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cncdacodev-my.sharepoint.com/personal/arnaud_zacharie_cncd_be/Documents/Documents/ZAC/CNCD/Gestion humaine et financière/Dossiers financiers et PA/PBUEDGD/"/>
    </mc:Choice>
  </mc:AlternateContent>
  <xr:revisionPtr revIDLastSave="0" documentId="8_{A4558C15-3013-4013-8E1C-5052DE23D18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UDGET DGD" sheetId="4" r:id="rId1"/>
  </sheets>
  <externalReferences>
    <externalReference r:id="rId2"/>
  </externalReferences>
  <definedNames>
    <definedName name="_xlnm._FilterDatabase" localSheetId="0" hidden="1">'BUDGET DGD'!$A$1:$A$22</definedName>
    <definedName name="INI">[1]Salaires!$A$1:$A$51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4" l="1"/>
  <c r="G17" i="4"/>
  <c r="G13" i="4"/>
  <c r="H17" i="4" l="1"/>
  <c r="D13" i="4"/>
  <c r="H13" i="4" s="1"/>
  <c r="F15" i="4"/>
  <c r="D8" i="4" l="1"/>
  <c r="G8" i="4"/>
  <c r="D7" i="4"/>
  <c r="G7" i="4"/>
  <c r="D6" i="4"/>
  <c r="G6" i="4"/>
  <c r="D15" i="4"/>
  <c r="G11" i="4"/>
  <c r="G12" i="4"/>
  <c r="G10" i="4"/>
  <c r="G9" i="4"/>
  <c r="G3" i="4"/>
  <c r="G4" i="4"/>
  <c r="G5" i="4"/>
  <c r="F16" i="4"/>
  <c r="D4" i="4"/>
  <c r="D3" i="4"/>
  <c r="D5" i="4"/>
  <c r="D9" i="4"/>
  <c r="D10" i="4"/>
  <c r="D11" i="4"/>
  <c r="D12" i="4"/>
  <c r="D20" i="4"/>
  <c r="G20" i="4"/>
  <c r="G14" i="4" l="1"/>
  <c r="D14" i="4"/>
  <c r="H8" i="4"/>
  <c r="H9" i="4"/>
  <c r="H11" i="4"/>
  <c r="H4" i="4"/>
  <c r="H6" i="4"/>
  <c r="H10" i="4"/>
  <c r="H12" i="4"/>
  <c r="H5" i="4"/>
  <c r="H3" i="4"/>
  <c r="G16" i="4"/>
  <c r="H7" i="4"/>
  <c r="H20" i="4"/>
  <c r="G15" i="4"/>
  <c r="D16" i="4"/>
  <c r="D18" i="4" s="1"/>
  <c r="H14" i="4" l="1"/>
  <c r="D19" i="4"/>
  <c r="D21" i="4" s="1"/>
  <c r="H15" i="4"/>
  <c r="G18" i="4"/>
  <c r="G19" i="4" s="1"/>
  <c r="G21" i="4" s="1"/>
  <c r="G22" i="4" s="1"/>
  <c r="H16" i="4"/>
  <c r="H18" i="4" l="1"/>
  <c r="H19" i="4" s="1"/>
  <c r="H21" i="4"/>
  <c r="D22" i="4"/>
  <c r="H22" i="4" l="1"/>
</calcChain>
</file>

<file path=xl/sharedStrings.xml><?xml version="1.0" encoding="utf-8"?>
<sst xmlns="http://schemas.openxmlformats.org/spreadsheetml/2006/main" count="27" uniqueCount="25">
  <si>
    <t>Unités</t>
  </si>
  <si>
    <t>Coût unit.</t>
  </si>
  <si>
    <t>TOTAL €</t>
  </si>
  <si>
    <t>TOTAL FRAIS OPERATIONNELS</t>
  </si>
  <si>
    <t>TOTAL GENERAL</t>
  </si>
  <si>
    <t>Sous-total Transversal</t>
  </si>
  <si>
    <t>Séminaire de préparation présidence belge: participants internationaux</t>
  </si>
  <si>
    <t>Séminaire européen présidence belge: participants internationaux</t>
  </si>
  <si>
    <t>Frais d'évaluation et d'audit</t>
  </si>
  <si>
    <t>Frais administratifs (8% des frais opérationnels)</t>
  </si>
  <si>
    <t>Séminaire de préparation présidence belge: location salle</t>
  </si>
  <si>
    <t>Séminaire européen présidence belge: location salle</t>
  </si>
  <si>
    <t>Séminaire européen présidence belge: participants européens</t>
  </si>
  <si>
    <t>Séminaire européen présidence belge: catering (2 jours * 250 personnes)</t>
  </si>
  <si>
    <t>Séminaire de préparation présidence belge: catering (1 jour * 100 personnes)</t>
  </si>
  <si>
    <t>Séminaire enjeux genre : location salle</t>
  </si>
  <si>
    <t>Frais logistiques et administratifs directement liés au projet</t>
  </si>
  <si>
    <t>Frais d'activités: organisation d'événements</t>
  </si>
  <si>
    <t xml:space="preserve">Coordination du projet </t>
  </si>
  <si>
    <t>Chargée de projet 2 (genre)</t>
  </si>
  <si>
    <t>RUBRIQUES</t>
  </si>
  <si>
    <t>Sous-total Frais d'activités</t>
  </si>
  <si>
    <t>Chargée de projet 1 (transversal)</t>
  </si>
  <si>
    <t>Séminaire  enjeux genre : catering (1 jour * 100 personnes)</t>
  </si>
  <si>
    <t>Séminaire enjeux genre : participants internationaux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</si>
</sst>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5" fillId="2" borderId="1" xfId="3" applyFont="1" applyFill="1" applyBorder="1" applyAlignment="1">
      <alignment horizontal="left"/>
    </xf>
    <xf numFmtId="0" fontId="5" fillId="2" borderId="2" xfId="3" applyFont="1" applyFill="1" applyBorder="1" applyAlignment="1">
      <alignment horizontal="center"/>
    </xf>
    <xf numFmtId="44" fontId="5" fillId="2" borderId="2" xfId="1" applyFont="1" applyFill="1" applyBorder="1" applyAlignment="1">
      <alignment horizontal="center"/>
    </xf>
    <xf numFmtId="0" fontId="5" fillId="2" borderId="2" xfId="5" applyNumberFormat="1" applyFont="1" applyFill="1" applyBorder="1" applyAlignment="1">
      <alignment horizontal="center"/>
    </xf>
    <xf numFmtId="0" fontId="6" fillId="0" borderId="0" xfId="0" applyFont="1"/>
    <xf numFmtId="0" fontId="5" fillId="5" borderId="1" xfId="3" applyFont="1" applyFill="1" applyBorder="1" applyAlignment="1">
      <alignment horizontal="left"/>
    </xf>
    <xf numFmtId="0" fontId="5" fillId="5" borderId="2" xfId="3" applyFont="1" applyFill="1" applyBorder="1" applyAlignment="1">
      <alignment horizontal="center"/>
    </xf>
    <xf numFmtId="44" fontId="5" fillId="5" borderId="2" xfId="1" applyFont="1" applyFill="1" applyBorder="1" applyAlignment="1">
      <alignment horizontal="center"/>
    </xf>
    <xf numFmtId="0" fontId="5" fillId="5" borderId="2" xfId="5" applyNumberFormat="1" applyFont="1" applyFill="1" applyBorder="1" applyAlignment="1">
      <alignment horizontal="center"/>
    </xf>
    <xf numFmtId="3" fontId="7" fillId="0" borderId="1" xfId="3" applyNumberFormat="1" applyFont="1" applyBorder="1" applyAlignment="1">
      <alignment wrapText="1"/>
    </xf>
    <xf numFmtId="3" fontId="7" fillId="0" borderId="2" xfId="3" applyNumberFormat="1" applyFont="1" applyBorder="1" applyAlignment="1">
      <alignment horizontal="center" wrapText="1"/>
    </xf>
    <xf numFmtId="44" fontId="7" fillId="0" borderId="2" xfId="1" applyFont="1" applyFill="1" applyBorder="1" applyAlignment="1">
      <alignment wrapText="1"/>
    </xf>
    <xf numFmtId="44" fontId="7" fillId="3" borderId="2" xfId="2" applyFont="1" applyFill="1" applyBorder="1"/>
    <xf numFmtId="44" fontId="8" fillId="4" borderId="2" xfId="2" applyFont="1" applyFill="1" applyBorder="1"/>
    <xf numFmtId="0" fontId="5" fillId="5" borderId="1" xfId="3" applyFont="1" applyFill="1" applyBorder="1" applyAlignment="1">
      <alignment horizontal="right"/>
    </xf>
    <xf numFmtId="3" fontId="5" fillId="5" borderId="2" xfId="3" applyNumberFormat="1" applyFont="1" applyFill="1" applyBorder="1" applyAlignment="1">
      <alignment horizontal="center"/>
    </xf>
    <xf numFmtId="165" fontId="7" fillId="0" borderId="2" xfId="3" applyNumberFormat="1" applyFont="1" applyBorder="1" applyAlignment="1">
      <alignment horizontal="center" wrapText="1"/>
    </xf>
    <xf numFmtId="44" fontId="6" fillId="0" borderId="0" xfId="1" applyFont="1"/>
    <xf numFmtId="3" fontId="7" fillId="0" borderId="1" xfId="3" applyNumberFormat="1" applyFont="1" applyBorder="1" applyAlignment="1">
      <alignment horizontal="left" wrapText="1"/>
    </xf>
    <xf numFmtId="165" fontId="9" fillId="0" borderId="2" xfId="3" applyNumberFormat="1" applyFont="1" applyBorder="1" applyAlignment="1">
      <alignment horizontal="center" wrapText="1"/>
    </xf>
    <xf numFmtId="3" fontId="9" fillId="0" borderId="2" xfId="3" applyNumberFormat="1" applyFont="1" applyBorder="1" applyAlignment="1">
      <alignment horizontal="center" wrapText="1"/>
    </xf>
  </cellXfs>
  <cellStyles count="6">
    <cellStyle name="Euro" xfId="2" xr:uid="{00000000-0005-0000-0000-000000000000}"/>
    <cellStyle name="Euro 2" xfId="4" xr:uid="{00000000-0005-0000-0000-000001000000}"/>
    <cellStyle name="Milliers" xfId="5" builtinId="3"/>
    <cellStyle name="Monétaire" xfId="1" builtinId="4"/>
    <cellStyle name="Normal" xfId="0" builtinId="0"/>
    <cellStyle name="Normal 2" xfId="3" xr:uid="{00000000-0005-0000-0000-000005000000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olasV/Documents/DOSSIERS/A-%20CNCD-11.11.11/Bailleurs/DGD/Programme%202011-2013/Documents%20de%20travail/Budget%20O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CONSOLIDE"/>
      <sheetName val="AC"/>
      <sheetName val="AL"/>
      <sheetName val="MO"/>
      <sheetName val="Salaires"/>
    </sheetNames>
    <sheetDataSet>
      <sheetData sheetId="0"/>
      <sheetData sheetId="1"/>
      <sheetData sheetId="2"/>
      <sheetData sheetId="3"/>
      <sheetData sheetId="4">
        <row r="1">
          <cell r="A1" t="str">
            <v>INI</v>
          </cell>
        </row>
        <row r="2">
          <cell r="A2" t="str">
            <v>ADE</v>
          </cell>
        </row>
        <row r="3">
          <cell r="A3" t="str">
            <v>AEL</v>
          </cell>
        </row>
        <row r="4">
          <cell r="A4" t="str">
            <v>AGA</v>
          </cell>
        </row>
        <row r="5">
          <cell r="A5" t="str">
            <v>AGH</v>
          </cell>
        </row>
        <row r="6">
          <cell r="A6" t="str">
            <v>AH1</v>
          </cell>
        </row>
        <row r="7">
          <cell r="A7" t="str">
            <v>ALE</v>
          </cell>
        </row>
        <row r="8">
          <cell r="A8" t="str">
            <v>AOH</v>
          </cell>
        </row>
        <row r="9">
          <cell r="A9" t="str">
            <v>ASE</v>
          </cell>
        </row>
        <row r="10">
          <cell r="A10" t="str">
            <v>AVR</v>
          </cell>
        </row>
        <row r="11">
          <cell r="A11" t="str">
            <v>AZA</v>
          </cell>
        </row>
        <row r="12">
          <cell r="A12" t="str">
            <v>CC1</v>
          </cell>
        </row>
        <row r="13">
          <cell r="A13" t="str">
            <v>CLI</v>
          </cell>
        </row>
        <row r="14">
          <cell r="A14" t="str">
            <v>CVAAF</v>
          </cell>
        </row>
        <row r="15">
          <cell r="A15" t="str">
            <v>CVAMG</v>
          </cell>
        </row>
        <row r="16">
          <cell r="A16" t="str">
            <v>DES</v>
          </cell>
        </row>
        <row r="17">
          <cell r="A17" t="str">
            <v>ECO</v>
          </cell>
        </row>
        <row r="18">
          <cell r="A18" t="str">
            <v>FGE</v>
          </cell>
        </row>
        <row r="19">
          <cell r="A19" t="str">
            <v>FLE</v>
          </cell>
        </row>
        <row r="20">
          <cell r="A20" t="str">
            <v>GKA</v>
          </cell>
        </row>
        <row r="21">
          <cell r="A21" t="str">
            <v>HBE</v>
          </cell>
        </row>
        <row r="22">
          <cell r="A22" t="str">
            <v>JFP</v>
          </cell>
        </row>
        <row r="23">
          <cell r="A23" t="str">
            <v>LBU</v>
          </cell>
        </row>
        <row r="24">
          <cell r="A24" t="str">
            <v>MCD</v>
          </cell>
        </row>
        <row r="25">
          <cell r="A25" t="str">
            <v>MDU</v>
          </cell>
        </row>
        <row r="26">
          <cell r="A26" t="str">
            <v>MSB</v>
          </cell>
        </row>
        <row r="27">
          <cell r="A27" t="str">
            <v>NAL</v>
          </cell>
        </row>
        <row r="28">
          <cell r="A28" t="str">
            <v>NKY</v>
          </cell>
        </row>
        <row r="29">
          <cell r="A29" t="str">
            <v>NP1</v>
          </cell>
        </row>
        <row r="30">
          <cell r="A30" t="str">
            <v>NP2</v>
          </cell>
        </row>
        <row r="31">
          <cell r="A31" t="str">
            <v>NSE</v>
          </cell>
        </row>
        <row r="32">
          <cell r="A32" t="str">
            <v>NVN</v>
          </cell>
        </row>
        <row r="33">
          <cell r="A33" t="str">
            <v>OZE</v>
          </cell>
        </row>
        <row r="34">
          <cell r="A34" t="str">
            <v>PBE</v>
          </cell>
        </row>
        <row r="35">
          <cell r="A35" t="str">
            <v>PVR</v>
          </cell>
        </row>
        <row r="36">
          <cell r="A36" t="str">
            <v>RKHCP</v>
          </cell>
        </row>
        <row r="37">
          <cell r="A37" t="str">
            <v>RKHMO</v>
          </cell>
        </row>
        <row r="38">
          <cell r="A38" t="str">
            <v>RRO</v>
          </cell>
        </row>
        <row r="39">
          <cell r="A39" t="str">
            <v>SBE</v>
          </cell>
        </row>
        <row r="40">
          <cell r="A40" t="str">
            <v>SCO</v>
          </cell>
        </row>
        <row r="41">
          <cell r="A41" t="str">
            <v>SDE</v>
          </cell>
        </row>
        <row r="42">
          <cell r="A42" t="str">
            <v>SDU</v>
          </cell>
        </row>
        <row r="43">
          <cell r="A43" t="str">
            <v>SEH</v>
          </cell>
        </row>
        <row r="44">
          <cell r="A44" t="str">
            <v>SMK</v>
          </cell>
        </row>
        <row r="45">
          <cell r="A45" t="str">
            <v>STR</v>
          </cell>
        </row>
        <row r="46">
          <cell r="A46" t="str">
            <v>SYI</v>
          </cell>
        </row>
        <row r="47">
          <cell r="A47" t="str">
            <v>SYO</v>
          </cell>
        </row>
        <row r="48">
          <cell r="A48" t="str">
            <v>TFA</v>
          </cell>
        </row>
        <row r="49">
          <cell r="A49" t="str">
            <v>VRI</v>
          </cell>
        </row>
        <row r="50">
          <cell r="A50" t="str">
            <v>VRO</v>
          </cell>
        </row>
        <row r="51">
          <cell r="A51" t="str">
            <v>ZYA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tabSelected="1" zoomScale="85" zoomScaleNormal="85" workbookViewId="0">
      <pane ySplit="1" topLeftCell="A2" activePane="bottomLeft" state="frozen"/>
      <selection pane="bottomLeft" activeCell="F9" sqref="F9"/>
    </sheetView>
  </sheetViews>
  <sheetFormatPr baseColWidth="10" defaultColWidth="11.42578125" defaultRowHeight="15.75" x14ac:dyDescent="0.25"/>
  <cols>
    <col min="1" max="1" width="75.7109375" style="5" bestFit="1" customWidth="1"/>
    <col min="2" max="2" width="8.5703125" style="5" customWidth="1"/>
    <col min="3" max="3" width="13.85546875" style="18" customWidth="1"/>
    <col min="4" max="4" width="17.140625" style="5" bestFit="1" customWidth="1"/>
    <col min="5" max="5" width="7.7109375" style="5" bestFit="1" customWidth="1"/>
    <col min="6" max="6" width="14.28515625" style="18" bestFit="1" customWidth="1"/>
    <col min="7" max="8" width="17.140625" style="5" bestFit="1" customWidth="1"/>
    <col min="9" max="16384" width="11.42578125" style="5"/>
  </cols>
  <sheetData>
    <row r="1" spans="1:8" ht="18" customHeight="1" x14ac:dyDescent="0.25">
      <c r="A1" s="1" t="s">
        <v>20</v>
      </c>
      <c r="B1" s="2" t="s">
        <v>0</v>
      </c>
      <c r="C1" s="3" t="s">
        <v>1</v>
      </c>
      <c r="D1" s="4">
        <v>2023</v>
      </c>
      <c r="E1" s="2" t="s">
        <v>0</v>
      </c>
      <c r="F1" s="3" t="s">
        <v>1</v>
      </c>
      <c r="G1" s="4">
        <v>2024</v>
      </c>
      <c r="H1" s="4" t="s">
        <v>2</v>
      </c>
    </row>
    <row r="2" spans="1:8" ht="18" customHeight="1" x14ac:dyDescent="0.25">
      <c r="A2" s="6" t="s">
        <v>17</v>
      </c>
      <c r="B2" s="7"/>
      <c r="C2" s="8"/>
      <c r="D2" s="9"/>
      <c r="E2" s="7"/>
      <c r="F2" s="8"/>
      <c r="G2" s="9"/>
      <c r="H2" s="9"/>
    </row>
    <row r="3" spans="1:8" ht="18" customHeight="1" x14ac:dyDescent="0.25">
      <c r="A3" s="10" t="s">
        <v>10</v>
      </c>
      <c r="B3" s="11">
        <v>1</v>
      </c>
      <c r="C3" s="12">
        <v>3300</v>
      </c>
      <c r="D3" s="13">
        <f t="shared" ref="D3:D13" si="0">+B3*C3</f>
        <v>3300</v>
      </c>
      <c r="E3" s="11"/>
      <c r="F3" s="12"/>
      <c r="G3" s="13">
        <f t="shared" ref="G3:G5" si="1">+E3*F3</f>
        <v>0</v>
      </c>
      <c r="H3" s="14">
        <f t="shared" ref="H3:H12" si="2">+D3+G3</f>
        <v>3300</v>
      </c>
    </row>
    <row r="4" spans="1:8" ht="18" customHeight="1" x14ac:dyDescent="0.25">
      <c r="A4" s="19" t="s">
        <v>14</v>
      </c>
      <c r="B4" s="11">
        <v>100</v>
      </c>
      <c r="C4" s="12">
        <v>25</v>
      </c>
      <c r="D4" s="13">
        <f t="shared" si="0"/>
        <v>2500</v>
      </c>
      <c r="E4" s="11"/>
      <c r="F4" s="12"/>
      <c r="G4" s="13">
        <f t="shared" si="1"/>
        <v>0</v>
      </c>
      <c r="H4" s="14">
        <f t="shared" si="2"/>
        <v>2500</v>
      </c>
    </row>
    <row r="5" spans="1:8" ht="18" customHeight="1" x14ac:dyDescent="0.25">
      <c r="A5" s="10" t="s">
        <v>6</v>
      </c>
      <c r="B5" s="11">
        <v>3</v>
      </c>
      <c r="C5" s="12">
        <v>2000</v>
      </c>
      <c r="D5" s="13">
        <f t="shared" si="0"/>
        <v>6000</v>
      </c>
      <c r="E5" s="11"/>
      <c r="F5" s="12"/>
      <c r="G5" s="13">
        <f t="shared" si="1"/>
        <v>0</v>
      </c>
      <c r="H5" s="14">
        <f t="shared" si="2"/>
        <v>6000</v>
      </c>
    </row>
    <row r="6" spans="1:8" ht="18" customHeight="1" x14ac:dyDescent="0.25">
      <c r="A6" s="10" t="s">
        <v>15</v>
      </c>
      <c r="B6" s="21">
        <v>0</v>
      </c>
      <c r="C6" s="12">
        <v>3300</v>
      </c>
      <c r="D6" s="13">
        <f t="shared" si="0"/>
        <v>0</v>
      </c>
      <c r="E6" s="11"/>
      <c r="F6" s="12"/>
      <c r="G6" s="13">
        <f t="shared" ref="G6:G8" si="3">+E6*F6</f>
        <v>0</v>
      </c>
      <c r="H6" s="14">
        <f t="shared" si="2"/>
        <v>0</v>
      </c>
    </row>
    <row r="7" spans="1:8" ht="18" customHeight="1" x14ac:dyDescent="0.25">
      <c r="A7" s="10" t="s">
        <v>23</v>
      </c>
      <c r="B7" s="21">
        <v>0</v>
      </c>
      <c r="C7" s="12">
        <v>25</v>
      </c>
      <c r="D7" s="13">
        <f t="shared" si="0"/>
        <v>0</v>
      </c>
      <c r="E7" s="11"/>
      <c r="F7" s="12"/>
      <c r="G7" s="13">
        <f t="shared" si="3"/>
        <v>0</v>
      </c>
      <c r="H7" s="14">
        <f t="shared" si="2"/>
        <v>0</v>
      </c>
    </row>
    <row r="8" spans="1:8" ht="18" customHeight="1" x14ac:dyDescent="0.25">
      <c r="A8" s="10" t="s">
        <v>24</v>
      </c>
      <c r="B8" s="11">
        <v>0</v>
      </c>
      <c r="C8" s="12">
        <v>2500</v>
      </c>
      <c r="D8" s="13">
        <f t="shared" si="0"/>
        <v>0</v>
      </c>
      <c r="E8" s="11"/>
      <c r="F8" s="12"/>
      <c r="G8" s="13">
        <f t="shared" si="3"/>
        <v>0</v>
      </c>
      <c r="H8" s="14">
        <f t="shared" si="2"/>
        <v>0</v>
      </c>
    </row>
    <row r="9" spans="1:8" ht="18" customHeight="1" x14ac:dyDescent="0.25">
      <c r="A9" s="10" t="s">
        <v>11</v>
      </c>
      <c r="B9" s="11"/>
      <c r="C9" s="12"/>
      <c r="D9" s="13">
        <f t="shared" si="0"/>
        <v>0</v>
      </c>
      <c r="E9" s="11">
        <v>1</v>
      </c>
      <c r="F9" s="12">
        <v>8670</v>
      </c>
      <c r="G9" s="13">
        <f t="shared" ref="G9:G12" si="4">+E9*F9</f>
        <v>8670</v>
      </c>
      <c r="H9" s="14">
        <f t="shared" si="2"/>
        <v>8670</v>
      </c>
    </row>
    <row r="10" spans="1:8" ht="18" customHeight="1" x14ac:dyDescent="0.25">
      <c r="A10" s="10" t="s">
        <v>13</v>
      </c>
      <c r="B10" s="11"/>
      <c r="C10" s="12"/>
      <c r="D10" s="13">
        <f t="shared" si="0"/>
        <v>0</v>
      </c>
      <c r="E10" s="11">
        <v>500</v>
      </c>
      <c r="F10" s="12">
        <v>25</v>
      </c>
      <c r="G10" s="13">
        <f t="shared" si="4"/>
        <v>12500</v>
      </c>
      <c r="H10" s="14">
        <f t="shared" si="2"/>
        <v>12500</v>
      </c>
    </row>
    <row r="11" spans="1:8" ht="18" customHeight="1" x14ac:dyDescent="0.25">
      <c r="A11" s="10" t="s">
        <v>12</v>
      </c>
      <c r="B11" s="11"/>
      <c r="C11" s="12"/>
      <c r="D11" s="13">
        <f t="shared" si="0"/>
        <v>0</v>
      </c>
      <c r="E11" s="11">
        <v>8</v>
      </c>
      <c r="F11" s="12">
        <v>500</v>
      </c>
      <c r="G11" s="13">
        <f t="shared" si="4"/>
        <v>4000</v>
      </c>
      <c r="H11" s="14">
        <f t="shared" si="2"/>
        <v>4000</v>
      </c>
    </row>
    <row r="12" spans="1:8" ht="18" customHeight="1" x14ac:dyDescent="0.25">
      <c r="A12" s="10" t="s">
        <v>7</v>
      </c>
      <c r="B12" s="11"/>
      <c r="C12" s="12"/>
      <c r="D12" s="13">
        <f t="shared" si="0"/>
        <v>0</v>
      </c>
      <c r="E12" s="11">
        <v>6</v>
      </c>
      <c r="F12" s="12">
        <v>2500</v>
      </c>
      <c r="G12" s="13">
        <f t="shared" si="4"/>
        <v>15000</v>
      </c>
      <c r="H12" s="14">
        <f t="shared" si="2"/>
        <v>15000</v>
      </c>
    </row>
    <row r="13" spans="1:8" ht="18" customHeight="1" x14ac:dyDescent="0.25">
      <c r="A13" s="10" t="s">
        <v>16</v>
      </c>
      <c r="B13" s="11">
        <v>1</v>
      </c>
      <c r="C13" s="12">
        <v>2300</v>
      </c>
      <c r="D13" s="13">
        <f t="shared" si="0"/>
        <v>2300</v>
      </c>
      <c r="E13" s="11">
        <v>1</v>
      </c>
      <c r="F13" s="12">
        <v>3700</v>
      </c>
      <c r="G13" s="13">
        <f t="shared" ref="G13" si="5">+E13*F13</f>
        <v>3700</v>
      </c>
      <c r="H13" s="14">
        <f t="shared" ref="H13" si="6">+D13+G13</f>
        <v>6000</v>
      </c>
    </row>
    <row r="14" spans="1:8" ht="18" customHeight="1" x14ac:dyDescent="0.25">
      <c r="A14" s="15" t="s">
        <v>21</v>
      </c>
      <c r="B14" s="16"/>
      <c r="C14" s="8"/>
      <c r="D14" s="8">
        <f>SUM(D3:D13)</f>
        <v>14100</v>
      </c>
      <c r="E14" s="16"/>
      <c r="F14" s="8"/>
      <c r="G14" s="8">
        <f>SUM(G3:G13)</f>
        <v>43870</v>
      </c>
      <c r="H14" s="8">
        <f>SUM(H3:H13)</f>
        <v>57970</v>
      </c>
    </row>
    <row r="15" spans="1:8" ht="18" customHeight="1" x14ac:dyDescent="0.25">
      <c r="A15" s="10" t="s">
        <v>18</v>
      </c>
      <c r="B15" s="17">
        <v>3.5</v>
      </c>
      <c r="C15" s="12">
        <v>8170</v>
      </c>
      <c r="D15" s="13">
        <f>+B15*C15</f>
        <v>28595</v>
      </c>
      <c r="E15" s="17">
        <v>2.5</v>
      </c>
      <c r="F15" s="12">
        <f>+C15*1.042</f>
        <v>8513.14</v>
      </c>
      <c r="G15" s="13">
        <f t="shared" ref="G15:G17" si="7">+E15*F15</f>
        <v>21282.85</v>
      </c>
      <c r="H15" s="14">
        <f t="shared" ref="H15:H17" si="8">+D15+G15</f>
        <v>49877.85</v>
      </c>
    </row>
    <row r="16" spans="1:8" ht="18" customHeight="1" x14ac:dyDescent="0.25">
      <c r="A16" s="10" t="s">
        <v>22</v>
      </c>
      <c r="B16" s="11">
        <v>4</v>
      </c>
      <c r="C16" s="12">
        <v>6100</v>
      </c>
      <c r="D16" s="13">
        <f>+B16*C16</f>
        <v>24400</v>
      </c>
      <c r="E16" s="11">
        <v>4</v>
      </c>
      <c r="F16" s="12">
        <f>+C16*1.05</f>
        <v>6405</v>
      </c>
      <c r="G16" s="13">
        <f t="shared" si="7"/>
        <v>25620</v>
      </c>
      <c r="H16" s="14">
        <f t="shared" si="8"/>
        <v>50020</v>
      </c>
    </row>
    <row r="17" spans="1:8" ht="18" customHeight="1" x14ac:dyDescent="0.25">
      <c r="A17" s="10" t="s">
        <v>19</v>
      </c>
      <c r="B17" s="20">
        <v>0</v>
      </c>
      <c r="C17" s="12">
        <v>5550</v>
      </c>
      <c r="D17" s="13">
        <f>+B17*C17</f>
        <v>0</v>
      </c>
      <c r="E17" s="11"/>
      <c r="F17" s="12"/>
      <c r="G17" s="13">
        <f t="shared" si="7"/>
        <v>0</v>
      </c>
      <c r="H17" s="14">
        <f t="shared" si="8"/>
        <v>0</v>
      </c>
    </row>
    <row r="18" spans="1:8" ht="18" customHeight="1" x14ac:dyDescent="0.25">
      <c r="A18" s="15" t="s">
        <v>5</v>
      </c>
      <c r="B18" s="16"/>
      <c r="C18" s="8"/>
      <c r="D18" s="8">
        <f>SUM(D15:D17)</f>
        <v>52995</v>
      </c>
      <c r="E18" s="16"/>
      <c r="F18" s="8"/>
      <c r="G18" s="8">
        <f>SUM(G15:G17)</f>
        <v>46902.85</v>
      </c>
      <c r="H18" s="8">
        <f>SUM(H15:H17)</f>
        <v>99897.85</v>
      </c>
    </row>
    <row r="19" spans="1:8" ht="18" customHeight="1" x14ac:dyDescent="0.25">
      <c r="A19" s="6" t="s">
        <v>3</v>
      </c>
      <c r="B19" s="16"/>
      <c r="C19" s="8"/>
      <c r="D19" s="8">
        <f>+D14+D18</f>
        <v>67095</v>
      </c>
      <c r="E19" s="16"/>
      <c r="F19" s="8"/>
      <c r="G19" s="8">
        <f>+G14+G18</f>
        <v>90772.85</v>
      </c>
      <c r="H19" s="8">
        <f>+H14+H18</f>
        <v>157867.85</v>
      </c>
    </row>
    <row r="20" spans="1:8" ht="18" customHeight="1" x14ac:dyDescent="0.25">
      <c r="A20" s="10" t="s">
        <v>8</v>
      </c>
      <c r="B20" s="11">
        <v>1</v>
      </c>
      <c r="C20" s="12">
        <v>1500</v>
      </c>
      <c r="D20" s="13">
        <f>+B20*C20</f>
        <v>1500</v>
      </c>
      <c r="E20" s="11">
        <v>1</v>
      </c>
      <c r="F20" s="12">
        <v>3000</v>
      </c>
      <c r="G20" s="13">
        <f>+E20*F20</f>
        <v>3000</v>
      </c>
      <c r="H20" s="14">
        <f t="shared" ref="H20:H21" si="9">+D20+G20</f>
        <v>4500</v>
      </c>
    </row>
    <row r="21" spans="1:8" ht="18" customHeight="1" x14ac:dyDescent="0.25">
      <c r="A21" s="10" t="s">
        <v>9</v>
      </c>
      <c r="B21" s="11"/>
      <c r="C21" s="12"/>
      <c r="D21" s="13">
        <f>+D19*0.08</f>
        <v>5367.6</v>
      </c>
      <c r="E21" s="11"/>
      <c r="F21" s="12"/>
      <c r="G21" s="13">
        <f>+G19*0.08</f>
        <v>7261.8280000000004</v>
      </c>
      <c r="H21" s="14">
        <f t="shared" si="9"/>
        <v>12629.428</v>
      </c>
    </row>
    <row r="22" spans="1:8" ht="18" customHeight="1" x14ac:dyDescent="0.25">
      <c r="A22" s="6" t="s">
        <v>4</v>
      </c>
      <c r="B22" s="16"/>
      <c r="C22" s="8"/>
      <c r="D22" s="8">
        <f>SUM(D19:D21)</f>
        <v>73962.600000000006</v>
      </c>
      <c r="E22" s="16"/>
      <c r="F22" s="8"/>
      <c r="G22" s="8">
        <f>SUM(G19:G21)</f>
        <v>101034.678</v>
      </c>
      <c r="H22" s="8">
        <f>SUM(H19:H21)</f>
        <v>174997.27799999999</v>
      </c>
    </row>
  </sheetData>
  <autoFilter ref="A1:A22" xr:uid="{00000000-0009-0000-0000-000001000000}"/>
  <sortState xmlns:xlrd2="http://schemas.microsoft.com/office/spreadsheetml/2017/richdata2" ref="A3:A22">
    <sortCondition ref="A3:A22"/>
  </sortState>
  <phoneticPr fontId="4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EDCEFE7C95E24187E81D3DA8234CE7" ma:contentTypeVersion="16" ma:contentTypeDescription="Create a new document." ma:contentTypeScope="" ma:versionID="26903a83c32d288005f0d17ba9513cff">
  <xsd:schema xmlns:xsd="http://www.w3.org/2001/XMLSchema" xmlns:xs="http://www.w3.org/2001/XMLSchema" xmlns:p="http://schemas.microsoft.com/office/2006/metadata/properties" xmlns:ns2="3b75fe59-8faf-4761-93b6-b56a35a79251" xmlns:ns3="631f1aef-4e9c-41fa-b0b8-859ae30f6a6c" targetNamespace="http://schemas.microsoft.com/office/2006/metadata/properties" ma:root="true" ma:fieldsID="e7f1a5a88553f13f8c61cc2967c77b0a" ns2:_="" ns3:_="">
    <xsd:import namespace="3b75fe59-8faf-4761-93b6-b56a35a79251"/>
    <xsd:import namespace="631f1aef-4e9c-41fa-b0b8-859ae30f6a6c"/>
    <xsd:element name="properties">
      <xsd:complexType>
        <xsd:sequence>
          <xsd:element name="documentManagement">
            <xsd:complexType>
              <xsd:all>
                <xsd:element ref="ns2:p5e7a70900b24fdf9bcfb9b5fc846c60" minOccurs="0"/>
                <xsd:element ref="ns2:TaxCatchAll" minOccurs="0"/>
                <xsd:element ref="ns2:TaxCatchAllLabel" minOccurs="0"/>
                <xsd:element ref="ns2:ToBeArchive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75fe59-8faf-4761-93b6-b56a35a79251" elementFormDefault="qualified">
    <xsd:import namespace="http://schemas.microsoft.com/office/2006/documentManagement/types"/>
    <xsd:import namespace="http://schemas.microsoft.com/office/infopath/2007/PartnerControls"/>
    <xsd:element name="p5e7a70900b24fdf9bcfb9b5fc846c60" ma:index="8" nillable="true" ma:taxonomy="true" ma:internalName="p5e7a70900b24fdf9bcfb9b5fc846c60" ma:taxonomyFieldName="ArchiveCode" ma:displayName="Archive code" ma:default="" ma:fieldId="{95e7a709-00b2-4fdf-9bcf-b9b5fc846c60}" ma:sspId="8710b318-ea48-4423-a308-0e87359dff93" ma:termSetId="eca26591-3e39-4461-87f0-273b620e323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654b7c4f-360b-4af4-93fd-397f6b3ee70c}" ma:internalName="TaxCatchAll" ma:showField="CatchAllData" ma:web="3b75fe59-8faf-4761-93b6-b56a35a792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54b7c4f-360b-4af4-93fd-397f6b3ee70c}" ma:internalName="TaxCatchAllLabel" ma:readOnly="true" ma:showField="CatchAllDataLabel" ma:web="3b75fe59-8faf-4761-93b6-b56a35a792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oBeArchived" ma:index="12" nillable="true" ma:displayName="To be archived" ma:internalName="ToBeArchived">
      <xsd:simpleType>
        <xsd:restriction base="dms:Boolean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f1aef-4e9c-41fa-b0b8-859ae30f6a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8710b318-ea48-4423-a308-0e87359dff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6770E8-2D57-413A-AF1B-8056060FD978}"/>
</file>

<file path=customXml/itemProps2.xml><?xml version="1.0" encoding="utf-8"?>
<ds:datastoreItem xmlns:ds="http://schemas.openxmlformats.org/officeDocument/2006/customXml" ds:itemID="{5057190F-2EE2-4A4C-9EBB-60E98F54FFC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DGD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NicolasV</dc:creator>
  <cp:lastModifiedBy>Arnaud Zacharie</cp:lastModifiedBy>
  <dcterms:created xsi:type="dcterms:W3CDTF">2013-06-17T07:43:57Z</dcterms:created>
  <dcterms:modified xsi:type="dcterms:W3CDTF">2023-09-06T14:36:13Z</dcterms:modified>
</cp:coreProperties>
</file>