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plomatiebel.sharepoint.com/teams/OG-D25/Gender and SRHR/1. Gender/12. Dossiers de financement/GBV/Global Survivors Fund 2022-23/"/>
    </mc:Choice>
  </mc:AlternateContent>
  <xr:revisionPtr revIDLastSave="20" documentId="8_{0330CE81-4F0D-4522-A755-B2715CAD6A46}" xr6:coauthVersionLast="47" xr6:coauthVersionMax="47" xr10:uidLastSave="{18D8C12B-3F05-4ABA-B84D-12025860EB13}"/>
  <bookViews>
    <workbookView xWindow="-110" yWindow="-110" windowWidth="19420" windowHeight="10420" tabRatio="669" xr2:uid="{8A29B859-C84F-4D51-AE3C-24C51A0C634C}"/>
  </bookViews>
  <sheets>
    <sheet name="BUDGET" sheetId="1" r:id="rId1"/>
    <sheet name="PARTNER INFO" sheetId="4" r:id="rId2"/>
    <sheet name="REPORT" sheetId="7" state="hidden" r:id="rId3"/>
    <sheet name="FORECAST" sheetId="12" state="hidden" r:id="rId4"/>
    <sheet name="2022-Q2" sheetId="13" state="hidden" r:id="rId5"/>
    <sheet name="2022-Q3" sheetId="14" state="hidden" r:id="rId6"/>
    <sheet name="2022-Q4" sheetId="15" state="hidden" r:id="rId7"/>
    <sheet name="2023-Q1" sheetId="16" state="hidden" r:id="rId8"/>
    <sheet name="2023-Q2" sheetId="17" state="hidden" r:id="rId9"/>
    <sheet name="2023-Q3" sheetId="18" state="hidden" r:id="rId10"/>
    <sheet name="2023-Q4" sheetId="19" state="hidden" r:id="rId11"/>
    <sheet name="2024-Q1" sheetId="20" state="hidden" r:id="rId12"/>
    <sheet name="2024-Q2" sheetId="21" state="hidden" r:id="rId13"/>
    <sheet name="GSF codes" sheetId="2" state="hidden" r:id="rId14"/>
  </sheets>
  <definedNames>
    <definedName name="_xlnm._FilterDatabase" localSheetId="4" hidden="1">'2022-Q2'!$B$10:$K$22</definedName>
    <definedName name="_xlnm._FilterDatabase" localSheetId="5" hidden="1">'2022-Q3'!$B$10:$K$22</definedName>
    <definedName name="_xlnm._FilterDatabase" localSheetId="6" hidden="1">'2022-Q4'!$B$10:$K$22</definedName>
    <definedName name="_xlnm._FilterDatabase" localSheetId="7" hidden="1">'2023-Q1'!$B$10:$K$22</definedName>
    <definedName name="_xlnm._FilterDatabase" localSheetId="8" hidden="1">'2023-Q2'!$B$10:$K$22</definedName>
    <definedName name="_xlnm._FilterDatabase" localSheetId="9" hidden="1">'2023-Q3'!$B$10:$K$22</definedName>
    <definedName name="_xlnm._FilterDatabase" localSheetId="10" hidden="1">'2023-Q4'!$B$10:$K$22</definedName>
    <definedName name="_xlnm._FilterDatabase" localSheetId="11" hidden="1">'2024-Q1'!$B$10:$K$22</definedName>
    <definedName name="_xlnm._FilterDatabase" localSheetId="12" hidden="1">'2024-Q2'!$B$10:$K$22</definedName>
    <definedName name="_xlnm._FilterDatabase" localSheetId="0" hidden="1">BUDGET!$B$10:$P$95</definedName>
    <definedName name="_xlnm._FilterDatabase" localSheetId="3" hidden="1">FORECAST!$B$10:$AG$222</definedName>
    <definedName name="_xlnm._FilterDatabase" localSheetId="2" hidden="1">REPORT!$B$10:$T$217</definedName>
    <definedName name="accountcode">'GSF codes'!$D$5:$D$42</definedName>
    <definedName name="accountname">'GSF codes'!$B$5:$B$42</definedName>
    <definedName name="accounttable">'GSF codes'!$B$5:$D$42</definedName>
    <definedName name="activitycode">'GSF codes'!$G$5:$G$22</definedName>
    <definedName name="activityname">'GSF codes'!$F$5:$F$22</definedName>
    <definedName name="activitytable">'GSF codes'!$F$5:$G$22</definedName>
    <definedName name="BENEF">'PARTNER INFO'!$I$11:$I$13</definedName>
    <definedName name="BUDGETLINE" localSheetId="3">FORECAST!$C$13:$C$222</definedName>
    <definedName name="BUDGETLINE" localSheetId="2">REPORT!$C$13:$C$217</definedName>
    <definedName name="BUDGETLINE">BUDGET!$C$13:$C$95</definedName>
    <definedName name="BUDGETLINETABLE" localSheetId="3">FORECAST!$C$13:$D$222</definedName>
    <definedName name="BUDGETLINETABLE" localSheetId="2">REPORT!$C$13:$D$217</definedName>
    <definedName name="BUDGETLINETABLE">BUDGET!$C$13:$D$95</definedName>
    <definedName name="fundingcode">'GSF codes'!#REF!</definedName>
    <definedName name="fundingname">'GSF codes'!#REF!</definedName>
    <definedName name="fundingtable">'GSF codes'!#REF!</definedName>
    <definedName name="_xlnm.Print_Area" localSheetId="4">'2022-Q2'!$B$2:$K$22</definedName>
    <definedName name="_xlnm.Print_Area" localSheetId="5">'2022-Q3'!$B$2:$K$22</definedName>
    <definedName name="_xlnm.Print_Area" localSheetId="6">'2022-Q4'!$B$2:$K$22</definedName>
    <definedName name="_xlnm.Print_Area" localSheetId="7">'2023-Q1'!$B$2:$K$22</definedName>
    <definedName name="_xlnm.Print_Area" localSheetId="8">'2023-Q2'!$B$2:$K$22</definedName>
    <definedName name="_xlnm.Print_Area" localSheetId="9">'2023-Q3'!$B$2:$K$22</definedName>
    <definedName name="_xlnm.Print_Area" localSheetId="10">'2023-Q4'!$B$2:$K$22</definedName>
    <definedName name="_xlnm.Print_Area" localSheetId="11">'2024-Q1'!$B$2:$K$22</definedName>
    <definedName name="_xlnm.Print_Area" localSheetId="12">'2024-Q2'!$B$2:$K$22</definedName>
    <definedName name="_xlnm.Print_Area" localSheetId="0">BUDGET!$B$2:$R$102</definedName>
    <definedName name="_xlnm.Print_Area" localSheetId="3">FORECAST!$B$2:$AG$229</definedName>
    <definedName name="_xlnm.Print_Area" localSheetId="1">'PARTNER INFO'!$B$2:$N$30</definedName>
    <definedName name="_xlnm.Print_Area" localSheetId="2">REPORT!$B$2:$T$226</definedName>
    <definedName name="_xlnm.Print_Titles" localSheetId="0">BUDGET!$10:$12</definedName>
    <definedName name="_xlnm.Print_Titles" localSheetId="3">FORECAST!$10:$12</definedName>
    <definedName name="_xlnm.Print_Titles" localSheetId="2">REPORT!$10:$12</definedName>
    <definedName name="projectactivitycode">'PARTNER INFO'!$C$18:$C$24</definedName>
    <definedName name="projectcode">'GSF codes'!$J$5:$J$37</definedName>
    <definedName name="projectname">'GSF codes'!$I$5:$I$37</definedName>
    <definedName name="projecttable">'GSF codes'!$I$5:$J$37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5" i="1" l="1"/>
  <c r="L64" i="1"/>
  <c r="L48" i="1"/>
  <c r="L28" i="1"/>
  <c r="O19" i="1"/>
  <c r="P19" i="1"/>
  <c r="O20" i="1"/>
  <c r="P20" i="1"/>
  <c r="O21" i="1"/>
  <c r="P21" i="1"/>
  <c r="O22" i="1"/>
  <c r="P22" i="1"/>
  <c r="O23" i="1"/>
  <c r="P23" i="1"/>
  <c r="O24" i="1"/>
  <c r="P24" i="1"/>
  <c r="N25" i="1"/>
  <c r="O25" i="1"/>
  <c r="P25" i="1"/>
  <c r="O26" i="1"/>
  <c r="P26" i="1"/>
  <c r="AB20" i="12" l="1"/>
  <c r="AB21" i="12"/>
  <c r="AB22" i="12"/>
  <c r="AB23" i="12"/>
  <c r="AB24" i="12"/>
  <c r="AB32" i="12"/>
  <c r="AB33" i="12"/>
  <c r="AB34" i="12"/>
  <c r="AB35" i="12"/>
  <c r="AB36" i="12"/>
  <c r="AB37" i="12"/>
  <c r="AB38" i="12"/>
  <c r="AB39" i="12"/>
  <c r="AB40" i="12"/>
  <c r="AB41" i="12"/>
  <c r="AB47" i="12"/>
  <c r="AB48" i="12"/>
  <c r="AB49" i="12"/>
  <c r="AB50" i="12"/>
  <c r="AB51" i="12"/>
  <c r="AB52" i="12"/>
  <c r="AB53" i="12"/>
  <c r="AB54" i="12"/>
  <c r="AB55" i="12"/>
  <c r="AB56" i="12"/>
  <c r="AB57" i="12"/>
  <c r="AB58" i="12"/>
  <c r="AB59" i="12"/>
  <c r="AB60" i="12"/>
  <c r="AB61" i="12"/>
  <c r="AB68" i="12"/>
  <c r="AB69" i="12"/>
  <c r="AB70" i="12"/>
  <c r="AB71" i="12"/>
  <c r="AB72" i="12"/>
  <c r="AB73" i="12"/>
  <c r="AB74" i="12"/>
  <c r="AB75" i="12"/>
  <c r="AB76" i="12"/>
  <c r="AB77" i="12"/>
  <c r="AB87" i="12"/>
  <c r="AB88" i="12"/>
  <c r="AB89" i="12"/>
  <c r="AB90" i="12"/>
  <c r="AB91" i="12"/>
  <c r="AB92" i="12"/>
  <c r="AB93" i="12"/>
  <c r="AB94" i="12"/>
  <c r="AB101" i="12"/>
  <c r="AB102" i="12"/>
  <c r="AB103" i="12"/>
  <c r="AB104" i="12"/>
  <c r="AB105" i="12"/>
  <c r="AB106" i="12"/>
  <c r="AB107" i="12"/>
  <c r="AB108" i="12"/>
  <c r="AB109" i="12"/>
  <c r="AB110" i="12"/>
  <c r="AB114" i="12"/>
  <c r="AB115" i="12"/>
  <c r="AB116" i="12"/>
  <c r="AB117" i="12"/>
  <c r="AB118" i="12"/>
  <c r="AB119" i="12"/>
  <c r="AB120" i="12"/>
  <c r="AB121" i="12"/>
  <c r="AB122" i="12"/>
  <c r="AB123" i="12"/>
  <c r="AB124" i="12"/>
  <c r="AB125" i="12"/>
  <c r="AB126" i="12"/>
  <c r="AB133" i="12"/>
  <c r="AB134" i="12"/>
  <c r="AB135" i="12"/>
  <c r="AB136" i="12"/>
  <c r="AB137" i="12"/>
  <c r="AB138" i="12"/>
  <c r="AB139" i="12"/>
  <c r="AB140" i="12"/>
  <c r="AB141" i="12"/>
  <c r="AB142" i="12"/>
  <c r="AB145" i="12"/>
  <c r="AB146" i="12"/>
  <c r="AB147" i="12"/>
  <c r="AB148" i="12"/>
  <c r="AB149" i="12"/>
  <c r="AB150" i="12"/>
  <c r="AB151" i="12"/>
  <c r="AB152" i="12"/>
  <c r="AB153" i="12"/>
  <c r="AB154" i="12"/>
  <c r="AB155" i="12"/>
  <c r="AB156" i="12"/>
  <c r="AB157" i="12"/>
  <c r="AB158" i="12"/>
  <c r="AB162" i="12"/>
  <c r="AB163" i="12"/>
  <c r="AB164" i="12"/>
  <c r="AB165" i="12"/>
  <c r="AB166" i="12"/>
  <c r="AB167" i="12"/>
  <c r="AB168" i="12"/>
  <c r="AB169" i="12"/>
  <c r="AB170" i="12"/>
  <c r="AB171" i="12"/>
  <c r="AB172" i="12"/>
  <c r="AB173" i="12"/>
  <c r="AB174" i="12"/>
  <c r="AB176" i="12"/>
  <c r="AB177" i="12"/>
  <c r="AB178" i="12"/>
  <c r="AB179" i="12"/>
  <c r="AB180" i="12"/>
  <c r="AB175" i="12" s="1"/>
  <c r="AB181" i="12"/>
  <c r="AB182" i="12"/>
  <c r="AB183" i="12"/>
  <c r="AB184" i="12"/>
  <c r="AB185" i="12"/>
  <c r="AB186" i="12"/>
  <c r="AB187" i="12"/>
  <c r="AB188" i="12"/>
  <c r="AB189" i="12"/>
  <c r="AB190" i="12"/>
  <c r="AB192" i="12"/>
  <c r="AB193" i="12"/>
  <c r="AB194" i="12"/>
  <c r="AB195" i="12"/>
  <c r="AB196" i="12"/>
  <c r="AB191" i="12" s="1"/>
  <c r="AB197" i="12"/>
  <c r="AB198" i="12"/>
  <c r="AB199" i="12"/>
  <c r="AB200" i="12"/>
  <c r="AB201" i="12"/>
  <c r="AB202" i="12"/>
  <c r="AB203" i="12"/>
  <c r="AB204" i="12"/>
  <c r="AB205" i="12"/>
  <c r="AB206" i="12"/>
  <c r="AB208" i="12"/>
  <c r="AB209" i="12"/>
  <c r="AB210" i="12"/>
  <c r="AB211" i="12"/>
  <c r="AB212" i="12"/>
  <c r="AB207" i="12" s="1"/>
  <c r="AB213" i="12"/>
  <c r="AB214" i="12"/>
  <c r="AB215" i="12"/>
  <c r="AB216" i="12"/>
  <c r="AB217" i="12"/>
  <c r="AB218" i="12"/>
  <c r="AB219" i="12"/>
  <c r="AB220" i="12"/>
  <c r="AB221" i="12"/>
  <c r="AB222" i="12"/>
  <c r="L69" i="1"/>
  <c r="N69" i="1" s="1"/>
  <c r="L70" i="1"/>
  <c r="N70" i="1" s="1"/>
  <c r="L71" i="1"/>
  <c r="N71" i="1" s="1"/>
  <c r="L68" i="1"/>
  <c r="N68" i="1" s="1"/>
  <c r="L65" i="1"/>
  <c r="N65" i="1" s="1"/>
  <c r="L66" i="1"/>
  <c r="N66" i="1" s="1"/>
  <c r="L67" i="1"/>
  <c r="N67" i="1" s="1"/>
  <c r="N64" i="1"/>
  <c r="L49" i="1"/>
  <c r="N49" i="1" s="1"/>
  <c r="L50" i="1"/>
  <c r="N50" i="1" s="1"/>
  <c r="L51" i="1"/>
  <c r="N51" i="1" s="1"/>
  <c r="L52" i="1"/>
  <c r="N52" i="1" s="1"/>
  <c r="N48" i="1"/>
  <c r="N28" i="1"/>
  <c r="L29" i="1"/>
  <c r="N29" i="1" s="1"/>
  <c r="L30" i="1"/>
  <c r="N30" i="1" s="1"/>
  <c r="L17" i="1"/>
  <c r="N17" i="1" s="1"/>
  <c r="L15" i="1"/>
  <c r="N15" i="1" s="1"/>
  <c r="L16" i="1"/>
  <c r="N16" i="1" s="1"/>
  <c r="L18" i="1"/>
  <c r="N18" i="1" s="1"/>
  <c r="L14" i="1"/>
  <c r="C205" i="7"/>
  <c r="G205" i="7" s="1"/>
  <c r="C213" i="7"/>
  <c r="G213" i="7" s="1"/>
  <c r="C222" i="12"/>
  <c r="J222" i="12" s="1"/>
  <c r="E208" i="12"/>
  <c r="E210" i="12"/>
  <c r="E206" i="7"/>
  <c r="E213" i="12"/>
  <c r="E216" i="12"/>
  <c r="E218" i="12"/>
  <c r="E214" i="7"/>
  <c r="C187" i="7"/>
  <c r="G187" i="7" s="1"/>
  <c r="C195" i="7"/>
  <c r="G195" i="7" s="1"/>
  <c r="C204" i="12"/>
  <c r="N204" i="12" s="1"/>
  <c r="E187" i="7"/>
  <c r="E199" i="12"/>
  <c r="E195" i="7"/>
  <c r="C173" i="7"/>
  <c r="J173" i="7" s="1"/>
  <c r="C190" i="12"/>
  <c r="E173" i="7"/>
  <c r="E182" i="12"/>
  <c r="E184" i="12"/>
  <c r="E181" i="7"/>
  <c r="E190" i="12"/>
  <c r="C159" i="12"/>
  <c r="J6" i="13"/>
  <c r="H11" i="13" s="1"/>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521" i="13"/>
  <c r="I522" i="13"/>
  <c r="I523" i="13"/>
  <c r="I524" i="13"/>
  <c r="I525" i="13"/>
  <c r="I526" i="13"/>
  <c r="I527" i="13"/>
  <c r="I528" i="13"/>
  <c r="I529" i="13"/>
  <c r="I530" i="13"/>
  <c r="I531" i="13"/>
  <c r="I532" i="13"/>
  <c r="I533" i="13"/>
  <c r="I534" i="13"/>
  <c r="I535" i="13"/>
  <c r="I536" i="13"/>
  <c r="I537" i="13"/>
  <c r="I538" i="13"/>
  <c r="I539" i="13"/>
  <c r="I540" i="13"/>
  <c r="I541" i="13"/>
  <c r="I542" i="13"/>
  <c r="I543" i="13"/>
  <c r="I544" i="13"/>
  <c r="I545" i="13"/>
  <c r="I546" i="13"/>
  <c r="I547" i="13"/>
  <c r="I548" i="13"/>
  <c r="I549" i="13"/>
  <c r="I550" i="13"/>
  <c r="I551" i="13"/>
  <c r="I552" i="13"/>
  <c r="I553" i="13"/>
  <c r="I554" i="13"/>
  <c r="I555" i="13"/>
  <c r="I556" i="13"/>
  <c r="I557" i="13"/>
  <c r="I558" i="13"/>
  <c r="I559" i="13"/>
  <c r="I560" i="13"/>
  <c r="I561" i="13"/>
  <c r="I562" i="13"/>
  <c r="I563" i="13"/>
  <c r="I564" i="13"/>
  <c r="I565" i="13"/>
  <c r="I566" i="13"/>
  <c r="I567" i="13"/>
  <c r="I568" i="13"/>
  <c r="I569" i="13"/>
  <c r="I570" i="13"/>
  <c r="I571" i="13"/>
  <c r="I572" i="13"/>
  <c r="I573" i="13"/>
  <c r="I574" i="13"/>
  <c r="I575" i="13"/>
  <c r="I576" i="13"/>
  <c r="I577" i="13"/>
  <c r="I578" i="13"/>
  <c r="I579" i="13"/>
  <c r="I580" i="13"/>
  <c r="I581" i="13"/>
  <c r="I582" i="13"/>
  <c r="I583" i="13"/>
  <c r="I584" i="13"/>
  <c r="I585" i="13"/>
  <c r="I586" i="13"/>
  <c r="I587" i="13"/>
  <c r="I588" i="13"/>
  <c r="I589" i="13"/>
  <c r="I590" i="13"/>
  <c r="I591" i="13"/>
  <c r="I592" i="13"/>
  <c r="I593" i="13"/>
  <c r="I594" i="13"/>
  <c r="I595" i="13"/>
  <c r="I596" i="13"/>
  <c r="I597" i="13"/>
  <c r="I598" i="13"/>
  <c r="I599" i="13"/>
  <c r="I600" i="13"/>
  <c r="I601" i="13"/>
  <c r="I602" i="13"/>
  <c r="I603" i="13"/>
  <c r="I604" i="13"/>
  <c r="I605" i="13"/>
  <c r="I606" i="13"/>
  <c r="I607" i="13"/>
  <c r="I608" i="13"/>
  <c r="I609" i="13"/>
  <c r="I610" i="13"/>
  <c r="I611" i="13"/>
  <c r="I612" i="13"/>
  <c r="I613" i="13"/>
  <c r="I614" i="13"/>
  <c r="I615" i="13"/>
  <c r="I616" i="13"/>
  <c r="I617" i="13"/>
  <c r="I618" i="13"/>
  <c r="I619" i="13"/>
  <c r="I620" i="13"/>
  <c r="I621" i="13"/>
  <c r="I622" i="13"/>
  <c r="I623" i="13"/>
  <c r="I624" i="13"/>
  <c r="I625" i="13"/>
  <c r="I626" i="13"/>
  <c r="I627" i="13"/>
  <c r="I628" i="13"/>
  <c r="I629" i="13"/>
  <c r="I630" i="13"/>
  <c r="I631" i="13"/>
  <c r="I632" i="13"/>
  <c r="I633" i="13"/>
  <c r="I634" i="13"/>
  <c r="I635" i="13"/>
  <c r="I636" i="13"/>
  <c r="I637" i="13"/>
  <c r="I638" i="13"/>
  <c r="I639" i="13"/>
  <c r="I640" i="13"/>
  <c r="I641" i="13"/>
  <c r="I642" i="13"/>
  <c r="I643" i="13"/>
  <c r="I644" i="13"/>
  <c r="I645" i="13"/>
  <c r="I646" i="13"/>
  <c r="I647" i="13"/>
  <c r="I648" i="13"/>
  <c r="I649" i="13"/>
  <c r="I650" i="13"/>
  <c r="I651" i="13"/>
  <c r="I652" i="13"/>
  <c r="I653" i="13"/>
  <c r="I654" i="13"/>
  <c r="I655" i="13"/>
  <c r="I656" i="13"/>
  <c r="I657" i="13"/>
  <c r="I658"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6" i="13"/>
  <c r="I687" i="13"/>
  <c r="I688" i="13"/>
  <c r="I689" i="13"/>
  <c r="I690" i="13"/>
  <c r="I691" i="13"/>
  <c r="I692" i="13"/>
  <c r="I693" i="13"/>
  <c r="I694" i="13"/>
  <c r="I695" i="13"/>
  <c r="I696" i="13"/>
  <c r="I697" i="13"/>
  <c r="I698" i="13"/>
  <c r="I699" i="13"/>
  <c r="I700" i="13"/>
  <c r="I701" i="13"/>
  <c r="I702" i="13"/>
  <c r="I703" i="13"/>
  <c r="I704" i="13"/>
  <c r="I705" i="13"/>
  <c r="I706" i="13"/>
  <c r="I707" i="13"/>
  <c r="I708" i="13"/>
  <c r="I709" i="13"/>
  <c r="I710" i="13"/>
  <c r="I711" i="13"/>
  <c r="I712" i="13"/>
  <c r="I713" i="13"/>
  <c r="I714" i="13"/>
  <c r="I715" i="13"/>
  <c r="I716" i="13"/>
  <c r="I717" i="13"/>
  <c r="I718" i="13"/>
  <c r="I719" i="13"/>
  <c r="I720" i="13"/>
  <c r="I721" i="13"/>
  <c r="I722" i="13"/>
  <c r="I723" i="13"/>
  <c r="I724" i="13"/>
  <c r="I725" i="13"/>
  <c r="I726" i="13"/>
  <c r="I727" i="13"/>
  <c r="I728" i="13"/>
  <c r="I729" i="13"/>
  <c r="J6" i="14"/>
  <c r="H11" i="14" s="1"/>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1" i="14"/>
  <c r="I512" i="14"/>
  <c r="J6" i="15"/>
  <c r="H11" i="15" s="1"/>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J6" i="16"/>
  <c r="I11" i="16" s="1"/>
  <c r="J8" i="16" s="1"/>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478" i="16"/>
  <c r="I479" i="16"/>
  <c r="I480" i="16"/>
  <c r="I481" i="16"/>
  <c r="I482" i="16"/>
  <c r="I483" i="16"/>
  <c r="I484" i="16"/>
  <c r="I485" i="16"/>
  <c r="I486" i="16"/>
  <c r="I487" i="16"/>
  <c r="I488" i="16"/>
  <c r="I489" i="16"/>
  <c r="I490" i="16"/>
  <c r="I491" i="16"/>
  <c r="I492" i="16"/>
  <c r="I493" i="16"/>
  <c r="I494" i="16"/>
  <c r="I495" i="16"/>
  <c r="I496" i="16"/>
  <c r="I497" i="16"/>
  <c r="I498" i="16"/>
  <c r="I499" i="16"/>
  <c r="I500" i="16"/>
  <c r="I501" i="16"/>
  <c r="I502" i="16"/>
  <c r="I503" i="16"/>
  <c r="I504" i="16"/>
  <c r="I505" i="16"/>
  <c r="I506" i="16"/>
  <c r="I507" i="16"/>
  <c r="I508" i="16"/>
  <c r="I509" i="16"/>
  <c r="I510" i="16"/>
  <c r="I511" i="16"/>
  <c r="I512" i="16"/>
  <c r="J6"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400" i="17"/>
  <c r="I401" i="17"/>
  <c r="I402" i="17"/>
  <c r="I403" i="17"/>
  <c r="I404" i="17"/>
  <c r="I405" i="17"/>
  <c r="I406" i="17"/>
  <c r="I407" i="17"/>
  <c r="I408" i="17"/>
  <c r="I409" i="17"/>
  <c r="I410" i="17"/>
  <c r="I411" i="17"/>
  <c r="I412" i="17"/>
  <c r="I413" i="17"/>
  <c r="I414" i="17"/>
  <c r="I415" i="17"/>
  <c r="I416" i="17"/>
  <c r="I417" i="17"/>
  <c r="I418" i="17"/>
  <c r="I419" i="17"/>
  <c r="I420" i="17"/>
  <c r="I421" i="17"/>
  <c r="I422" i="17"/>
  <c r="I423" i="17"/>
  <c r="I424" i="17"/>
  <c r="I425" i="17"/>
  <c r="I426" i="17"/>
  <c r="I427" i="17"/>
  <c r="I428" i="17"/>
  <c r="I429" i="17"/>
  <c r="I430" i="17"/>
  <c r="I431" i="17"/>
  <c r="I432" i="17"/>
  <c r="I433" i="17"/>
  <c r="I434" i="17"/>
  <c r="I435" i="17"/>
  <c r="I436" i="17"/>
  <c r="I437" i="17"/>
  <c r="I438" i="17"/>
  <c r="I439" i="17"/>
  <c r="I440" i="17"/>
  <c r="I441" i="17"/>
  <c r="I442" i="17"/>
  <c r="I443" i="17"/>
  <c r="I444" i="17"/>
  <c r="I445" i="17"/>
  <c r="I446" i="17"/>
  <c r="I447" i="17"/>
  <c r="I448" i="17"/>
  <c r="I449" i="17"/>
  <c r="I450" i="17"/>
  <c r="I451" i="17"/>
  <c r="I452" i="17"/>
  <c r="I453" i="17"/>
  <c r="I454" i="17"/>
  <c r="I455" i="17"/>
  <c r="I456" i="17"/>
  <c r="I457" i="17"/>
  <c r="I458" i="17"/>
  <c r="I459" i="17"/>
  <c r="I460" i="17"/>
  <c r="I461" i="17"/>
  <c r="I462" i="17"/>
  <c r="I463" i="17"/>
  <c r="I464" i="17"/>
  <c r="I465" i="17"/>
  <c r="I466" i="17"/>
  <c r="I467" i="17"/>
  <c r="I468" i="17"/>
  <c r="I469" i="17"/>
  <c r="I470" i="17"/>
  <c r="I471" i="17"/>
  <c r="I472" i="17"/>
  <c r="I473" i="17"/>
  <c r="I474" i="17"/>
  <c r="I475" i="17"/>
  <c r="I476" i="17"/>
  <c r="I477" i="17"/>
  <c r="I478" i="17"/>
  <c r="I479" i="17"/>
  <c r="I480" i="17"/>
  <c r="I481" i="17"/>
  <c r="I482" i="17"/>
  <c r="I483" i="17"/>
  <c r="I484" i="17"/>
  <c r="I485" i="17"/>
  <c r="I486" i="17"/>
  <c r="I487" i="17"/>
  <c r="I488" i="17"/>
  <c r="I489" i="17"/>
  <c r="I490" i="17"/>
  <c r="I491" i="17"/>
  <c r="I492" i="17"/>
  <c r="I493" i="17"/>
  <c r="I494" i="17"/>
  <c r="I495" i="17"/>
  <c r="I496" i="17"/>
  <c r="I497" i="17"/>
  <c r="I498" i="17"/>
  <c r="I499" i="17"/>
  <c r="I500" i="17"/>
  <c r="I501" i="17"/>
  <c r="I502" i="17"/>
  <c r="I503" i="17"/>
  <c r="I504" i="17"/>
  <c r="I505" i="17"/>
  <c r="I506" i="17"/>
  <c r="I507" i="17"/>
  <c r="I508" i="17"/>
  <c r="I509" i="17"/>
  <c r="I510" i="17"/>
  <c r="I511" i="17"/>
  <c r="I512" i="17"/>
  <c r="J6" i="18"/>
  <c r="H11" i="18" s="1"/>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I261" i="18"/>
  <c r="I262" i="18"/>
  <c r="I263" i="18"/>
  <c r="I264" i="18"/>
  <c r="I265" i="18"/>
  <c r="I266" i="18"/>
  <c r="I267" i="18"/>
  <c r="I268" i="18"/>
  <c r="I269" i="18"/>
  <c r="I270" i="18"/>
  <c r="I271" i="18"/>
  <c r="I272" i="18"/>
  <c r="I273" i="18"/>
  <c r="I274" i="18"/>
  <c r="I275" i="18"/>
  <c r="I276" i="18"/>
  <c r="I277" i="18"/>
  <c r="I278" i="18"/>
  <c r="I279" i="18"/>
  <c r="I280" i="18"/>
  <c r="I281" i="18"/>
  <c r="I282" i="18"/>
  <c r="I283" i="18"/>
  <c r="I284" i="18"/>
  <c r="I285" i="18"/>
  <c r="I286" i="18"/>
  <c r="I287" i="18"/>
  <c r="I288" i="18"/>
  <c r="I289" i="18"/>
  <c r="I290" i="18"/>
  <c r="I291" i="18"/>
  <c r="I292" i="18"/>
  <c r="I293" i="18"/>
  <c r="I294" i="18"/>
  <c r="I295" i="18"/>
  <c r="I296" i="18"/>
  <c r="I297" i="18"/>
  <c r="I298" i="18"/>
  <c r="I299" i="18"/>
  <c r="I300" i="18"/>
  <c r="I301" i="18"/>
  <c r="I302" i="18"/>
  <c r="I303" i="18"/>
  <c r="I304" i="18"/>
  <c r="I305" i="18"/>
  <c r="I306" i="18"/>
  <c r="I307" i="18"/>
  <c r="I308" i="18"/>
  <c r="I309" i="18"/>
  <c r="I310" i="18"/>
  <c r="I311" i="18"/>
  <c r="I312" i="18"/>
  <c r="I313" i="18"/>
  <c r="I314" i="18"/>
  <c r="I315" i="18"/>
  <c r="I316" i="18"/>
  <c r="I317" i="18"/>
  <c r="I318" i="18"/>
  <c r="I319" i="18"/>
  <c r="I320" i="18"/>
  <c r="I321" i="18"/>
  <c r="I322" i="18"/>
  <c r="I323" i="18"/>
  <c r="I324" i="18"/>
  <c r="I325" i="18"/>
  <c r="I326" i="18"/>
  <c r="I327" i="18"/>
  <c r="I328" i="18"/>
  <c r="I329" i="18"/>
  <c r="I330" i="18"/>
  <c r="I331" i="18"/>
  <c r="I332" i="18"/>
  <c r="I333" i="18"/>
  <c r="I334" i="18"/>
  <c r="I335" i="18"/>
  <c r="I336" i="18"/>
  <c r="I337" i="18"/>
  <c r="I338" i="18"/>
  <c r="I339" i="18"/>
  <c r="I340" i="18"/>
  <c r="I341" i="18"/>
  <c r="I342" i="18"/>
  <c r="I343" i="18"/>
  <c r="I344" i="18"/>
  <c r="I345" i="18"/>
  <c r="I346" i="18"/>
  <c r="I347" i="18"/>
  <c r="I348" i="18"/>
  <c r="I349" i="18"/>
  <c r="I350" i="18"/>
  <c r="I351" i="18"/>
  <c r="I352" i="18"/>
  <c r="I353" i="18"/>
  <c r="I354" i="18"/>
  <c r="I355" i="18"/>
  <c r="I356" i="18"/>
  <c r="I357" i="18"/>
  <c r="I358" i="18"/>
  <c r="I359" i="18"/>
  <c r="I360" i="18"/>
  <c r="I361" i="18"/>
  <c r="I362" i="18"/>
  <c r="I363" i="18"/>
  <c r="I364" i="18"/>
  <c r="I365" i="18"/>
  <c r="I366" i="18"/>
  <c r="I367" i="18"/>
  <c r="I368" i="18"/>
  <c r="I369" i="18"/>
  <c r="I370" i="18"/>
  <c r="I371" i="18"/>
  <c r="I372" i="18"/>
  <c r="I373" i="18"/>
  <c r="I374" i="18"/>
  <c r="I375" i="18"/>
  <c r="I376" i="18"/>
  <c r="I377" i="18"/>
  <c r="I378" i="18"/>
  <c r="I379" i="18"/>
  <c r="I380" i="18"/>
  <c r="I381" i="18"/>
  <c r="I382" i="18"/>
  <c r="I383" i="18"/>
  <c r="I384" i="18"/>
  <c r="I385" i="18"/>
  <c r="I386" i="18"/>
  <c r="I387" i="18"/>
  <c r="I388" i="18"/>
  <c r="I389" i="18"/>
  <c r="I390" i="18"/>
  <c r="I391" i="18"/>
  <c r="I392" i="18"/>
  <c r="I393" i="18"/>
  <c r="I394" i="18"/>
  <c r="I395" i="18"/>
  <c r="I396" i="18"/>
  <c r="I397" i="18"/>
  <c r="I398" i="18"/>
  <c r="I399" i="18"/>
  <c r="I400" i="18"/>
  <c r="I401" i="18"/>
  <c r="I402" i="18"/>
  <c r="I403" i="18"/>
  <c r="I404" i="18"/>
  <c r="I405" i="18"/>
  <c r="I406" i="18"/>
  <c r="I407" i="18"/>
  <c r="I408" i="18"/>
  <c r="I409" i="18"/>
  <c r="I410" i="18"/>
  <c r="I411" i="18"/>
  <c r="I412" i="18"/>
  <c r="I413" i="18"/>
  <c r="I414" i="18"/>
  <c r="I415" i="18"/>
  <c r="I416" i="18"/>
  <c r="I417" i="18"/>
  <c r="I418" i="18"/>
  <c r="I419" i="18"/>
  <c r="I420" i="18"/>
  <c r="I421" i="18"/>
  <c r="I422" i="18"/>
  <c r="I423" i="18"/>
  <c r="I424" i="18"/>
  <c r="I425" i="18"/>
  <c r="I426" i="18"/>
  <c r="I427" i="18"/>
  <c r="I428" i="18"/>
  <c r="I429" i="18"/>
  <c r="I430" i="18"/>
  <c r="I431" i="18"/>
  <c r="I432" i="18"/>
  <c r="I433" i="18"/>
  <c r="I434" i="18"/>
  <c r="I435" i="18"/>
  <c r="I436" i="18"/>
  <c r="I437" i="18"/>
  <c r="I438" i="18"/>
  <c r="I439" i="18"/>
  <c r="I440" i="18"/>
  <c r="I441" i="18"/>
  <c r="I442" i="18"/>
  <c r="I443" i="18"/>
  <c r="I444" i="18"/>
  <c r="I445" i="18"/>
  <c r="I446" i="18"/>
  <c r="I447" i="18"/>
  <c r="I448" i="18"/>
  <c r="I449" i="18"/>
  <c r="I450" i="18"/>
  <c r="I451" i="18"/>
  <c r="I452" i="18"/>
  <c r="I453" i="18"/>
  <c r="I454" i="18"/>
  <c r="I455" i="18"/>
  <c r="I456" i="18"/>
  <c r="I457" i="18"/>
  <c r="I458" i="18"/>
  <c r="I459" i="18"/>
  <c r="I460" i="18"/>
  <c r="I461" i="18"/>
  <c r="I462" i="18"/>
  <c r="I463" i="18"/>
  <c r="I464" i="18"/>
  <c r="I465" i="18"/>
  <c r="I466" i="18"/>
  <c r="I467" i="18"/>
  <c r="I468" i="18"/>
  <c r="I469" i="18"/>
  <c r="I470" i="18"/>
  <c r="I471" i="18"/>
  <c r="I472" i="18"/>
  <c r="I473" i="18"/>
  <c r="I474" i="18"/>
  <c r="I475" i="18"/>
  <c r="I476" i="18"/>
  <c r="I477" i="18"/>
  <c r="I478" i="18"/>
  <c r="I479" i="18"/>
  <c r="I480" i="18"/>
  <c r="I481" i="18"/>
  <c r="I482" i="18"/>
  <c r="I483" i="18"/>
  <c r="I484" i="18"/>
  <c r="I485" i="18"/>
  <c r="I486" i="18"/>
  <c r="I487" i="18"/>
  <c r="I488" i="18"/>
  <c r="I489" i="18"/>
  <c r="I490" i="18"/>
  <c r="I491" i="18"/>
  <c r="I492" i="18"/>
  <c r="I493" i="18"/>
  <c r="I494" i="18"/>
  <c r="I495" i="18"/>
  <c r="I496" i="18"/>
  <c r="I497" i="18"/>
  <c r="I498" i="18"/>
  <c r="I499" i="18"/>
  <c r="I500" i="18"/>
  <c r="I501" i="18"/>
  <c r="I502" i="18"/>
  <c r="I503" i="18"/>
  <c r="I504" i="18"/>
  <c r="I505" i="18"/>
  <c r="I506" i="18"/>
  <c r="I507" i="18"/>
  <c r="I508" i="18"/>
  <c r="I509" i="18"/>
  <c r="I510" i="18"/>
  <c r="I511" i="18"/>
  <c r="I512" i="18"/>
  <c r="J6" i="19"/>
  <c r="H11" i="19" s="1"/>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I298" i="19"/>
  <c r="I299" i="19"/>
  <c r="I300" i="19"/>
  <c r="I301" i="19"/>
  <c r="I302" i="19"/>
  <c r="I303" i="19"/>
  <c r="I304" i="19"/>
  <c r="I305" i="19"/>
  <c r="I306" i="19"/>
  <c r="I307" i="19"/>
  <c r="I308" i="19"/>
  <c r="I309" i="19"/>
  <c r="I310" i="19"/>
  <c r="I311" i="19"/>
  <c r="I312" i="19"/>
  <c r="I313" i="19"/>
  <c r="I314" i="19"/>
  <c r="I315" i="19"/>
  <c r="I316" i="19"/>
  <c r="I317" i="19"/>
  <c r="I318" i="19"/>
  <c r="I319" i="19"/>
  <c r="I320" i="19"/>
  <c r="I321" i="19"/>
  <c r="I322" i="19"/>
  <c r="I323" i="19"/>
  <c r="I324" i="19"/>
  <c r="I325" i="19"/>
  <c r="I326" i="19"/>
  <c r="I327" i="19"/>
  <c r="I328" i="19"/>
  <c r="I329" i="19"/>
  <c r="I330" i="19"/>
  <c r="I331" i="19"/>
  <c r="I332" i="19"/>
  <c r="I333" i="19"/>
  <c r="I334" i="19"/>
  <c r="I335" i="19"/>
  <c r="I336" i="19"/>
  <c r="I337" i="19"/>
  <c r="I338" i="19"/>
  <c r="I339" i="19"/>
  <c r="I340" i="19"/>
  <c r="I341" i="19"/>
  <c r="I342" i="19"/>
  <c r="I343" i="19"/>
  <c r="I344" i="19"/>
  <c r="I345" i="19"/>
  <c r="I346" i="19"/>
  <c r="I347" i="19"/>
  <c r="I348" i="19"/>
  <c r="I349" i="19"/>
  <c r="I350" i="19"/>
  <c r="I351" i="19"/>
  <c r="I352" i="19"/>
  <c r="I353" i="19"/>
  <c r="I354" i="19"/>
  <c r="I355" i="19"/>
  <c r="I356" i="19"/>
  <c r="I357" i="19"/>
  <c r="I358" i="19"/>
  <c r="I359" i="19"/>
  <c r="I360" i="19"/>
  <c r="I361" i="19"/>
  <c r="I362" i="19"/>
  <c r="I363" i="19"/>
  <c r="I364" i="19"/>
  <c r="I365" i="19"/>
  <c r="I366" i="19"/>
  <c r="I367" i="19"/>
  <c r="I368" i="19"/>
  <c r="I369" i="19"/>
  <c r="I370" i="19"/>
  <c r="I371" i="19"/>
  <c r="I372" i="19"/>
  <c r="I373" i="19"/>
  <c r="I374" i="19"/>
  <c r="I375" i="19"/>
  <c r="I376" i="19"/>
  <c r="I377" i="19"/>
  <c r="I378" i="19"/>
  <c r="I379" i="19"/>
  <c r="I380" i="19"/>
  <c r="I381" i="19"/>
  <c r="I382" i="19"/>
  <c r="I383" i="19"/>
  <c r="I384" i="19"/>
  <c r="I385" i="19"/>
  <c r="I386" i="19"/>
  <c r="I387" i="19"/>
  <c r="I388" i="19"/>
  <c r="I389" i="19"/>
  <c r="I390" i="19"/>
  <c r="I391" i="19"/>
  <c r="I392" i="19"/>
  <c r="I393" i="19"/>
  <c r="I394" i="19"/>
  <c r="I395" i="19"/>
  <c r="I396" i="19"/>
  <c r="I397" i="19"/>
  <c r="I398" i="19"/>
  <c r="I399" i="19"/>
  <c r="I400" i="19"/>
  <c r="I401" i="19"/>
  <c r="I402" i="19"/>
  <c r="I403" i="19"/>
  <c r="I404" i="19"/>
  <c r="I405" i="19"/>
  <c r="I406" i="19"/>
  <c r="I407" i="19"/>
  <c r="I408" i="19"/>
  <c r="I409" i="19"/>
  <c r="I410" i="19"/>
  <c r="I411" i="19"/>
  <c r="I412" i="19"/>
  <c r="I413" i="19"/>
  <c r="I414" i="19"/>
  <c r="I415" i="19"/>
  <c r="I416" i="19"/>
  <c r="I417" i="19"/>
  <c r="I418" i="19"/>
  <c r="I419" i="19"/>
  <c r="I420" i="19"/>
  <c r="I421" i="19"/>
  <c r="I422" i="19"/>
  <c r="I423" i="19"/>
  <c r="I424" i="19"/>
  <c r="I425" i="19"/>
  <c r="I426" i="19"/>
  <c r="I427" i="19"/>
  <c r="I428" i="19"/>
  <c r="I429" i="19"/>
  <c r="I430" i="19"/>
  <c r="I431" i="19"/>
  <c r="I432" i="19"/>
  <c r="I433" i="19"/>
  <c r="I434" i="19"/>
  <c r="I435" i="19"/>
  <c r="I436" i="19"/>
  <c r="I437" i="19"/>
  <c r="I438" i="19"/>
  <c r="I439" i="19"/>
  <c r="I440" i="19"/>
  <c r="I441" i="19"/>
  <c r="I442" i="19"/>
  <c r="I443" i="19"/>
  <c r="I444" i="19"/>
  <c r="I445" i="19"/>
  <c r="I446" i="19"/>
  <c r="I447" i="19"/>
  <c r="I448" i="19"/>
  <c r="I449" i="19"/>
  <c r="I450" i="19"/>
  <c r="I451" i="19"/>
  <c r="I452" i="19"/>
  <c r="I453" i="19"/>
  <c r="I454" i="19"/>
  <c r="I455" i="19"/>
  <c r="I456" i="19"/>
  <c r="I457" i="19"/>
  <c r="I458" i="19"/>
  <c r="I459" i="19"/>
  <c r="I460" i="19"/>
  <c r="I461" i="19"/>
  <c r="I462" i="19"/>
  <c r="I463" i="19"/>
  <c r="I464" i="19"/>
  <c r="I465" i="19"/>
  <c r="I466" i="19"/>
  <c r="I467" i="19"/>
  <c r="I468" i="19"/>
  <c r="I469" i="19"/>
  <c r="I470" i="19"/>
  <c r="I471" i="19"/>
  <c r="I472" i="19"/>
  <c r="I473" i="19"/>
  <c r="I474" i="19"/>
  <c r="I475" i="19"/>
  <c r="I476" i="19"/>
  <c r="I477" i="19"/>
  <c r="I478" i="19"/>
  <c r="I479" i="19"/>
  <c r="I480" i="19"/>
  <c r="I481" i="19"/>
  <c r="I482" i="19"/>
  <c r="I483" i="19"/>
  <c r="I484" i="19"/>
  <c r="I485" i="19"/>
  <c r="I486" i="19"/>
  <c r="I487" i="19"/>
  <c r="I488" i="19"/>
  <c r="I489" i="19"/>
  <c r="I490" i="19"/>
  <c r="I491" i="19"/>
  <c r="I492" i="19"/>
  <c r="I493" i="19"/>
  <c r="I494" i="19"/>
  <c r="I495" i="19"/>
  <c r="I496" i="19"/>
  <c r="I497" i="19"/>
  <c r="I498" i="19"/>
  <c r="I499" i="19"/>
  <c r="I500" i="19"/>
  <c r="I501" i="19"/>
  <c r="I502" i="19"/>
  <c r="I503" i="19"/>
  <c r="I504" i="19"/>
  <c r="I505" i="19"/>
  <c r="I506" i="19"/>
  <c r="I507" i="19"/>
  <c r="I508" i="19"/>
  <c r="I509" i="19"/>
  <c r="I510" i="19"/>
  <c r="I511" i="19"/>
  <c r="I512" i="19"/>
  <c r="J6" i="20"/>
  <c r="H11" i="20" s="1"/>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I253" i="20"/>
  <c r="I254" i="20"/>
  <c r="I255" i="20"/>
  <c r="I256" i="20"/>
  <c r="I257" i="20"/>
  <c r="I258" i="20"/>
  <c r="I259" i="20"/>
  <c r="I260" i="20"/>
  <c r="I261" i="20"/>
  <c r="I262" i="20"/>
  <c r="I263" i="20"/>
  <c r="I264" i="20"/>
  <c r="I265" i="20"/>
  <c r="I266" i="20"/>
  <c r="I267" i="20"/>
  <c r="I268" i="20"/>
  <c r="I269" i="20"/>
  <c r="I270" i="20"/>
  <c r="I271" i="20"/>
  <c r="I272" i="20"/>
  <c r="I273" i="20"/>
  <c r="I274" i="20"/>
  <c r="I275" i="20"/>
  <c r="I276" i="20"/>
  <c r="I277" i="20"/>
  <c r="I278" i="20"/>
  <c r="I279" i="20"/>
  <c r="I280" i="20"/>
  <c r="I281" i="20"/>
  <c r="I282" i="20"/>
  <c r="I283" i="20"/>
  <c r="I284" i="20"/>
  <c r="I285" i="20"/>
  <c r="I286" i="20"/>
  <c r="I287" i="20"/>
  <c r="I288" i="20"/>
  <c r="I289" i="20"/>
  <c r="I290" i="20"/>
  <c r="I291" i="20"/>
  <c r="I292" i="20"/>
  <c r="I293" i="20"/>
  <c r="I294" i="20"/>
  <c r="I295" i="20"/>
  <c r="I296" i="20"/>
  <c r="I297" i="20"/>
  <c r="I298" i="20"/>
  <c r="I299" i="20"/>
  <c r="I300" i="20"/>
  <c r="I301" i="20"/>
  <c r="I302" i="20"/>
  <c r="I303" i="20"/>
  <c r="I304" i="20"/>
  <c r="I305" i="20"/>
  <c r="I306" i="20"/>
  <c r="I307" i="20"/>
  <c r="I308" i="20"/>
  <c r="I309" i="20"/>
  <c r="I310" i="20"/>
  <c r="I311" i="20"/>
  <c r="I312" i="20"/>
  <c r="I313" i="20"/>
  <c r="I314" i="20"/>
  <c r="I315" i="20"/>
  <c r="I316" i="20"/>
  <c r="I317" i="20"/>
  <c r="I318" i="20"/>
  <c r="I319" i="20"/>
  <c r="I320" i="20"/>
  <c r="I321" i="20"/>
  <c r="I322" i="20"/>
  <c r="I323" i="20"/>
  <c r="I324" i="20"/>
  <c r="I325" i="20"/>
  <c r="I326" i="20"/>
  <c r="I327" i="20"/>
  <c r="I328" i="20"/>
  <c r="I329" i="20"/>
  <c r="I330" i="20"/>
  <c r="I331" i="20"/>
  <c r="I332" i="20"/>
  <c r="I333" i="20"/>
  <c r="I334" i="20"/>
  <c r="I335" i="20"/>
  <c r="I336" i="20"/>
  <c r="I337" i="20"/>
  <c r="I338" i="20"/>
  <c r="I339" i="20"/>
  <c r="I340" i="20"/>
  <c r="I341" i="20"/>
  <c r="I342" i="20"/>
  <c r="I343" i="20"/>
  <c r="I344" i="20"/>
  <c r="I345" i="20"/>
  <c r="I346" i="20"/>
  <c r="I347" i="20"/>
  <c r="I348" i="20"/>
  <c r="I349" i="20"/>
  <c r="I350" i="20"/>
  <c r="I351" i="20"/>
  <c r="I352" i="20"/>
  <c r="I353" i="20"/>
  <c r="I354" i="20"/>
  <c r="I355" i="20"/>
  <c r="I356" i="20"/>
  <c r="I357" i="20"/>
  <c r="I358" i="20"/>
  <c r="I359" i="20"/>
  <c r="I360" i="20"/>
  <c r="I361" i="20"/>
  <c r="I362" i="20"/>
  <c r="I363" i="20"/>
  <c r="I364" i="20"/>
  <c r="I365" i="20"/>
  <c r="I366" i="20"/>
  <c r="I367" i="20"/>
  <c r="I368" i="20"/>
  <c r="I369" i="20"/>
  <c r="I370" i="20"/>
  <c r="I371" i="20"/>
  <c r="I372" i="20"/>
  <c r="I373" i="20"/>
  <c r="I374" i="20"/>
  <c r="I375" i="20"/>
  <c r="I376" i="20"/>
  <c r="I377" i="20"/>
  <c r="I378" i="20"/>
  <c r="I379" i="20"/>
  <c r="I380" i="20"/>
  <c r="I381" i="20"/>
  <c r="I382" i="20"/>
  <c r="I383" i="20"/>
  <c r="I384" i="20"/>
  <c r="I385" i="20"/>
  <c r="I386" i="20"/>
  <c r="I387" i="20"/>
  <c r="I388" i="20"/>
  <c r="I389" i="20"/>
  <c r="I390" i="20"/>
  <c r="I391" i="20"/>
  <c r="I392" i="20"/>
  <c r="I393" i="20"/>
  <c r="I394" i="20"/>
  <c r="I395" i="20"/>
  <c r="I396" i="20"/>
  <c r="I397" i="20"/>
  <c r="I398" i="20"/>
  <c r="I399" i="20"/>
  <c r="I400" i="20"/>
  <c r="I401" i="20"/>
  <c r="I402" i="20"/>
  <c r="I403" i="20"/>
  <c r="I404" i="20"/>
  <c r="I405" i="20"/>
  <c r="I406" i="20"/>
  <c r="I407" i="20"/>
  <c r="I408" i="20"/>
  <c r="I409" i="20"/>
  <c r="I410" i="20"/>
  <c r="I411" i="20"/>
  <c r="I412" i="20"/>
  <c r="I413" i="20"/>
  <c r="I414" i="20"/>
  <c r="I415" i="20"/>
  <c r="I416" i="20"/>
  <c r="I417" i="20"/>
  <c r="I418" i="20"/>
  <c r="I419" i="20"/>
  <c r="I420" i="20"/>
  <c r="I421" i="20"/>
  <c r="I422" i="20"/>
  <c r="I423" i="20"/>
  <c r="I424" i="20"/>
  <c r="I425" i="20"/>
  <c r="I426" i="20"/>
  <c r="I427" i="20"/>
  <c r="I428" i="20"/>
  <c r="I429" i="20"/>
  <c r="I430" i="20"/>
  <c r="I431" i="20"/>
  <c r="I432" i="20"/>
  <c r="I433" i="20"/>
  <c r="I434" i="20"/>
  <c r="I435" i="20"/>
  <c r="I436" i="20"/>
  <c r="I437" i="20"/>
  <c r="I438" i="20"/>
  <c r="I439" i="20"/>
  <c r="I440" i="20"/>
  <c r="I441" i="20"/>
  <c r="I442" i="20"/>
  <c r="I443" i="20"/>
  <c r="I444" i="20"/>
  <c r="I445" i="20"/>
  <c r="I446" i="20"/>
  <c r="I447" i="20"/>
  <c r="I448" i="20"/>
  <c r="I449" i="20"/>
  <c r="I450" i="20"/>
  <c r="I451" i="20"/>
  <c r="I452" i="20"/>
  <c r="I453" i="20"/>
  <c r="I454" i="20"/>
  <c r="I455" i="20"/>
  <c r="I456" i="20"/>
  <c r="I457" i="20"/>
  <c r="I458" i="20"/>
  <c r="I459" i="20"/>
  <c r="I460" i="20"/>
  <c r="I461" i="20"/>
  <c r="I462" i="20"/>
  <c r="I463" i="20"/>
  <c r="I464" i="20"/>
  <c r="I465" i="20"/>
  <c r="I466" i="20"/>
  <c r="I467" i="20"/>
  <c r="I468" i="20"/>
  <c r="I469" i="20"/>
  <c r="I470" i="20"/>
  <c r="I471" i="20"/>
  <c r="I472" i="20"/>
  <c r="I473" i="20"/>
  <c r="I474" i="20"/>
  <c r="I475" i="20"/>
  <c r="I476" i="20"/>
  <c r="I477" i="20"/>
  <c r="I478" i="20"/>
  <c r="I479" i="20"/>
  <c r="I480" i="20"/>
  <c r="I481" i="20"/>
  <c r="I482" i="20"/>
  <c r="I483" i="20"/>
  <c r="I484" i="20"/>
  <c r="I485" i="20"/>
  <c r="I486" i="20"/>
  <c r="I487" i="20"/>
  <c r="I488" i="20"/>
  <c r="I489" i="20"/>
  <c r="I490" i="20"/>
  <c r="I491" i="20"/>
  <c r="I492" i="20"/>
  <c r="I493" i="20"/>
  <c r="I494" i="20"/>
  <c r="I495" i="20"/>
  <c r="I496" i="20"/>
  <c r="I497" i="20"/>
  <c r="I498" i="20"/>
  <c r="I499" i="20"/>
  <c r="I500" i="20"/>
  <c r="I501" i="20"/>
  <c r="I502" i="20"/>
  <c r="I503" i="20"/>
  <c r="I504" i="20"/>
  <c r="I505" i="20"/>
  <c r="I506" i="20"/>
  <c r="I507" i="20"/>
  <c r="I508" i="20"/>
  <c r="I509" i="20"/>
  <c r="I510" i="20"/>
  <c r="I511" i="20"/>
  <c r="I512" i="20"/>
  <c r="J6" i="21"/>
  <c r="H11" i="21" s="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165" i="21"/>
  <c r="I166" i="21"/>
  <c r="I167" i="21"/>
  <c r="I168" i="21"/>
  <c r="I169" i="21"/>
  <c r="I170" i="21"/>
  <c r="I171" i="21"/>
  <c r="I172" i="21"/>
  <c r="I173" i="21"/>
  <c r="I174" i="21"/>
  <c r="I175" i="21"/>
  <c r="I176" i="21"/>
  <c r="I177" i="21"/>
  <c r="I178" i="21"/>
  <c r="I179" i="21"/>
  <c r="I180" i="21"/>
  <c r="I181" i="21"/>
  <c r="I182" i="21"/>
  <c r="I183" i="21"/>
  <c r="I184" i="21"/>
  <c r="I185" i="21"/>
  <c r="I186" i="21"/>
  <c r="I187" i="21"/>
  <c r="I188" i="21"/>
  <c r="I189" i="21"/>
  <c r="I190" i="21"/>
  <c r="I191" i="21"/>
  <c r="I192" i="21"/>
  <c r="I193" i="21"/>
  <c r="I194" i="21"/>
  <c r="I195" i="21"/>
  <c r="I196" i="21"/>
  <c r="I197" i="21"/>
  <c r="I198" i="21"/>
  <c r="I199" i="21"/>
  <c r="I200" i="21"/>
  <c r="I201" i="21"/>
  <c r="I202" i="21"/>
  <c r="I203" i="21"/>
  <c r="I204" i="21"/>
  <c r="I205" i="21"/>
  <c r="I206" i="21"/>
  <c r="I207" i="21"/>
  <c r="I208" i="21"/>
  <c r="I209" i="21"/>
  <c r="I210" i="21"/>
  <c r="I211" i="21"/>
  <c r="I212" i="21"/>
  <c r="I213" i="21"/>
  <c r="I214" i="21"/>
  <c r="I215" i="21"/>
  <c r="I216" i="21"/>
  <c r="I217" i="21"/>
  <c r="I218" i="21"/>
  <c r="I219" i="21"/>
  <c r="I220" i="21"/>
  <c r="I221" i="21"/>
  <c r="I222" i="21"/>
  <c r="I223" i="21"/>
  <c r="I224" i="21"/>
  <c r="I225" i="21"/>
  <c r="I226" i="21"/>
  <c r="I227" i="21"/>
  <c r="I228" i="21"/>
  <c r="I229" i="21"/>
  <c r="I230" i="21"/>
  <c r="I231" i="21"/>
  <c r="I232" i="21"/>
  <c r="I233" i="21"/>
  <c r="I234" i="21"/>
  <c r="I235" i="21"/>
  <c r="I236" i="21"/>
  <c r="I237" i="21"/>
  <c r="I238" i="21"/>
  <c r="I239" i="21"/>
  <c r="I240" i="21"/>
  <c r="I241" i="21"/>
  <c r="I242" i="21"/>
  <c r="I243" i="21"/>
  <c r="I244" i="21"/>
  <c r="I245" i="21"/>
  <c r="I246" i="21"/>
  <c r="I247" i="21"/>
  <c r="I248" i="21"/>
  <c r="I249" i="21"/>
  <c r="I250" i="21"/>
  <c r="I251" i="21"/>
  <c r="I252" i="21"/>
  <c r="I253" i="21"/>
  <c r="I254" i="21"/>
  <c r="I255" i="21"/>
  <c r="I256" i="21"/>
  <c r="I257" i="21"/>
  <c r="I258" i="21"/>
  <c r="I259" i="21"/>
  <c r="I260" i="21"/>
  <c r="I261" i="21"/>
  <c r="I262" i="21"/>
  <c r="I263" i="21"/>
  <c r="I264" i="21"/>
  <c r="I265" i="21"/>
  <c r="I266" i="21"/>
  <c r="I267" i="21"/>
  <c r="I268" i="21"/>
  <c r="I269" i="21"/>
  <c r="I270" i="21"/>
  <c r="I271" i="21"/>
  <c r="I272" i="21"/>
  <c r="I273" i="21"/>
  <c r="I274" i="21"/>
  <c r="I275" i="21"/>
  <c r="I276" i="21"/>
  <c r="I277" i="21"/>
  <c r="I278" i="21"/>
  <c r="I279" i="21"/>
  <c r="I280" i="21"/>
  <c r="I281" i="21"/>
  <c r="I282" i="21"/>
  <c r="I283" i="21"/>
  <c r="I284" i="21"/>
  <c r="I285" i="21"/>
  <c r="I286" i="21"/>
  <c r="I287" i="21"/>
  <c r="I288" i="21"/>
  <c r="I289" i="21"/>
  <c r="I290" i="21"/>
  <c r="I291" i="21"/>
  <c r="I292" i="21"/>
  <c r="I293" i="21"/>
  <c r="I294" i="21"/>
  <c r="I295" i="21"/>
  <c r="I296" i="21"/>
  <c r="I297" i="21"/>
  <c r="I298" i="21"/>
  <c r="I299" i="21"/>
  <c r="I300" i="21"/>
  <c r="I301" i="21"/>
  <c r="I302" i="21"/>
  <c r="I303" i="21"/>
  <c r="I304" i="21"/>
  <c r="I305" i="21"/>
  <c r="I306" i="21"/>
  <c r="I307" i="21"/>
  <c r="I308" i="21"/>
  <c r="I309" i="21"/>
  <c r="I310" i="21"/>
  <c r="I311" i="21"/>
  <c r="I312" i="21"/>
  <c r="I313" i="21"/>
  <c r="I314" i="21"/>
  <c r="I315" i="21"/>
  <c r="I316" i="21"/>
  <c r="I317" i="21"/>
  <c r="I318" i="21"/>
  <c r="I319" i="21"/>
  <c r="I320" i="21"/>
  <c r="I321" i="21"/>
  <c r="I322" i="21"/>
  <c r="I323" i="21"/>
  <c r="I324" i="21"/>
  <c r="I325" i="21"/>
  <c r="I326" i="21"/>
  <c r="I327" i="21"/>
  <c r="I328" i="21"/>
  <c r="I329" i="21"/>
  <c r="I330" i="21"/>
  <c r="I331" i="21"/>
  <c r="I332" i="21"/>
  <c r="I333" i="21"/>
  <c r="I334" i="21"/>
  <c r="I335" i="21"/>
  <c r="I336" i="21"/>
  <c r="I337" i="21"/>
  <c r="I338" i="21"/>
  <c r="I339" i="21"/>
  <c r="I340" i="21"/>
  <c r="I341" i="21"/>
  <c r="I342" i="21"/>
  <c r="I343" i="21"/>
  <c r="I344" i="21"/>
  <c r="I345" i="21"/>
  <c r="I346" i="21"/>
  <c r="I347" i="21"/>
  <c r="I348" i="21"/>
  <c r="I349" i="21"/>
  <c r="I350" i="21"/>
  <c r="I351" i="21"/>
  <c r="I352" i="21"/>
  <c r="I353" i="21"/>
  <c r="I354" i="21"/>
  <c r="I355" i="21"/>
  <c r="I356" i="21"/>
  <c r="I357" i="21"/>
  <c r="I358" i="21"/>
  <c r="I359" i="21"/>
  <c r="I360" i="21"/>
  <c r="I361" i="21"/>
  <c r="I362" i="21"/>
  <c r="I363" i="21"/>
  <c r="I364" i="21"/>
  <c r="I365" i="21"/>
  <c r="I366" i="21"/>
  <c r="I367" i="21"/>
  <c r="I368" i="21"/>
  <c r="I369" i="21"/>
  <c r="I370" i="21"/>
  <c r="I371" i="21"/>
  <c r="I372" i="21"/>
  <c r="I373" i="21"/>
  <c r="I374" i="21"/>
  <c r="I375" i="21"/>
  <c r="I376" i="21"/>
  <c r="I377" i="21"/>
  <c r="I378" i="21"/>
  <c r="I379" i="21"/>
  <c r="I380" i="21"/>
  <c r="I381" i="21"/>
  <c r="I382" i="21"/>
  <c r="I383" i="21"/>
  <c r="I384" i="21"/>
  <c r="I385" i="21"/>
  <c r="I386" i="21"/>
  <c r="I387" i="21"/>
  <c r="I388" i="21"/>
  <c r="I389" i="21"/>
  <c r="I390" i="21"/>
  <c r="I391" i="21"/>
  <c r="I392" i="21"/>
  <c r="I393" i="21"/>
  <c r="I394" i="21"/>
  <c r="I395" i="21"/>
  <c r="I396" i="21"/>
  <c r="I397" i="21"/>
  <c r="I398" i="21"/>
  <c r="I399" i="21"/>
  <c r="I400" i="21"/>
  <c r="I401" i="21"/>
  <c r="I402" i="21"/>
  <c r="I403" i="21"/>
  <c r="I404" i="21"/>
  <c r="I405" i="21"/>
  <c r="I406" i="21"/>
  <c r="I407" i="21"/>
  <c r="I408" i="21"/>
  <c r="I409" i="21"/>
  <c r="I410" i="21"/>
  <c r="I411" i="21"/>
  <c r="I412" i="21"/>
  <c r="I413" i="21"/>
  <c r="I414" i="21"/>
  <c r="I415" i="21"/>
  <c r="I416" i="21"/>
  <c r="I417" i="21"/>
  <c r="I418" i="21"/>
  <c r="I419" i="21"/>
  <c r="I420" i="21"/>
  <c r="I421" i="21"/>
  <c r="I422" i="21"/>
  <c r="I423" i="21"/>
  <c r="I424" i="21"/>
  <c r="I425" i="21"/>
  <c r="I426" i="21"/>
  <c r="I427" i="21"/>
  <c r="I428" i="21"/>
  <c r="I429" i="21"/>
  <c r="I430" i="21"/>
  <c r="I431" i="21"/>
  <c r="I432" i="21"/>
  <c r="I433" i="21"/>
  <c r="I434" i="21"/>
  <c r="I435" i="21"/>
  <c r="I436" i="21"/>
  <c r="I437" i="21"/>
  <c r="I438" i="21"/>
  <c r="I439" i="21"/>
  <c r="I440" i="21"/>
  <c r="I441" i="21"/>
  <c r="I442" i="21"/>
  <c r="I443" i="21"/>
  <c r="I444" i="21"/>
  <c r="I445" i="21"/>
  <c r="I446" i="21"/>
  <c r="I447" i="21"/>
  <c r="I448" i="21"/>
  <c r="I449" i="21"/>
  <c r="I450" i="21"/>
  <c r="I451" i="21"/>
  <c r="I452" i="21"/>
  <c r="I453" i="21"/>
  <c r="I454" i="21"/>
  <c r="I455" i="21"/>
  <c r="I456" i="21"/>
  <c r="I457" i="21"/>
  <c r="I458" i="21"/>
  <c r="I459" i="21"/>
  <c r="I460" i="21"/>
  <c r="I461" i="21"/>
  <c r="I462" i="21"/>
  <c r="I463" i="21"/>
  <c r="I464" i="21"/>
  <c r="I465" i="21"/>
  <c r="I466" i="21"/>
  <c r="I467" i="21"/>
  <c r="I468" i="21"/>
  <c r="I469" i="21"/>
  <c r="I470" i="21"/>
  <c r="I471" i="21"/>
  <c r="I472" i="21"/>
  <c r="I473" i="21"/>
  <c r="I474" i="21"/>
  <c r="I475" i="21"/>
  <c r="I476" i="21"/>
  <c r="I477" i="21"/>
  <c r="I478" i="21"/>
  <c r="I479" i="21"/>
  <c r="I480" i="21"/>
  <c r="I481" i="21"/>
  <c r="I482" i="21"/>
  <c r="I483" i="21"/>
  <c r="I484" i="21"/>
  <c r="I485" i="21"/>
  <c r="I486" i="21"/>
  <c r="I487" i="21"/>
  <c r="I488" i="21"/>
  <c r="I489" i="21"/>
  <c r="I490" i="21"/>
  <c r="I491" i="21"/>
  <c r="I492" i="21"/>
  <c r="I493" i="21"/>
  <c r="I494" i="21"/>
  <c r="I495" i="21"/>
  <c r="I496" i="21"/>
  <c r="I497" i="21"/>
  <c r="I498" i="21"/>
  <c r="I499" i="21"/>
  <c r="I500" i="21"/>
  <c r="I501" i="21"/>
  <c r="I502" i="21"/>
  <c r="I503" i="21"/>
  <c r="I504" i="21"/>
  <c r="I505" i="21"/>
  <c r="I506" i="21"/>
  <c r="I507" i="21"/>
  <c r="I508" i="21"/>
  <c r="I509" i="21"/>
  <c r="I510" i="21"/>
  <c r="I511" i="21"/>
  <c r="I512" i="21"/>
  <c r="C164" i="12"/>
  <c r="L164" i="12" s="1"/>
  <c r="C166" i="12"/>
  <c r="J166" i="12" s="1"/>
  <c r="C167" i="12"/>
  <c r="C172" i="12"/>
  <c r="N172" i="12" s="1"/>
  <c r="E161" i="7"/>
  <c r="E162" i="7"/>
  <c r="E169" i="7"/>
  <c r="C84" i="1"/>
  <c r="P84" i="1" s="1"/>
  <c r="P87" i="1"/>
  <c r="C87" i="1" s="1"/>
  <c r="P88" i="1"/>
  <c r="C88" i="1" s="1"/>
  <c r="P89" i="1"/>
  <c r="C89" i="1" s="1"/>
  <c r="P90" i="1"/>
  <c r="C90" i="1" s="1"/>
  <c r="P91" i="1"/>
  <c r="C91" i="1" s="1"/>
  <c r="C154" i="12" s="1"/>
  <c r="P92" i="1"/>
  <c r="C92" i="1" s="1"/>
  <c r="P93" i="1"/>
  <c r="C93" i="1" s="1"/>
  <c r="C156" i="12" s="1"/>
  <c r="P94" i="1"/>
  <c r="C94" i="1" s="1"/>
  <c r="C157" i="12" s="1"/>
  <c r="P95" i="1"/>
  <c r="C95" i="1" s="1"/>
  <c r="C158" i="12" s="1"/>
  <c r="N85" i="1"/>
  <c r="L86" i="1"/>
  <c r="N86" i="1" s="1"/>
  <c r="L87" i="1"/>
  <c r="N87" i="1" s="1"/>
  <c r="L88" i="1"/>
  <c r="N88" i="1" s="1"/>
  <c r="L89" i="1"/>
  <c r="N89" i="1" s="1"/>
  <c r="L90" i="1"/>
  <c r="N90" i="1" s="1"/>
  <c r="L91" i="1"/>
  <c r="N91" i="1" s="1"/>
  <c r="L92" i="1"/>
  <c r="N92" i="1" s="1"/>
  <c r="L93" i="1"/>
  <c r="N93" i="1" s="1"/>
  <c r="L94" i="1"/>
  <c r="N94" i="1" s="1"/>
  <c r="L95" i="1"/>
  <c r="N95" i="1" s="1"/>
  <c r="C134" i="12"/>
  <c r="C135" i="12"/>
  <c r="M135" i="12" s="1"/>
  <c r="C137" i="12"/>
  <c r="C138" i="12"/>
  <c r="E132" i="7"/>
  <c r="C126" i="12"/>
  <c r="C123" i="12"/>
  <c r="H123" i="12" s="1"/>
  <c r="E112" i="7"/>
  <c r="E110" i="7"/>
  <c r="C110" i="12"/>
  <c r="C109" i="12"/>
  <c r="E102" i="7"/>
  <c r="P79" i="1"/>
  <c r="C79" i="1" s="1"/>
  <c r="C94" i="12" s="1"/>
  <c r="M94" i="12" s="1"/>
  <c r="L79" i="1"/>
  <c r="N79" i="1" s="1"/>
  <c r="P78" i="1"/>
  <c r="C78" i="1" s="1"/>
  <c r="C93" i="12" s="1"/>
  <c r="L78" i="1"/>
  <c r="N78" i="1" s="1"/>
  <c r="P77" i="1"/>
  <c r="C77" i="1" s="1"/>
  <c r="C92" i="12" s="1"/>
  <c r="L77" i="1"/>
  <c r="N77" i="1" s="1"/>
  <c r="P76" i="1"/>
  <c r="C76" i="1" s="1"/>
  <c r="C91" i="12" s="1"/>
  <c r="L76" i="1"/>
  <c r="N76" i="1" s="1"/>
  <c r="P75" i="1"/>
  <c r="C75" i="1" s="1"/>
  <c r="C90" i="12" s="1"/>
  <c r="L75" i="1"/>
  <c r="N75" i="1" s="1"/>
  <c r="P74" i="1"/>
  <c r="C74" i="1" s="1"/>
  <c r="L74" i="1"/>
  <c r="N74" i="1" s="1"/>
  <c r="P73" i="1"/>
  <c r="C73" i="1" s="1"/>
  <c r="L73" i="1"/>
  <c r="N73" i="1" s="1"/>
  <c r="E88" i="7" s="1"/>
  <c r="P72" i="1"/>
  <c r="C72" i="1" s="1"/>
  <c r="C87" i="12" s="1"/>
  <c r="L72" i="1"/>
  <c r="N72" i="1" s="1"/>
  <c r="E87" i="12" s="1"/>
  <c r="C63" i="1"/>
  <c r="P63" i="1" s="1"/>
  <c r="P64" i="1" s="1"/>
  <c r="C64" i="1" s="1"/>
  <c r="P67" i="1"/>
  <c r="C67" i="1" s="1"/>
  <c r="C82" i="12" s="1"/>
  <c r="P68" i="1"/>
  <c r="C68" i="1" s="1"/>
  <c r="P69" i="1"/>
  <c r="C69" i="1" s="1"/>
  <c r="C84" i="12" s="1"/>
  <c r="P70" i="1"/>
  <c r="C70" i="1" s="1"/>
  <c r="P71" i="1"/>
  <c r="C71" i="1" s="1"/>
  <c r="C86" i="12" s="1"/>
  <c r="P62" i="1"/>
  <c r="C62" i="1" s="1"/>
  <c r="L62" i="1"/>
  <c r="N62" i="1" s="1"/>
  <c r="P61" i="1"/>
  <c r="C61" i="1" s="1"/>
  <c r="C76" i="12" s="1"/>
  <c r="L61" i="1"/>
  <c r="N61" i="1" s="1"/>
  <c r="P60" i="1"/>
  <c r="C60" i="1" s="1"/>
  <c r="L60" i="1"/>
  <c r="N60" i="1" s="1"/>
  <c r="P59" i="1"/>
  <c r="C59" i="1" s="1"/>
  <c r="C74" i="12" s="1"/>
  <c r="L59" i="1"/>
  <c r="N59" i="1" s="1"/>
  <c r="E74" i="7" s="1"/>
  <c r="P58" i="1"/>
  <c r="C58" i="1" s="1"/>
  <c r="C73" i="12" s="1"/>
  <c r="M73" i="12" s="1"/>
  <c r="L58" i="1"/>
  <c r="N58" i="1" s="1"/>
  <c r="E73" i="7" s="1"/>
  <c r="P57" i="1"/>
  <c r="C57" i="1" s="1"/>
  <c r="C72" i="12" s="1"/>
  <c r="N72" i="12" s="1"/>
  <c r="L57" i="1"/>
  <c r="N57" i="1" s="1"/>
  <c r="P56" i="1"/>
  <c r="C56" i="1" s="1"/>
  <c r="C71" i="7" s="1"/>
  <c r="L56" i="1"/>
  <c r="N56" i="1" s="1"/>
  <c r="P55" i="1"/>
  <c r="C55" i="1" s="1"/>
  <c r="C70" i="12" s="1"/>
  <c r="O70" i="12" s="1"/>
  <c r="L55" i="1"/>
  <c r="N55" i="1" s="1"/>
  <c r="E70" i="7" s="1"/>
  <c r="P54" i="1"/>
  <c r="C54" i="1" s="1"/>
  <c r="L54" i="1"/>
  <c r="N54" i="1" s="1"/>
  <c r="P53" i="1"/>
  <c r="C53" i="1" s="1"/>
  <c r="C68" i="12" s="1"/>
  <c r="L53" i="1"/>
  <c r="N53" i="1" s="1"/>
  <c r="C47" i="1"/>
  <c r="C62" i="12" s="1"/>
  <c r="P52" i="1"/>
  <c r="C52" i="1" s="1"/>
  <c r="B49" i="1"/>
  <c r="B50" i="1" s="1"/>
  <c r="B51" i="1" s="1"/>
  <c r="B52" i="1" s="1"/>
  <c r="B53" i="1" s="1"/>
  <c r="B54" i="1" s="1"/>
  <c r="B55" i="1" s="1"/>
  <c r="B56" i="1" s="1"/>
  <c r="B57" i="1" s="1"/>
  <c r="B58" i="1" s="1"/>
  <c r="B59" i="1" s="1"/>
  <c r="B60" i="1" s="1"/>
  <c r="B61" i="1" s="1"/>
  <c r="B62" i="1" s="1"/>
  <c r="P51" i="1"/>
  <c r="C51" i="1" s="1"/>
  <c r="C66" i="12" s="1"/>
  <c r="P50" i="1"/>
  <c r="C50" i="1" s="1"/>
  <c r="P49" i="1"/>
  <c r="C49" i="1" s="1"/>
  <c r="C64" i="12" s="1"/>
  <c r="P46" i="1"/>
  <c r="C46" i="1" s="1"/>
  <c r="L46" i="1"/>
  <c r="N46" i="1" s="1"/>
  <c r="P45" i="1"/>
  <c r="C45" i="1" s="1"/>
  <c r="C60" i="12" s="1"/>
  <c r="L45" i="1"/>
  <c r="N45" i="1" s="1"/>
  <c r="E60" i="7" s="1"/>
  <c r="P44" i="1"/>
  <c r="C44" i="1" s="1"/>
  <c r="L44" i="1"/>
  <c r="N44" i="1" s="1"/>
  <c r="P43" i="1"/>
  <c r="C43" i="1" s="1"/>
  <c r="C58" i="12" s="1"/>
  <c r="L43" i="1"/>
  <c r="N43" i="1" s="1"/>
  <c r="P42" i="1"/>
  <c r="C42" i="1" s="1"/>
  <c r="C57" i="12" s="1"/>
  <c r="L42" i="1"/>
  <c r="N42" i="1" s="1"/>
  <c r="P41" i="1"/>
  <c r="C41" i="1" s="1"/>
  <c r="L41" i="1"/>
  <c r="N41" i="1" s="1"/>
  <c r="E56" i="7" s="1"/>
  <c r="P40" i="1"/>
  <c r="C40" i="1" s="1"/>
  <c r="L40" i="1"/>
  <c r="N40" i="1" s="1"/>
  <c r="E55" i="7" s="1"/>
  <c r="P39" i="1"/>
  <c r="C39" i="1" s="1"/>
  <c r="L39" i="1"/>
  <c r="N39" i="1" s="1"/>
  <c r="P38" i="1"/>
  <c r="C38" i="1" s="1"/>
  <c r="C53" i="12" s="1"/>
  <c r="L38" i="1"/>
  <c r="N38" i="1" s="1"/>
  <c r="P37" i="1"/>
  <c r="C37" i="1" s="1"/>
  <c r="L37" i="1"/>
  <c r="N37" i="1" s="1"/>
  <c r="P36" i="1"/>
  <c r="C36" i="1" s="1"/>
  <c r="C51" i="12" s="1"/>
  <c r="L36" i="1"/>
  <c r="N36" i="1" s="1"/>
  <c r="P35" i="1"/>
  <c r="C35" i="1" s="1"/>
  <c r="C50" i="12" s="1"/>
  <c r="I50" i="12" s="1"/>
  <c r="L35" i="1"/>
  <c r="N35" i="1" s="1"/>
  <c r="P34" i="1"/>
  <c r="C34" i="1" s="1"/>
  <c r="L34" i="1"/>
  <c r="N34" i="1" s="1"/>
  <c r="P33" i="1"/>
  <c r="C33" i="1" s="1"/>
  <c r="C48" i="12" s="1"/>
  <c r="L48" i="12" s="1"/>
  <c r="L33" i="1"/>
  <c r="N33" i="1" s="1"/>
  <c r="P32" i="1"/>
  <c r="C32" i="1" s="1"/>
  <c r="L32" i="1"/>
  <c r="N32" i="1" s="1"/>
  <c r="C27" i="1"/>
  <c r="P27" i="1" s="1"/>
  <c r="P28" i="1" s="1"/>
  <c r="C28" i="1" s="1"/>
  <c r="C43" i="12" s="1"/>
  <c r="B29" i="1"/>
  <c r="B30" i="1" s="1"/>
  <c r="B31" i="1" s="1"/>
  <c r="B32" i="1" s="1"/>
  <c r="B33" i="1" s="1"/>
  <c r="B34" i="1" s="1"/>
  <c r="B35" i="1" s="1"/>
  <c r="B36" i="1" s="1"/>
  <c r="B37" i="1" s="1"/>
  <c r="B38" i="1" s="1"/>
  <c r="B39" i="1" s="1"/>
  <c r="B40" i="1" s="1"/>
  <c r="B41" i="1" s="1"/>
  <c r="B42" i="1" s="1"/>
  <c r="B43" i="1" s="1"/>
  <c r="B44" i="1" s="1"/>
  <c r="B45" i="1" s="1"/>
  <c r="B46" i="1" s="1"/>
  <c r="L31" i="1"/>
  <c r="N31" i="1" s="1"/>
  <c r="C39" i="12"/>
  <c r="E39" i="7"/>
  <c r="C37" i="12"/>
  <c r="C36" i="12"/>
  <c r="E35" i="7"/>
  <c r="C34" i="7"/>
  <c r="C13" i="1"/>
  <c r="P13" i="1" s="1"/>
  <c r="P16" i="1" s="1"/>
  <c r="B15" i="1"/>
  <c r="B16" i="1" s="1"/>
  <c r="B17" i="1" s="1"/>
  <c r="B18" i="1" s="1"/>
  <c r="B19" i="1" s="1"/>
  <c r="B20" i="1" s="1"/>
  <c r="B21" i="1" s="1"/>
  <c r="B22" i="1" s="1"/>
  <c r="B23" i="1" s="1"/>
  <c r="B24" i="1" s="1"/>
  <c r="B25" i="1" s="1"/>
  <c r="B26" i="1" s="1"/>
  <c r="C19" i="1"/>
  <c r="L19" i="1"/>
  <c r="C20" i="1"/>
  <c r="L20" i="1"/>
  <c r="C21" i="1"/>
  <c r="L21" i="1"/>
  <c r="C22" i="1"/>
  <c r="C22" i="12" s="1"/>
  <c r="L22" i="1"/>
  <c r="N22" i="1" s="1"/>
  <c r="C23" i="1"/>
  <c r="L23" i="1"/>
  <c r="C24" i="1"/>
  <c r="L24" i="1"/>
  <c r="O99" i="1"/>
  <c r="M225" i="12" s="1"/>
  <c r="D161" i="12"/>
  <c r="D162" i="12"/>
  <c r="D163" i="12"/>
  <c r="D164" i="12"/>
  <c r="D165" i="12"/>
  <c r="D166" i="12"/>
  <c r="D167" i="12"/>
  <c r="D168" i="12"/>
  <c r="D169" i="12"/>
  <c r="D170" i="12"/>
  <c r="D171" i="12"/>
  <c r="D172" i="12"/>
  <c r="D173" i="12"/>
  <c r="D174" i="12"/>
  <c r="D145" i="12"/>
  <c r="D146" i="12"/>
  <c r="D147" i="12"/>
  <c r="D130" i="12"/>
  <c r="D131" i="12"/>
  <c r="D132" i="12"/>
  <c r="D133" i="12"/>
  <c r="D134" i="12"/>
  <c r="D135" i="12"/>
  <c r="D136" i="12"/>
  <c r="D137" i="12"/>
  <c r="D138" i="12"/>
  <c r="D139" i="12"/>
  <c r="D140" i="12"/>
  <c r="D141" i="12"/>
  <c r="D142" i="12"/>
  <c r="D81" i="12"/>
  <c r="D82" i="12"/>
  <c r="D83" i="12"/>
  <c r="D84" i="12"/>
  <c r="D85" i="12"/>
  <c r="D86" i="12"/>
  <c r="D87" i="12"/>
  <c r="D88" i="12"/>
  <c r="D89" i="12"/>
  <c r="D90" i="12"/>
  <c r="D91" i="12"/>
  <c r="D92" i="12"/>
  <c r="D93" i="12"/>
  <c r="D94" i="12"/>
  <c r="D79" i="12"/>
  <c r="D65" i="12"/>
  <c r="D66" i="12"/>
  <c r="D67" i="12"/>
  <c r="D68" i="12"/>
  <c r="D69" i="12"/>
  <c r="D70" i="12"/>
  <c r="D71" i="12"/>
  <c r="D72" i="12"/>
  <c r="D73" i="12"/>
  <c r="D74" i="12"/>
  <c r="D75" i="12"/>
  <c r="D76" i="12"/>
  <c r="D77" i="12"/>
  <c r="D28" i="12"/>
  <c r="D29" i="12"/>
  <c r="D30" i="12"/>
  <c r="D31" i="12"/>
  <c r="D32" i="12"/>
  <c r="D33" i="12"/>
  <c r="D34" i="12"/>
  <c r="D35" i="12"/>
  <c r="D36" i="12"/>
  <c r="D37" i="12"/>
  <c r="D38" i="12"/>
  <c r="D39" i="12"/>
  <c r="D40" i="12"/>
  <c r="D41" i="12"/>
  <c r="D16" i="12"/>
  <c r="D17" i="12"/>
  <c r="D18" i="12"/>
  <c r="D19" i="12"/>
  <c r="D20" i="12"/>
  <c r="D21" i="12"/>
  <c r="D22" i="12"/>
  <c r="D23" i="12"/>
  <c r="D24" i="12"/>
  <c r="E203" i="7"/>
  <c r="E118" i="7"/>
  <c r="D28" i="7"/>
  <c r="D29" i="7"/>
  <c r="D30" i="7"/>
  <c r="D31" i="7"/>
  <c r="D32" i="7"/>
  <c r="D33" i="7"/>
  <c r="D34" i="7"/>
  <c r="D35" i="7"/>
  <c r="D36" i="7"/>
  <c r="D37" i="7"/>
  <c r="D38" i="7"/>
  <c r="D39" i="7"/>
  <c r="D40" i="7"/>
  <c r="D41" i="7"/>
  <c r="D16" i="7"/>
  <c r="D17" i="7"/>
  <c r="D18" i="7"/>
  <c r="D19" i="7"/>
  <c r="D20" i="7"/>
  <c r="D21" i="7"/>
  <c r="D22" i="7"/>
  <c r="D23" i="7"/>
  <c r="D24" i="7"/>
  <c r="D81" i="7"/>
  <c r="D82" i="7"/>
  <c r="D83" i="7"/>
  <c r="D84" i="7"/>
  <c r="D85" i="7"/>
  <c r="D86" i="7"/>
  <c r="D87" i="7"/>
  <c r="D88" i="7"/>
  <c r="D79" i="7"/>
  <c r="P80" i="1"/>
  <c r="C80" i="1" s="1"/>
  <c r="P81" i="1"/>
  <c r="C81" i="1" s="1"/>
  <c r="P82" i="1"/>
  <c r="C82" i="1" s="1"/>
  <c r="P83" i="1"/>
  <c r="C83" i="1" s="1"/>
  <c r="L80" i="1"/>
  <c r="N80" i="1" s="1"/>
  <c r="L81" i="1"/>
  <c r="N81" i="1" s="1"/>
  <c r="L82" i="1"/>
  <c r="N82" i="1" s="1"/>
  <c r="L83" i="1"/>
  <c r="N83" i="1" s="1"/>
  <c r="L26" i="1"/>
  <c r="N26" i="1" s="1"/>
  <c r="C26" i="1"/>
  <c r="O14" i="1"/>
  <c r="O15" i="1"/>
  <c r="O16" i="1"/>
  <c r="O17" i="1"/>
  <c r="O18" i="1"/>
  <c r="O28" i="1"/>
  <c r="O29" i="1"/>
  <c r="O30" i="1"/>
  <c r="O31" i="1"/>
  <c r="O32" i="1"/>
  <c r="O33" i="1"/>
  <c r="O34" i="1"/>
  <c r="O35" i="1"/>
  <c r="O36" i="1"/>
  <c r="O37" i="1"/>
  <c r="O38" i="1"/>
  <c r="O39" i="1"/>
  <c r="O40" i="1"/>
  <c r="O41" i="1"/>
  <c r="O42" i="1"/>
  <c r="O43" i="1"/>
  <c r="O44" i="1"/>
  <c r="O45" i="1"/>
  <c r="O46" i="1"/>
  <c r="O48" i="1"/>
  <c r="O49" i="1"/>
  <c r="O50" i="1"/>
  <c r="O51" i="1"/>
  <c r="O52" i="1"/>
  <c r="O53" i="1"/>
  <c r="O54" i="1"/>
  <c r="O55" i="1"/>
  <c r="O56" i="1"/>
  <c r="O57" i="1"/>
  <c r="O58" i="1"/>
  <c r="O59" i="1"/>
  <c r="O60" i="1"/>
  <c r="O61" i="1"/>
  <c r="O62" i="1"/>
  <c r="O64" i="1"/>
  <c r="O65" i="1"/>
  <c r="O66" i="1"/>
  <c r="O67" i="1"/>
  <c r="O68" i="1"/>
  <c r="O69" i="1"/>
  <c r="O70" i="1"/>
  <c r="O71" i="1"/>
  <c r="O72" i="1"/>
  <c r="O73" i="1"/>
  <c r="O74" i="1"/>
  <c r="O75" i="1"/>
  <c r="O76" i="1"/>
  <c r="O77" i="1"/>
  <c r="O78" i="1"/>
  <c r="O79" i="1"/>
  <c r="O80" i="1"/>
  <c r="O81" i="1"/>
  <c r="O82" i="1"/>
  <c r="O83" i="1"/>
  <c r="O85" i="1"/>
  <c r="O86" i="1"/>
  <c r="O87" i="1"/>
  <c r="O88" i="1"/>
  <c r="O89" i="1"/>
  <c r="O90" i="1"/>
  <c r="O91" i="1"/>
  <c r="O92" i="1"/>
  <c r="O93" i="1"/>
  <c r="O94" i="1"/>
  <c r="O95" i="1"/>
  <c r="F24" i="4"/>
  <c r="F25" i="4"/>
  <c r="G24" i="4"/>
  <c r="H24" i="4"/>
  <c r="I24" i="4"/>
  <c r="J24" i="4"/>
  <c r="K24" i="4"/>
  <c r="L24" i="4"/>
  <c r="M24" i="4"/>
  <c r="G25" i="4"/>
  <c r="H25" i="4"/>
  <c r="I25" i="4"/>
  <c r="J25" i="4"/>
  <c r="K25" i="4"/>
  <c r="L25" i="4"/>
  <c r="M25" i="4"/>
  <c r="K512"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B309" i="21"/>
  <c r="B310" i="21"/>
  <c r="B311" i="21"/>
  <c r="B312" i="21"/>
  <c r="B313" i="21"/>
  <c r="B314" i="21"/>
  <c r="B315" i="21"/>
  <c r="B316" i="21"/>
  <c r="B317" i="21"/>
  <c r="B318" i="21"/>
  <c r="B319" i="21"/>
  <c r="B320" i="21"/>
  <c r="B321" i="21"/>
  <c r="B322" i="21"/>
  <c r="B323" i="21"/>
  <c r="B324" i="21"/>
  <c r="B325" i="21"/>
  <c r="B326" i="21"/>
  <c r="B327" i="21"/>
  <c r="B328" i="21"/>
  <c r="B329" i="21"/>
  <c r="B330" i="21"/>
  <c r="B331" i="21"/>
  <c r="B332" i="21"/>
  <c r="B333" i="21"/>
  <c r="B334" i="21"/>
  <c r="B335" i="21"/>
  <c r="B336" i="21"/>
  <c r="B337" i="21"/>
  <c r="B338" i="21"/>
  <c r="B339" i="21"/>
  <c r="B340" i="21"/>
  <c r="B341" i="21"/>
  <c r="B342" i="21"/>
  <c r="B343" i="21"/>
  <c r="B344" i="21"/>
  <c r="B345" i="21"/>
  <c r="B346" i="21"/>
  <c r="B347" i="21"/>
  <c r="B348" i="21"/>
  <c r="B349" i="21"/>
  <c r="B350" i="21"/>
  <c r="B351" i="21"/>
  <c r="B352" i="21"/>
  <c r="B353" i="21"/>
  <c r="B354" i="21"/>
  <c r="B355" i="21"/>
  <c r="B356" i="21"/>
  <c r="B357" i="21"/>
  <c r="B358" i="21"/>
  <c r="B359" i="21"/>
  <c r="B360" i="21"/>
  <c r="B361" i="21"/>
  <c r="B362" i="21"/>
  <c r="B363" i="21"/>
  <c r="B364" i="21"/>
  <c r="B365" i="21"/>
  <c r="B366" i="21"/>
  <c r="B367" i="21"/>
  <c r="B368" i="21"/>
  <c r="B369" i="21"/>
  <c r="B370" i="21"/>
  <c r="B371" i="21"/>
  <c r="B372" i="21"/>
  <c r="B373" i="21"/>
  <c r="B374" i="21"/>
  <c r="B375" i="21"/>
  <c r="B376" i="21"/>
  <c r="B377" i="21"/>
  <c r="B378" i="21"/>
  <c r="B379" i="21"/>
  <c r="B380" i="21"/>
  <c r="B381" i="21"/>
  <c r="B382" i="21"/>
  <c r="B383" i="21"/>
  <c r="B384" i="21"/>
  <c r="B385" i="21"/>
  <c r="B386" i="21"/>
  <c r="B387" i="21"/>
  <c r="B388" i="21"/>
  <c r="B389" i="21"/>
  <c r="B390" i="21"/>
  <c r="B391" i="21"/>
  <c r="B392" i="21"/>
  <c r="B393" i="21"/>
  <c r="B394" i="21"/>
  <c r="B395" i="21"/>
  <c r="B396" i="21"/>
  <c r="B397" i="21"/>
  <c r="B398" i="21"/>
  <c r="B399" i="21"/>
  <c r="B400" i="21"/>
  <c r="B401" i="21"/>
  <c r="B402" i="21"/>
  <c r="B403" i="21"/>
  <c r="B404" i="21"/>
  <c r="B405" i="21"/>
  <c r="B406" i="21"/>
  <c r="B407" i="21"/>
  <c r="B408" i="21"/>
  <c r="B409" i="21"/>
  <c r="B410" i="21"/>
  <c r="B411" i="21"/>
  <c r="B412" i="21"/>
  <c r="B413" i="21"/>
  <c r="B414" i="21"/>
  <c r="B415" i="21"/>
  <c r="B416" i="21"/>
  <c r="B417" i="21"/>
  <c r="B418" i="21"/>
  <c r="B419" i="21"/>
  <c r="B420" i="21"/>
  <c r="B421" i="21"/>
  <c r="B422" i="21"/>
  <c r="B423" i="21"/>
  <c r="B424" i="21"/>
  <c r="B425" i="21"/>
  <c r="B426" i="21"/>
  <c r="B427" i="21"/>
  <c r="B428" i="21"/>
  <c r="B429" i="21"/>
  <c r="B430" i="21"/>
  <c r="B431" i="21"/>
  <c r="B432" i="21"/>
  <c r="B433" i="21"/>
  <c r="B434" i="21"/>
  <c r="B435" i="21"/>
  <c r="B436" i="21"/>
  <c r="B437" i="21"/>
  <c r="B438" i="21"/>
  <c r="B439" i="21"/>
  <c r="B440" i="21"/>
  <c r="B441" i="21"/>
  <c r="B442" i="21"/>
  <c r="B443" i="21"/>
  <c r="B444" i="21"/>
  <c r="B445" i="21"/>
  <c r="B446" i="21"/>
  <c r="B447" i="21"/>
  <c r="B448" i="21"/>
  <c r="B449" i="21"/>
  <c r="B450" i="21"/>
  <c r="B451" i="21"/>
  <c r="B452" i="21"/>
  <c r="B453" i="21"/>
  <c r="B454" i="21"/>
  <c r="B455" i="21"/>
  <c r="B456" i="21"/>
  <c r="B457" i="21"/>
  <c r="B458" i="21"/>
  <c r="B459" i="21"/>
  <c r="B460" i="21"/>
  <c r="B461" i="21"/>
  <c r="B462" i="21"/>
  <c r="B463" i="21"/>
  <c r="B464" i="21"/>
  <c r="B465" i="21"/>
  <c r="B466" i="21"/>
  <c r="B467" i="21"/>
  <c r="B468" i="21"/>
  <c r="B469" i="21"/>
  <c r="B470" i="21"/>
  <c r="B471" i="21"/>
  <c r="B472" i="21"/>
  <c r="B473" i="21"/>
  <c r="B474" i="21"/>
  <c r="B475" i="21"/>
  <c r="B476" i="21"/>
  <c r="B477" i="21"/>
  <c r="B478" i="21"/>
  <c r="B479" i="21"/>
  <c r="B480" i="21"/>
  <c r="B481" i="21"/>
  <c r="B482" i="21"/>
  <c r="B483" i="21"/>
  <c r="B484" i="21"/>
  <c r="B485" i="21"/>
  <c r="B486" i="21"/>
  <c r="B487" i="21"/>
  <c r="B488" i="21"/>
  <c r="B489" i="21"/>
  <c r="B490" i="21"/>
  <c r="B491" i="21"/>
  <c r="B492" i="21"/>
  <c r="B493" i="21"/>
  <c r="B494" i="21"/>
  <c r="B495" i="21"/>
  <c r="B496" i="21"/>
  <c r="B497" i="21"/>
  <c r="B498" i="21"/>
  <c r="B499" i="21"/>
  <c r="B500" i="21"/>
  <c r="B501" i="21"/>
  <c r="B502" i="21"/>
  <c r="B503" i="21"/>
  <c r="B504" i="21"/>
  <c r="B505" i="21"/>
  <c r="B506" i="21"/>
  <c r="B507" i="21"/>
  <c r="B508" i="21"/>
  <c r="B509" i="21"/>
  <c r="B510" i="21"/>
  <c r="B511" i="21"/>
  <c r="B512" i="21"/>
  <c r="K511" i="21"/>
  <c r="K510" i="21"/>
  <c r="K509" i="21"/>
  <c r="K508" i="21"/>
  <c r="K507" i="21"/>
  <c r="K506" i="21"/>
  <c r="K505" i="21"/>
  <c r="K504" i="21"/>
  <c r="K503" i="21"/>
  <c r="K502" i="21"/>
  <c r="K501" i="21"/>
  <c r="K500" i="21"/>
  <c r="K499" i="21"/>
  <c r="K498" i="21"/>
  <c r="K497" i="21"/>
  <c r="K496" i="21"/>
  <c r="K495" i="21"/>
  <c r="K494" i="21"/>
  <c r="K493" i="21"/>
  <c r="K492" i="21"/>
  <c r="K491" i="21"/>
  <c r="K490" i="21"/>
  <c r="K489" i="21"/>
  <c r="K488" i="21"/>
  <c r="K487" i="21"/>
  <c r="K486" i="21"/>
  <c r="K485" i="21"/>
  <c r="K484" i="21"/>
  <c r="K483" i="21"/>
  <c r="K482" i="21"/>
  <c r="K481" i="21"/>
  <c r="K480" i="21"/>
  <c r="K479" i="21"/>
  <c r="K478" i="21"/>
  <c r="K477" i="21"/>
  <c r="K476" i="21"/>
  <c r="K475" i="21"/>
  <c r="K474" i="21"/>
  <c r="K473" i="21"/>
  <c r="K472" i="21"/>
  <c r="K471" i="21"/>
  <c r="K470" i="21"/>
  <c r="K469" i="21"/>
  <c r="K468" i="21"/>
  <c r="K467" i="21"/>
  <c r="K466" i="21"/>
  <c r="K465" i="21"/>
  <c r="K464" i="21"/>
  <c r="K463" i="21"/>
  <c r="K462" i="21"/>
  <c r="K461" i="21"/>
  <c r="K460" i="21"/>
  <c r="K459" i="21"/>
  <c r="K458" i="21"/>
  <c r="K457" i="21"/>
  <c r="K456" i="21"/>
  <c r="K455" i="21"/>
  <c r="K454" i="21"/>
  <c r="K453" i="21"/>
  <c r="K452" i="21"/>
  <c r="K451" i="21"/>
  <c r="K450" i="21"/>
  <c r="K449" i="21"/>
  <c r="K448" i="21"/>
  <c r="K447" i="21"/>
  <c r="K446" i="21"/>
  <c r="K445" i="21"/>
  <c r="K444" i="21"/>
  <c r="K443" i="21"/>
  <c r="K442" i="21"/>
  <c r="K441" i="21"/>
  <c r="K440" i="21"/>
  <c r="K439" i="21"/>
  <c r="K438" i="21"/>
  <c r="K437" i="21"/>
  <c r="K436" i="21"/>
  <c r="K435" i="21"/>
  <c r="K434" i="21"/>
  <c r="K433" i="21"/>
  <c r="K432" i="21"/>
  <c r="K431" i="21"/>
  <c r="K430" i="21"/>
  <c r="K429" i="21"/>
  <c r="K428" i="21"/>
  <c r="K427" i="21"/>
  <c r="K426" i="21"/>
  <c r="K425" i="21"/>
  <c r="K424" i="21"/>
  <c r="K423" i="21"/>
  <c r="K422" i="21"/>
  <c r="K421" i="21"/>
  <c r="K420" i="21"/>
  <c r="K419" i="21"/>
  <c r="K418" i="21"/>
  <c r="K417" i="21"/>
  <c r="K416" i="21"/>
  <c r="K415" i="21"/>
  <c r="K414" i="21"/>
  <c r="K413" i="21"/>
  <c r="K412" i="21"/>
  <c r="K411" i="21"/>
  <c r="K410" i="21"/>
  <c r="K409" i="21"/>
  <c r="K408" i="21"/>
  <c r="K407" i="21"/>
  <c r="K406" i="21"/>
  <c r="K405" i="21"/>
  <c r="K404" i="21"/>
  <c r="K403" i="21"/>
  <c r="K402" i="21"/>
  <c r="K401" i="21"/>
  <c r="K400" i="21"/>
  <c r="K399" i="21"/>
  <c r="K398" i="21"/>
  <c r="K397" i="21"/>
  <c r="K396" i="21"/>
  <c r="K395" i="21"/>
  <c r="K394" i="21"/>
  <c r="K393" i="21"/>
  <c r="K392" i="21"/>
  <c r="K391" i="21"/>
  <c r="K390" i="21"/>
  <c r="K389" i="21"/>
  <c r="K388" i="21"/>
  <c r="K387" i="21"/>
  <c r="K386" i="21"/>
  <c r="K385" i="21"/>
  <c r="K384" i="21"/>
  <c r="K383" i="21"/>
  <c r="K382" i="21"/>
  <c r="K381" i="21"/>
  <c r="K380" i="21"/>
  <c r="K379" i="21"/>
  <c r="K378" i="21"/>
  <c r="K377" i="21"/>
  <c r="K376" i="21"/>
  <c r="K375" i="21"/>
  <c r="K374" i="21"/>
  <c r="K373" i="21"/>
  <c r="K372" i="21"/>
  <c r="K371" i="21"/>
  <c r="K370" i="21"/>
  <c r="K369" i="21"/>
  <c r="K368" i="21"/>
  <c r="K367" i="21"/>
  <c r="K366" i="21"/>
  <c r="K365" i="21"/>
  <c r="K364" i="21"/>
  <c r="K363" i="21"/>
  <c r="K362" i="21"/>
  <c r="K361" i="21"/>
  <c r="K360" i="21"/>
  <c r="K359" i="21"/>
  <c r="K358" i="21"/>
  <c r="K357" i="21"/>
  <c r="K356" i="21"/>
  <c r="K355" i="21"/>
  <c r="K354" i="21"/>
  <c r="K353" i="21"/>
  <c r="K352" i="21"/>
  <c r="K351" i="21"/>
  <c r="K350" i="21"/>
  <c r="K349" i="21"/>
  <c r="K348" i="21"/>
  <c r="K347" i="21"/>
  <c r="K346" i="21"/>
  <c r="K345" i="21"/>
  <c r="K344" i="21"/>
  <c r="K343" i="21"/>
  <c r="K342" i="21"/>
  <c r="K341" i="21"/>
  <c r="K340" i="21"/>
  <c r="K339" i="21"/>
  <c r="K338" i="21"/>
  <c r="K337" i="21"/>
  <c r="K336" i="21"/>
  <c r="K335" i="21"/>
  <c r="K334" i="21"/>
  <c r="K333" i="21"/>
  <c r="K332" i="21"/>
  <c r="K331" i="21"/>
  <c r="K330" i="21"/>
  <c r="K329" i="21"/>
  <c r="K328" i="21"/>
  <c r="K327" i="21"/>
  <c r="K326" i="21"/>
  <c r="K325" i="21"/>
  <c r="K324" i="21"/>
  <c r="K323" i="21"/>
  <c r="K322" i="21"/>
  <c r="K321" i="21"/>
  <c r="K320" i="21"/>
  <c r="K319" i="21"/>
  <c r="K318" i="21"/>
  <c r="K317" i="21"/>
  <c r="K316" i="21"/>
  <c r="K315" i="21"/>
  <c r="K314" i="21"/>
  <c r="K313" i="21"/>
  <c r="K312" i="21"/>
  <c r="K311" i="21"/>
  <c r="K310" i="21"/>
  <c r="K309" i="21"/>
  <c r="K308" i="21"/>
  <c r="K307" i="21"/>
  <c r="K306" i="21"/>
  <c r="K305" i="21"/>
  <c r="K304" i="21"/>
  <c r="K303" i="21"/>
  <c r="K302" i="21"/>
  <c r="K301" i="21"/>
  <c r="K300" i="21"/>
  <c r="K299" i="21"/>
  <c r="K298" i="21"/>
  <c r="K297" i="21"/>
  <c r="K296" i="21"/>
  <c r="K295" i="21"/>
  <c r="K294" i="21"/>
  <c r="K293" i="21"/>
  <c r="K292" i="21"/>
  <c r="K291" i="21"/>
  <c r="K290" i="21"/>
  <c r="K289" i="21"/>
  <c r="K288" i="21"/>
  <c r="K287" i="21"/>
  <c r="K286" i="21"/>
  <c r="K285" i="21"/>
  <c r="K284" i="21"/>
  <c r="K283" i="21"/>
  <c r="K282" i="21"/>
  <c r="K281" i="21"/>
  <c r="K280" i="21"/>
  <c r="K279" i="21"/>
  <c r="K278" i="21"/>
  <c r="K277" i="21"/>
  <c r="K276" i="21"/>
  <c r="K275" i="21"/>
  <c r="K274" i="21"/>
  <c r="K273" i="21"/>
  <c r="K272" i="21"/>
  <c r="K271" i="21"/>
  <c r="K270" i="21"/>
  <c r="K269" i="21"/>
  <c r="K268" i="21"/>
  <c r="K267" i="21"/>
  <c r="K266" i="21"/>
  <c r="K265" i="21"/>
  <c r="K264" i="21"/>
  <c r="K263" i="21"/>
  <c r="K262" i="21"/>
  <c r="K261" i="21"/>
  <c r="K260" i="21"/>
  <c r="K259" i="21"/>
  <c r="K258" i="21"/>
  <c r="K257" i="21"/>
  <c r="K256" i="21"/>
  <c r="K255" i="21"/>
  <c r="K254" i="21"/>
  <c r="K253" i="21"/>
  <c r="K252" i="21"/>
  <c r="K251" i="21"/>
  <c r="K250" i="21"/>
  <c r="K249" i="21"/>
  <c r="K248" i="21"/>
  <c r="K247" i="21"/>
  <c r="K246" i="21"/>
  <c r="K245" i="21"/>
  <c r="K244" i="21"/>
  <c r="K243" i="21"/>
  <c r="K242" i="21"/>
  <c r="K241" i="21"/>
  <c r="K240" i="21"/>
  <c r="K239" i="21"/>
  <c r="K238" i="21"/>
  <c r="K237" i="21"/>
  <c r="K236" i="21"/>
  <c r="K235" i="21"/>
  <c r="K234" i="21"/>
  <c r="K233" i="21"/>
  <c r="K232" i="21"/>
  <c r="K231" i="21"/>
  <c r="K230" i="21"/>
  <c r="K229" i="21"/>
  <c r="K228" i="21"/>
  <c r="K227" i="21"/>
  <c r="K226" i="21"/>
  <c r="K225" i="21"/>
  <c r="K224" i="21"/>
  <c r="K223" i="21"/>
  <c r="K222" i="21"/>
  <c r="K221" i="21"/>
  <c r="K220" i="21"/>
  <c r="K219" i="21"/>
  <c r="K218" i="21"/>
  <c r="K217" i="21"/>
  <c r="K216" i="21"/>
  <c r="K215" i="21"/>
  <c r="K214" i="21"/>
  <c r="K213" i="21"/>
  <c r="K212" i="21"/>
  <c r="K211" i="21"/>
  <c r="K210" i="21"/>
  <c r="K209" i="21"/>
  <c r="K208" i="21"/>
  <c r="K207" i="21"/>
  <c r="K206" i="21"/>
  <c r="K205" i="21"/>
  <c r="K204" i="21"/>
  <c r="K203" i="21"/>
  <c r="K202" i="21"/>
  <c r="K201" i="21"/>
  <c r="K200" i="21"/>
  <c r="K199" i="21"/>
  <c r="K198" i="21"/>
  <c r="K197" i="21"/>
  <c r="K196" i="21"/>
  <c r="K195" i="21"/>
  <c r="K194" i="21"/>
  <c r="K193" i="21"/>
  <c r="K192" i="21"/>
  <c r="K191" i="21"/>
  <c r="K190" i="21"/>
  <c r="K189" i="21"/>
  <c r="K188" i="21"/>
  <c r="K187" i="21"/>
  <c r="K186" i="21"/>
  <c r="K185" i="21"/>
  <c r="K184" i="21"/>
  <c r="K183" i="21"/>
  <c r="K182" i="21"/>
  <c r="K181" i="21"/>
  <c r="K180" i="21"/>
  <c r="K179" i="21"/>
  <c r="K178" i="21"/>
  <c r="K177" i="21"/>
  <c r="K176" i="21"/>
  <c r="K175" i="21"/>
  <c r="K174" i="21"/>
  <c r="K173" i="21"/>
  <c r="K172" i="21"/>
  <c r="K171" i="21"/>
  <c r="K170" i="21"/>
  <c r="K169" i="21"/>
  <c r="K168" i="21"/>
  <c r="K167" i="21"/>
  <c r="K166" i="21"/>
  <c r="K165" i="21"/>
  <c r="K164" i="21"/>
  <c r="K163" i="21"/>
  <c r="K162" i="21"/>
  <c r="K161" i="21"/>
  <c r="K160" i="21"/>
  <c r="K159" i="21"/>
  <c r="K158" i="21"/>
  <c r="K157" i="21"/>
  <c r="K156" i="21"/>
  <c r="K155" i="21"/>
  <c r="K154" i="21"/>
  <c r="K153" i="21"/>
  <c r="K152" i="21"/>
  <c r="K151" i="21"/>
  <c r="K150" i="21"/>
  <c r="K149" i="21"/>
  <c r="K148" i="21"/>
  <c r="K147" i="21"/>
  <c r="K146" i="21"/>
  <c r="K145" i="21"/>
  <c r="K144" i="21"/>
  <c r="K143" i="21"/>
  <c r="K142" i="21"/>
  <c r="K141" i="21"/>
  <c r="K140" i="21"/>
  <c r="K139" i="21"/>
  <c r="K138" i="21"/>
  <c r="K137" i="21"/>
  <c r="K136" i="21"/>
  <c r="K135"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D6" i="21"/>
  <c r="D4" i="21"/>
  <c r="K512"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05" i="20"/>
  <c r="B206" i="20"/>
  <c r="B207" i="20"/>
  <c r="B208" i="20"/>
  <c r="B209" i="20"/>
  <c r="B210" i="20"/>
  <c r="B211" i="20"/>
  <c r="B212" i="20"/>
  <c r="B213" i="20"/>
  <c r="B214" i="20"/>
  <c r="B215" i="20"/>
  <c r="B216" i="20"/>
  <c r="B217" i="20"/>
  <c r="B218" i="20"/>
  <c r="B219" i="20"/>
  <c r="B220" i="20"/>
  <c r="B221" i="20"/>
  <c r="B222" i="20"/>
  <c r="B223" i="20"/>
  <c r="B224" i="20"/>
  <c r="B225" i="20"/>
  <c r="B226" i="20"/>
  <c r="B227" i="20"/>
  <c r="B228" i="20"/>
  <c r="B229" i="20"/>
  <c r="B230" i="20"/>
  <c r="B231" i="20"/>
  <c r="B232" i="20"/>
  <c r="B233" i="20"/>
  <c r="B234" i="20"/>
  <c r="B235" i="20"/>
  <c r="B236" i="20"/>
  <c r="B237" i="20"/>
  <c r="B238" i="20"/>
  <c r="B239" i="20"/>
  <c r="B240" i="20"/>
  <c r="B241" i="20"/>
  <c r="B242" i="20"/>
  <c r="B243" i="20"/>
  <c r="B244" i="20"/>
  <c r="B245" i="20"/>
  <c r="B246" i="20"/>
  <c r="B247" i="20"/>
  <c r="B248" i="20"/>
  <c r="B249" i="20"/>
  <c r="B250" i="20"/>
  <c r="B251" i="20"/>
  <c r="B252" i="20"/>
  <c r="B253" i="20"/>
  <c r="B254" i="20"/>
  <c r="B255" i="20"/>
  <c r="B256" i="20"/>
  <c r="B257" i="20"/>
  <c r="B258" i="20"/>
  <c r="B259" i="20"/>
  <c r="B260" i="20"/>
  <c r="B261" i="20"/>
  <c r="B262" i="20"/>
  <c r="B263" i="20"/>
  <c r="B264" i="20"/>
  <c r="B265" i="20"/>
  <c r="B266" i="20"/>
  <c r="B267" i="20"/>
  <c r="B268" i="20"/>
  <c r="B269" i="20"/>
  <c r="B270" i="20"/>
  <c r="B271" i="20"/>
  <c r="B272" i="20"/>
  <c r="B273" i="20"/>
  <c r="B274" i="20"/>
  <c r="B275" i="20"/>
  <c r="B276" i="20"/>
  <c r="B277" i="20"/>
  <c r="B278" i="20"/>
  <c r="B279" i="20"/>
  <c r="B280" i="20"/>
  <c r="B281" i="20"/>
  <c r="B282" i="20"/>
  <c r="B283" i="20"/>
  <c r="B284" i="20"/>
  <c r="B285" i="20"/>
  <c r="B286" i="20"/>
  <c r="B287" i="20"/>
  <c r="B288" i="20"/>
  <c r="B289" i="20"/>
  <c r="B290" i="20"/>
  <c r="B291" i="20"/>
  <c r="B292" i="20"/>
  <c r="B293" i="20"/>
  <c r="B294" i="20"/>
  <c r="B295" i="20"/>
  <c r="B296" i="20"/>
  <c r="B297" i="20"/>
  <c r="B298" i="20"/>
  <c r="B299" i="20"/>
  <c r="B300" i="20"/>
  <c r="B301" i="20"/>
  <c r="B302" i="20"/>
  <c r="B303" i="20"/>
  <c r="B304" i="20"/>
  <c r="B305" i="20"/>
  <c r="B306" i="20"/>
  <c r="B307" i="20"/>
  <c r="B308" i="20"/>
  <c r="B309" i="20"/>
  <c r="B310" i="20"/>
  <c r="B311" i="20"/>
  <c r="B312" i="20"/>
  <c r="B313" i="20"/>
  <c r="B314" i="20"/>
  <c r="B315" i="20"/>
  <c r="B316" i="20"/>
  <c r="B317" i="20"/>
  <c r="B318" i="20"/>
  <c r="B319" i="20"/>
  <c r="B320" i="20"/>
  <c r="B321" i="20"/>
  <c r="B322" i="20"/>
  <c r="B323" i="20"/>
  <c r="B324" i="20"/>
  <c r="B325" i="20"/>
  <c r="B326" i="20"/>
  <c r="B327" i="20"/>
  <c r="B328" i="20"/>
  <c r="B329" i="20"/>
  <c r="B330" i="20"/>
  <c r="B331" i="20"/>
  <c r="B332" i="20"/>
  <c r="B333" i="20"/>
  <c r="B334" i="20"/>
  <c r="B335" i="20"/>
  <c r="B336" i="20"/>
  <c r="B337" i="20"/>
  <c r="B338" i="20"/>
  <c r="B339" i="20"/>
  <c r="B340" i="20"/>
  <c r="B341" i="20"/>
  <c r="B342" i="20"/>
  <c r="B343" i="20"/>
  <c r="B344" i="20"/>
  <c r="B345" i="20"/>
  <c r="B346" i="20"/>
  <c r="B347" i="20"/>
  <c r="B348" i="20"/>
  <c r="B349" i="20"/>
  <c r="B350" i="20"/>
  <c r="B351" i="20"/>
  <c r="B352" i="20"/>
  <c r="B353" i="20"/>
  <c r="B354" i="20"/>
  <c r="B355" i="20"/>
  <c r="B356" i="20"/>
  <c r="B357" i="20"/>
  <c r="B358" i="20"/>
  <c r="B359" i="20"/>
  <c r="B360" i="20"/>
  <c r="B361" i="20"/>
  <c r="B362" i="20"/>
  <c r="B363" i="20"/>
  <c r="B364" i="20"/>
  <c r="B365" i="20"/>
  <c r="B366" i="20"/>
  <c r="B367" i="20"/>
  <c r="B368" i="20"/>
  <c r="B369" i="20"/>
  <c r="B370" i="20"/>
  <c r="B371" i="20"/>
  <c r="B372" i="20"/>
  <c r="B373" i="20"/>
  <c r="B374" i="20"/>
  <c r="B375" i="20"/>
  <c r="B376" i="20"/>
  <c r="B377" i="20"/>
  <c r="B378" i="20"/>
  <c r="B379" i="20"/>
  <c r="B380" i="20"/>
  <c r="B381" i="20"/>
  <c r="B382" i="20"/>
  <c r="B383" i="20"/>
  <c r="B384" i="20"/>
  <c r="B385" i="20"/>
  <c r="B386" i="20"/>
  <c r="B387" i="20"/>
  <c r="B388" i="20"/>
  <c r="B389" i="20"/>
  <c r="B390" i="20"/>
  <c r="B391" i="20"/>
  <c r="B392" i="20"/>
  <c r="B393" i="20"/>
  <c r="B394" i="20"/>
  <c r="B395" i="20"/>
  <c r="B396" i="20"/>
  <c r="B397" i="20"/>
  <c r="B398" i="20"/>
  <c r="B399" i="20"/>
  <c r="B400" i="20"/>
  <c r="B401" i="20"/>
  <c r="B402" i="20"/>
  <c r="B403" i="20"/>
  <c r="B404" i="20"/>
  <c r="B405" i="20"/>
  <c r="B406" i="20"/>
  <c r="B407" i="20"/>
  <c r="B408" i="20"/>
  <c r="B409" i="20"/>
  <c r="B410" i="20"/>
  <c r="B411" i="20"/>
  <c r="B412" i="20"/>
  <c r="B413" i="20"/>
  <c r="B414" i="20"/>
  <c r="B415" i="20"/>
  <c r="B416" i="20"/>
  <c r="B417" i="20"/>
  <c r="B418" i="20"/>
  <c r="B419" i="20"/>
  <c r="B420" i="20"/>
  <c r="B421" i="20"/>
  <c r="B422" i="20"/>
  <c r="B423" i="20"/>
  <c r="B424" i="20"/>
  <c r="B425" i="20"/>
  <c r="B426" i="20"/>
  <c r="B427" i="20"/>
  <c r="B428" i="20"/>
  <c r="B429" i="20"/>
  <c r="B430" i="20"/>
  <c r="B431" i="20"/>
  <c r="B432" i="20"/>
  <c r="B433" i="20"/>
  <c r="B434" i="20"/>
  <c r="B435" i="20"/>
  <c r="B436" i="20"/>
  <c r="B437" i="20"/>
  <c r="B438" i="20"/>
  <c r="B439" i="20"/>
  <c r="B440" i="20"/>
  <c r="B441" i="20"/>
  <c r="B442" i="20"/>
  <c r="B443" i="20"/>
  <c r="B444" i="20"/>
  <c r="B445" i="20"/>
  <c r="B446" i="20"/>
  <c r="B447" i="20"/>
  <c r="B448" i="20"/>
  <c r="B449" i="20"/>
  <c r="B450" i="20"/>
  <c r="B451" i="20"/>
  <c r="B452" i="20"/>
  <c r="B453" i="20"/>
  <c r="B454" i="20"/>
  <c r="B455" i="20"/>
  <c r="B456" i="20"/>
  <c r="B457" i="20"/>
  <c r="B458" i="20"/>
  <c r="B459" i="20"/>
  <c r="B460" i="20"/>
  <c r="B461" i="20"/>
  <c r="B462" i="20"/>
  <c r="B463" i="20"/>
  <c r="B464" i="20"/>
  <c r="B465" i="20"/>
  <c r="B466" i="20"/>
  <c r="B467" i="20"/>
  <c r="B468" i="20"/>
  <c r="B469" i="20"/>
  <c r="B470" i="20"/>
  <c r="B471" i="20"/>
  <c r="B472" i="20"/>
  <c r="B473" i="20"/>
  <c r="B474" i="20"/>
  <c r="B475" i="20"/>
  <c r="B476" i="20"/>
  <c r="B477" i="20"/>
  <c r="B478" i="20"/>
  <c r="B479" i="20"/>
  <c r="B480" i="20"/>
  <c r="B481" i="20"/>
  <c r="B482" i="20"/>
  <c r="B483" i="20"/>
  <c r="B484" i="20"/>
  <c r="B485" i="20"/>
  <c r="B486" i="20"/>
  <c r="B487" i="20"/>
  <c r="B488" i="20"/>
  <c r="B489" i="20"/>
  <c r="B490" i="20"/>
  <c r="B491" i="20"/>
  <c r="B492" i="20"/>
  <c r="B493" i="20"/>
  <c r="B494" i="20"/>
  <c r="B495" i="20"/>
  <c r="B496" i="20"/>
  <c r="B497" i="20"/>
  <c r="B498" i="20"/>
  <c r="B499" i="20"/>
  <c r="B500" i="20"/>
  <c r="B501" i="20"/>
  <c r="B502" i="20"/>
  <c r="B503" i="20"/>
  <c r="B504" i="20"/>
  <c r="B505" i="20"/>
  <c r="B506" i="20"/>
  <c r="B507" i="20"/>
  <c r="B508" i="20"/>
  <c r="B509" i="20"/>
  <c r="B510" i="20"/>
  <c r="B511" i="20"/>
  <c r="B512" i="20"/>
  <c r="K511" i="20"/>
  <c r="K510" i="20"/>
  <c r="K509" i="20"/>
  <c r="K508" i="20"/>
  <c r="K507" i="20"/>
  <c r="K506" i="20"/>
  <c r="K505" i="20"/>
  <c r="K504" i="20"/>
  <c r="K503" i="20"/>
  <c r="K502" i="20"/>
  <c r="K501" i="20"/>
  <c r="K500" i="20"/>
  <c r="K499" i="20"/>
  <c r="K498" i="20"/>
  <c r="K497" i="20"/>
  <c r="K496" i="20"/>
  <c r="K495" i="20"/>
  <c r="K494" i="20"/>
  <c r="K493" i="20"/>
  <c r="K492" i="20"/>
  <c r="K491" i="20"/>
  <c r="K490" i="20"/>
  <c r="K489" i="20"/>
  <c r="K488" i="20"/>
  <c r="K487" i="20"/>
  <c r="K486" i="20"/>
  <c r="K485" i="20"/>
  <c r="K484" i="20"/>
  <c r="K483" i="20"/>
  <c r="K482" i="20"/>
  <c r="K481" i="20"/>
  <c r="K480" i="20"/>
  <c r="K479" i="20"/>
  <c r="K478" i="20"/>
  <c r="K477" i="20"/>
  <c r="K476" i="20"/>
  <c r="K475" i="20"/>
  <c r="K474" i="20"/>
  <c r="K473" i="20"/>
  <c r="K472" i="20"/>
  <c r="K471" i="20"/>
  <c r="K470" i="20"/>
  <c r="K469" i="20"/>
  <c r="K468" i="20"/>
  <c r="K467" i="20"/>
  <c r="K466" i="20"/>
  <c r="K465" i="20"/>
  <c r="K464" i="20"/>
  <c r="K463" i="20"/>
  <c r="K462" i="20"/>
  <c r="K461" i="20"/>
  <c r="K460" i="20"/>
  <c r="K459" i="20"/>
  <c r="K458" i="20"/>
  <c r="K457" i="20"/>
  <c r="K456" i="20"/>
  <c r="K455" i="20"/>
  <c r="K454" i="20"/>
  <c r="K453" i="20"/>
  <c r="K452" i="20"/>
  <c r="K451" i="20"/>
  <c r="K450" i="20"/>
  <c r="K449" i="20"/>
  <c r="K448" i="20"/>
  <c r="K447" i="20"/>
  <c r="K446" i="20"/>
  <c r="K445" i="20"/>
  <c r="K444" i="20"/>
  <c r="K443" i="20"/>
  <c r="K442" i="20"/>
  <c r="K441" i="20"/>
  <c r="K440" i="20"/>
  <c r="K439" i="20"/>
  <c r="K438" i="20"/>
  <c r="K437" i="20"/>
  <c r="K436" i="20"/>
  <c r="K435" i="20"/>
  <c r="K434" i="20"/>
  <c r="K433" i="20"/>
  <c r="K432" i="20"/>
  <c r="K431" i="20"/>
  <c r="K430" i="20"/>
  <c r="K429" i="20"/>
  <c r="K428" i="20"/>
  <c r="K427" i="20"/>
  <c r="K426" i="20"/>
  <c r="K425" i="20"/>
  <c r="K424" i="20"/>
  <c r="K423" i="20"/>
  <c r="K422" i="20"/>
  <c r="K421" i="20"/>
  <c r="K420" i="20"/>
  <c r="K419" i="20"/>
  <c r="K418" i="20"/>
  <c r="K417" i="20"/>
  <c r="K416" i="20"/>
  <c r="K415" i="20"/>
  <c r="K414" i="20"/>
  <c r="K413" i="20"/>
  <c r="K412" i="20"/>
  <c r="K411" i="20"/>
  <c r="K410" i="20"/>
  <c r="K409" i="20"/>
  <c r="K408" i="20"/>
  <c r="K407" i="20"/>
  <c r="K406" i="20"/>
  <c r="K405" i="20"/>
  <c r="K404" i="20"/>
  <c r="K403" i="20"/>
  <c r="K402" i="20"/>
  <c r="K401" i="20"/>
  <c r="K400" i="20"/>
  <c r="K399" i="20"/>
  <c r="K398" i="20"/>
  <c r="K397" i="20"/>
  <c r="K396" i="20"/>
  <c r="K395" i="20"/>
  <c r="K394" i="20"/>
  <c r="K393" i="20"/>
  <c r="K392" i="20"/>
  <c r="K391" i="20"/>
  <c r="K390" i="20"/>
  <c r="K389" i="20"/>
  <c r="K388" i="20"/>
  <c r="K387" i="20"/>
  <c r="K386" i="20"/>
  <c r="K385" i="20"/>
  <c r="K384" i="20"/>
  <c r="K383" i="20"/>
  <c r="K382" i="20"/>
  <c r="K381" i="20"/>
  <c r="K380" i="20"/>
  <c r="K379" i="20"/>
  <c r="K378" i="20"/>
  <c r="K377" i="20"/>
  <c r="K376" i="20"/>
  <c r="K375" i="20"/>
  <c r="K374" i="20"/>
  <c r="K373" i="20"/>
  <c r="K372" i="20"/>
  <c r="K371" i="20"/>
  <c r="K370" i="20"/>
  <c r="K369" i="20"/>
  <c r="K368" i="20"/>
  <c r="K367" i="20"/>
  <c r="K366" i="20"/>
  <c r="K365" i="20"/>
  <c r="K364" i="20"/>
  <c r="K363" i="20"/>
  <c r="K362" i="20"/>
  <c r="K361" i="20"/>
  <c r="K360" i="20"/>
  <c r="K359" i="20"/>
  <c r="K358" i="20"/>
  <c r="K357" i="20"/>
  <c r="K356" i="20"/>
  <c r="K355" i="20"/>
  <c r="K354" i="20"/>
  <c r="K353" i="20"/>
  <c r="K352" i="20"/>
  <c r="K351" i="20"/>
  <c r="K350" i="20"/>
  <c r="K349" i="20"/>
  <c r="K348" i="20"/>
  <c r="K347" i="20"/>
  <c r="K346" i="20"/>
  <c r="K345" i="20"/>
  <c r="K344" i="20"/>
  <c r="K343" i="20"/>
  <c r="K342" i="20"/>
  <c r="K341" i="20"/>
  <c r="K340" i="20"/>
  <c r="K339" i="20"/>
  <c r="K338" i="20"/>
  <c r="K337" i="20"/>
  <c r="K336" i="20"/>
  <c r="K335" i="20"/>
  <c r="K334" i="20"/>
  <c r="K333" i="20"/>
  <c r="K332" i="20"/>
  <c r="K331" i="20"/>
  <c r="K330" i="20"/>
  <c r="K329" i="20"/>
  <c r="K328" i="20"/>
  <c r="K327" i="20"/>
  <c r="K326" i="20"/>
  <c r="K325" i="20"/>
  <c r="K324" i="20"/>
  <c r="K323" i="20"/>
  <c r="K322" i="20"/>
  <c r="K321" i="20"/>
  <c r="K320" i="20"/>
  <c r="K319" i="20"/>
  <c r="K318" i="20"/>
  <c r="K317" i="20"/>
  <c r="K316" i="20"/>
  <c r="K315" i="20"/>
  <c r="K314" i="20"/>
  <c r="K313" i="20"/>
  <c r="K312" i="20"/>
  <c r="K311" i="20"/>
  <c r="K310" i="20"/>
  <c r="K309" i="20"/>
  <c r="K308" i="20"/>
  <c r="K307" i="20"/>
  <c r="K306" i="20"/>
  <c r="K305" i="20"/>
  <c r="K304" i="20"/>
  <c r="K303" i="20"/>
  <c r="K302" i="20"/>
  <c r="K301" i="20"/>
  <c r="K300" i="20"/>
  <c r="K299" i="20"/>
  <c r="K298" i="20"/>
  <c r="K297" i="20"/>
  <c r="K296" i="20"/>
  <c r="K295" i="20"/>
  <c r="K294" i="20"/>
  <c r="K293" i="20"/>
  <c r="K292" i="20"/>
  <c r="K291" i="20"/>
  <c r="K290" i="20"/>
  <c r="K289" i="20"/>
  <c r="K288" i="20"/>
  <c r="K287" i="20"/>
  <c r="K286" i="20"/>
  <c r="K285" i="20"/>
  <c r="K284" i="20"/>
  <c r="K283" i="20"/>
  <c r="K282" i="20"/>
  <c r="K281" i="20"/>
  <c r="K280" i="20"/>
  <c r="K279" i="20"/>
  <c r="K278" i="20"/>
  <c r="K277" i="20"/>
  <c r="K276" i="20"/>
  <c r="K275" i="20"/>
  <c r="K274" i="20"/>
  <c r="K273" i="20"/>
  <c r="K272" i="20"/>
  <c r="K271" i="20"/>
  <c r="K270" i="20"/>
  <c r="K269" i="20"/>
  <c r="K268" i="20"/>
  <c r="K267" i="20"/>
  <c r="K266" i="20"/>
  <c r="K265" i="20"/>
  <c r="K264" i="20"/>
  <c r="K263" i="20"/>
  <c r="K262" i="20"/>
  <c r="K261" i="20"/>
  <c r="K260" i="20"/>
  <c r="K259" i="20"/>
  <c r="K258" i="20"/>
  <c r="K257" i="20"/>
  <c r="K256" i="20"/>
  <c r="K255" i="20"/>
  <c r="K254" i="20"/>
  <c r="K253" i="20"/>
  <c r="K252" i="20"/>
  <c r="K251" i="20"/>
  <c r="K250" i="20"/>
  <c r="K249" i="20"/>
  <c r="K248" i="20"/>
  <c r="K247" i="20"/>
  <c r="K246" i="20"/>
  <c r="K245" i="20"/>
  <c r="K244" i="20"/>
  <c r="K243" i="20"/>
  <c r="K242" i="20"/>
  <c r="K241" i="20"/>
  <c r="K240" i="20"/>
  <c r="K239" i="20"/>
  <c r="K238" i="20"/>
  <c r="K237" i="20"/>
  <c r="K236" i="20"/>
  <c r="K235" i="20"/>
  <c r="K234" i="20"/>
  <c r="K233" i="20"/>
  <c r="K232" i="20"/>
  <c r="K231" i="20"/>
  <c r="K230" i="20"/>
  <c r="K229" i="20"/>
  <c r="K228" i="20"/>
  <c r="K227" i="20"/>
  <c r="K226" i="20"/>
  <c r="K225" i="20"/>
  <c r="K224" i="20"/>
  <c r="K223" i="20"/>
  <c r="K222" i="20"/>
  <c r="K221" i="20"/>
  <c r="K220" i="20"/>
  <c r="K219" i="20"/>
  <c r="K218" i="20"/>
  <c r="K217" i="20"/>
  <c r="K216" i="20"/>
  <c r="K215" i="20"/>
  <c r="K214" i="20"/>
  <c r="K213" i="20"/>
  <c r="K212" i="20"/>
  <c r="K211" i="20"/>
  <c r="K210" i="20"/>
  <c r="K209" i="20"/>
  <c r="K208" i="20"/>
  <c r="K207" i="20"/>
  <c r="K206" i="20"/>
  <c r="K205" i="20"/>
  <c r="K204" i="20"/>
  <c r="K203" i="20"/>
  <c r="K202" i="20"/>
  <c r="K201" i="20"/>
  <c r="K200" i="20"/>
  <c r="K199" i="20"/>
  <c r="K198" i="20"/>
  <c r="K197" i="20"/>
  <c r="K196" i="20"/>
  <c r="K195" i="20"/>
  <c r="K194" i="20"/>
  <c r="K193" i="20"/>
  <c r="K192" i="20"/>
  <c r="K191" i="20"/>
  <c r="K190" i="20"/>
  <c r="K189" i="20"/>
  <c r="K188" i="20"/>
  <c r="K187" i="20"/>
  <c r="K186" i="20"/>
  <c r="K185" i="20"/>
  <c r="K184" i="20"/>
  <c r="K183" i="20"/>
  <c r="K182" i="20"/>
  <c r="K181" i="20"/>
  <c r="K180" i="20"/>
  <c r="K179" i="20"/>
  <c r="K178" i="20"/>
  <c r="K177" i="20"/>
  <c r="K176" i="20"/>
  <c r="K175" i="20"/>
  <c r="K174" i="20"/>
  <c r="K173" i="20"/>
  <c r="K172" i="20"/>
  <c r="K171" i="20"/>
  <c r="K170" i="20"/>
  <c r="K169" i="20"/>
  <c r="K168" i="20"/>
  <c r="K167" i="20"/>
  <c r="K166" i="20"/>
  <c r="K165" i="20"/>
  <c r="K164" i="20"/>
  <c r="K163" i="20"/>
  <c r="K162" i="20"/>
  <c r="K161" i="20"/>
  <c r="K160" i="20"/>
  <c r="K159" i="20"/>
  <c r="K158" i="20"/>
  <c r="K157" i="20"/>
  <c r="K156" i="20"/>
  <c r="K155" i="20"/>
  <c r="K154" i="20"/>
  <c r="K153" i="20"/>
  <c r="K152" i="20"/>
  <c r="K151" i="20"/>
  <c r="K150" i="20"/>
  <c r="K149" i="20"/>
  <c r="K148" i="20"/>
  <c r="K147" i="20"/>
  <c r="K146" i="20"/>
  <c r="K145" i="20"/>
  <c r="K144" i="20"/>
  <c r="K143" i="20"/>
  <c r="K142" i="20"/>
  <c r="K141" i="20"/>
  <c r="K140" i="20"/>
  <c r="K139" i="20"/>
  <c r="K138" i="20"/>
  <c r="K137" i="20"/>
  <c r="K136" i="20"/>
  <c r="K135" i="20"/>
  <c r="K134" i="20"/>
  <c r="K133" i="20"/>
  <c r="K132" i="20"/>
  <c r="K131" i="20"/>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D6" i="20"/>
  <c r="D4" i="20"/>
  <c r="E4" i="7"/>
  <c r="E11" i="7" s="1"/>
  <c r="G11" i="7" s="1"/>
  <c r="D4" i="7"/>
  <c r="E4" i="12"/>
  <c r="E11" i="12" s="1"/>
  <c r="D4" i="12"/>
  <c r="Y62" i="12"/>
  <c r="Z62" i="12"/>
  <c r="AA62" i="12"/>
  <c r="Y78" i="12"/>
  <c r="Z78" i="12"/>
  <c r="AA78" i="12"/>
  <c r="Y111" i="12"/>
  <c r="Z111" i="12"/>
  <c r="AA111" i="12"/>
  <c r="Y127" i="12"/>
  <c r="Z127" i="12"/>
  <c r="AA127" i="12"/>
  <c r="Z143" i="12"/>
  <c r="Y175" i="12"/>
  <c r="Z175" i="12"/>
  <c r="AA175" i="12"/>
  <c r="Y191" i="12"/>
  <c r="Z191" i="12"/>
  <c r="AA191" i="12"/>
  <c r="Y207" i="12"/>
  <c r="Z207" i="12"/>
  <c r="AA207" i="12"/>
  <c r="D80" i="12"/>
  <c r="D47" i="12"/>
  <c r="D48" i="12"/>
  <c r="D49" i="12"/>
  <c r="D50" i="12"/>
  <c r="D51" i="12"/>
  <c r="D52" i="12"/>
  <c r="D53" i="12"/>
  <c r="D54" i="12"/>
  <c r="D55" i="12"/>
  <c r="D56" i="12"/>
  <c r="D57" i="12"/>
  <c r="D58" i="12"/>
  <c r="D59" i="12"/>
  <c r="D60" i="12"/>
  <c r="D61" i="12"/>
  <c r="D27" i="12"/>
  <c r="D26" i="12"/>
  <c r="S25" i="12"/>
  <c r="D89" i="7"/>
  <c r="D80" i="7"/>
  <c r="D46" i="7"/>
  <c r="D47" i="7"/>
  <c r="D48" i="7"/>
  <c r="D49" i="7"/>
  <c r="D50" i="7"/>
  <c r="D51" i="7"/>
  <c r="D52" i="7"/>
  <c r="D53" i="7"/>
  <c r="D54" i="7"/>
  <c r="D55" i="7"/>
  <c r="D56" i="7"/>
  <c r="D57" i="7"/>
  <c r="D58" i="7"/>
  <c r="D59" i="7"/>
  <c r="D60" i="7"/>
  <c r="D61" i="7"/>
  <c r="D27" i="7"/>
  <c r="D26" i="7"/>
  <c r="E26" i="4"/>
  <c r="C25" i="1"/>
  <c r="D110" i="12"/>
  <c r="D109" i="12"/>
  <c r="D108" i="12"/>
  <c r="D107" i="12"/>
  <c r="D106" i="12"/>
  <c r="D105" i="12"/>
  <c r="D104" i="12"/>
  <c r="D103" i="12"/>
  <c r="D102" i="12"/>
  <c r="D101" i="12"/>
  <c r="D100" i="12"/>
  <c r="D99" i="12"/>
  <c r="D98" i="12"/>
  <c r="D97" i="12"/>
  <c r="D92" i="7"/>
  <c r="D93" i="7"/>
  <c r="D94" i="7"/>
  <c r="D95" i="7"/>
  <c r="D96" i="7"/>
  <c r="D97" i="7"/>
  <c r="D98" i="7"/>
  <c r="D99" i="7"/>
  <c r="D100" i="7"/>
  <c r="D101" i="7"/>
  <c r="D102" i="7"/>
  <c r="D103" i="7"/>
  <c r="D104" i="7"/>
  <c r="D105" i="7"/>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3"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K362" i="19"/>
  <c r="K361" i="19"/>
  <c r="K360" i="19"/>
  <c r="K359" i="19"/>
  <c r="K358" i="19"/>
  <c r="K357" i="19"/>
  <c r="K356" i="19"/>
  <c r="K355" i="19"/>
  <c r="K354" i="19"/>
  <c r="K353" i="19"/>
  <c r="K352" i="19"/>
  <c r="K351" i="19"/>
  <c r="K350" i="19"/>
  <c r="K349" i="19"/>
  <c r="K348" i="19"/>
  <c r="K347" i="19"/>
  <c r="K346" i="19"/>
  <c r="K345" i="19"/>
  <c r="K344" i="19"/>
  <c r="K343" i="19"/>
  <c r="K342" i="19"/>
  <c r="K341" i="19"/>
  <c r="K340" i="19"/>
  <c r="K339" i="19"/>
  <c r="K338" i="19"/>
  <c r="K337" i="19"/>
  <c r="K336" i="19"/>
  <c r="K335" i="19"/>
  <c r="K334" i="19"/>
  <c r="K333" i="19"/>
  <c r="K332" i="19"/>
  <c r="K331" i="19"/>
  <c r="K330" i="19"/>
  <c r="K329" i="19"/>
  <c r="K328" i="19"/>
  <c r="K327" i="19"/>
  <c r="K326" i="19"/>
  <c r="K325" i="19"/>
  <c r="K324" i="19"/>
  <c r="K323" i="19"/>
  <c r="K322" i="19"/>
  <c r="K321" i="19"/>
  <c r="K320" i="19"/>
  <c r="K319" i="19"/>
  <c r="K318" i="19"/>
  <c r="K317" i="19"/>
  <c r="K316" i="19"/>
  <c r="K315" i="19"/>
  <c r="K314" i="19"/>
  <c r="K313" i="19"/>
  <c r="K312" i="19"/>
  <c r="K311" i="19"/>
  <c r="K310" i="19"/>
  <c r="K309" i="19"/>
  <c r="K308" i="19"/>
  <c r="K307" i="19"/>
  <c r="K306" i="19"/>
  <c r="K305" i="19"/>
  <c r="K304" i="19"/>
  <c r="K303" i="19"/>
  <c r="K302" i="19"/>
  <c r="K301" i="19"/>
  <c r="K300" i="19"/>
  <c r="K299" i="19"/>
  <c r="K298" i="19"/>
  <c r="K297" i="19"/>
  <c r="K296" i="19"/>
  <c r="K295" i="19"/>
  <c r="K294" i="19"/>
  <c r="K293" i="19"/>
  <c r="K292" i="19"/>
  <c r="K291" i="19"/>
  <c r="K290" i="19"/>
  <c r="K289" i="19"/>
  <c r="K288" i="19"/>
  <c r="K287" i="19"/>
  <c r="K286" i="19"/>
  <c r="K285" i="19"/>
  <c r="K284" i="19"/>
  <c r="K283" i="19"/>
  <c r="K282" i="19"/>
  <c r="K281" i="19"/>
  <c r="K280" i="19"/>
  <c r="K279" i="19"/>
  <c r="K278" i="19"/>
  <c r="K277" i="19"/>
  <c r="K276" i="19"/>
  <c r="K275" i="19"/>
  <c r="K274" i="19"/>
  <c r="K273" i="19"/>
  <c r="K272" i="19"/>
  <c r="K271" i="19"/>
  <c r="K270" i="19"/>
  <c r="K269" i="19"/>
  <c r="K268" i="19"/>
  <c r="K267" i="19"/>
  <c r="K266" i="19"/>
  <c r="K265" i="19"/>
  <c r="K264" i="19"/>
  <c r="K263" i="19"/>
  <c r="K262" i="19"/>
  <c r="K261" i="19"/>
  <c r="K260" i="19"/>
  <c r="K259" i="19"/>
  <c r="K258" i="19"/>
  <c r="K257" i="19"/>
  <c r="K256" i="19"/>
  <c r="K255" i="19"/>
  <c r="K254" i="19"/>
  <c r="K253" i="19"/>
  <c r="K252" i="19"/>
  <c r="K251"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5" i="19"/>
  <c r="K204" i="19"/>
  <c r="K203" i="19"/>
  <c r="K202" i="19"/>
  <c r="K201" i="19"/>
  <c r="K200" i="19"/>
  <c r="K199" i="19"/>
  <c r="K198" i="19"/>
  <c r="K197" i="19"/>
  <c r="K196" i="19"/>
  <c r="K195" i="19"/>
  <c r="K194" i="19"/>
  <c r="K193" i="19"/>
  <c r="K192" i="19"/>
  <c r="K191" i="19"/>
  <c r="K190" i="19"/>
  <c r="K189" i="19"/>
  <c r="K188" i="19"/>
  <c r="K187" i="19"/>
  <c r="K186" i="19"/>
  <c r="K185"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30" i="19"/>
  <c r="K129" i="19"/>
  <c r="K128" i="19"/>
  <c r="K127" i="19"/>
  <c r="K126" i="19"/>
  <c r="K125" i="19"/>
  <c r="K124" i="19"/>
  <c r="K123" i="19"/>
  <c r="K122" i="19"/>
  <c r="K121" i="19"/>
  <c r="K120" i="19"/>
  <c r="K119" i="19"/>
  <c r="K118" i="19"/>
  <c r="K117" i="19"/>
  <c r="K116" i="19"/>
  <c r="K115" i="19"/>
  <c r="K114" i="19"/>
  <c r="K113" i="19"/>
  <c r="K112" i="19"/>
  <c r="K111" i="19"/>
  <c r="K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K13" i="19"/>
  <c r="D6" i="19"/>
  <c r="D4" i="19"/>
  <c r="K512" i="18"/>
  <c r="K511" i="18"/>
  <c r="K510" i="18"/>
  <c r="K509" i="18"/>
  <c r="K508" i="18"/>
  <c r="K507" i="18"/>
  <c r="K506" i="18"/>
  <c r="K505" i="18"/>
  <c r="K504" i="18"/>
  <c r="K503" i="18"/>
  <c r="K502" i="18"/>
  <c r="K501" i="18"/>
  <c r="K500" i="18"/>
  <c r="K499" i="18"/>
  <c r="K498" i="18"/>
  <c r="K497" i="18"/>
  <c r="K496" i="18"/>
  <c r="K495" i="18"/>
  <c r="K494" i="18"/>
  <c r="K493" i="18"/>
  <c r="K492" i="18"/>
  <c r="K491" i="18"/>
  <c r="K490" i="18"/>
  <c r="K489" i="18"/>
  <c r="K488" i="18"/>
  <c r="K487" i="18"/>
  <c r="K486" i="18"/>
  <c r="K485" i="18"/>
  <c r="K484" i="18"/>
  <c r="K483" i="18"/>
  <c r="K482" i="18"/>
  <c r="K481" i="18"/>
  <c r="K480" i="18"/>
  <c r="K479" i="18"/>
  <c r="K478" i="18"/>
  <c r="K477" i="18"/>
  <c r="K476" i="18"/>
  <c r="K475" i="18"/>
  <c r="K474" i="18"/>
  <c r="K473" i="18"/>
  <c r="K472" i="18"/>
  <c r="K471" i="18"/>
  <c r="K470" i="18"/>
  <c r="K469" i="18"/>
  <c r="K468" i="18"/>
  <c r="K467" i="18"/>
  <c r="K466" i="18"/>
  <c r="K465" i="18"/>
  <c r="K464" i="18"/>
  <c r="K463" i="18"/>
  <c r="K462" i="18"/>
  <c r="K461" i="18"/>
  <c r="K460" i="18"/>
  <c r="K459" i="18"/>
  <c r="K458" i="18"/>
  <c r="K457" i="18"/>
  <c r="K456" i="18"/>
  <c r="K455" i="18"/>
  <c r="K454" i="18"/>
  <c r="K453" i="18"/>
  <c r="K452" i="18"/>
  <c r="K451" i="18"/>
  <c r="K450" i="18"/>
  <c r="K449" i="18"/>
  <c r="K448" i="18"/>
  <c r="K447" i="18"/>
  <c r="K446" i="18"/>
  <c r="K445" i="18"/>
  <c r="K444" i="18"/>
  <c r="K443" i="18"/>
  <c r="K442" i="18"/>
  <c r="K441" i="18"/>
  <c r="K440" i="18"/>
  <c r="K439" i="18"/>
  <c r="K438" i="18"/>
  <c r="K437" i="18"/>
  <c r="K436" i="18"/>
  <c r="K435" i="18"/>
  <c r="K434" i="18"/>
  <c r="K433" i="18"/>
  <c r="K432" i="18"/>
  <c r="K431" i="18"/>
  <c r="K430" i="18"/>
  <c r="K429" i="18"/>
  <c r="K428" i="18"/>
  <c r="K427" i="18"/>
  <c r="K426" i="18"/>
  <c r="K425" i="18"/>
  <c r="K424" i="18"/>
  <c r="K423" i="18"/>
  <c r="K422" i="18"/>
  <c r="K421" i="18"/>
  <c r="K420" i="18"/>
  <c r="K419" i="18"/>
  <c r="K418" i="18"/>
  <c r="K417" i="18"/>
  <c r="K416" i="18"/>
  <c r="K415" i="18"/>
  <c r="K414" i="18"/>
  <c r="K413" i="18"/>
  <c r="K412" i="18"/>
  <c r="K411" i="18"/>
  <c r="K410" i="18"/>
  <c r="K409" i="18"/>
  <c r="K408" i="18"/>
  <c r="K407" i="18"/>
  <c r="K406" i="18"/>
  <c r="K405" i="18"/>
  <c r="K404" i="18"/>
  <c r="K403" i="18"/>
  <c r="K402" i="18"/>
  <c r="K401" i="18"/>
  <c r="K400" i="18"/>
  <c r="K399" i="18"/>
  <c r="K398" i="18"/>
  <c r="K397" i="18"/>
  <c r="K396" i="18"/>
  <c r="K395" i="18"/>
  <c r="K394" i="18"/>
  <c r="K393" i="18"/>
  <c r="K392" i="18"/>
  <c r="K391" i="18"/>
  <c r="K390" i="18"/>
  <c r="K389" i="18"/>
  <c r="K388" i="18"/>
  <c r="K387" i="18"/>
  <c r="K386" i="18"/>
  <c r="K385" i="18"/>
  <c r="K384" i="18"/>
  <c r="K383" i="18"/>
  <c r="K382" i="18"/>
  <c r="K381" i="18"/>
  <c r="K380" i="18"/>
  <c r="K379" i="18"/>
  <c r="K378" i="18"/>
  <c r="K377" i="18"/>
  <c r="K376" i="18"/>
  <c r="K375" i="18"/>
  <c r="K374" i="18"/>
  <c r="K373" i="18"/>
  <c r="K372" i="18"/>
  <c r="K371" i="18"/>
  <c r="K370" i="18"/>
  <c r="K369" i="18"/>
  <c r="K368" i="18"/>
  <c r="K367" i="18"/>
  <c r="K366" i="18"/>
  <c r="K365" i="18"/>
  <c r="K364" i="18"/>
  <c r="K363" i="18"/>
  <c r="K362" i="18"/>
  <c r="K361" i="18"/>
  <c r="K360" i="18"/>
  <c r="K359" i="18"/>
  <c r="K358" i="18"/>
  <c r="K357" i="18"/>
  <c r="K356" i="18"/>
  <c r="K355" i="18"/>
  <c r="K354" i="18"/>
  <c r="K353" i="18"/>
  <c r="K352" i="18"/>
  <c r="K351" i="18"/>
  <c r="K350" i="18"/>
  <c r="K349" i="18"/>
  <c r="K348" i="18"/>
  <c r="K347" i="18"/>
  <c r="K346" i="18"/>
  <c r="K345" i="18"/>
  <c r="K344" i="18"/>
  <c r="K343" i="18"/>
  <c r="K342" i="18"/>
  <c r="K341" i="18"/>
  <c r="K340" i="18"/>
  <c r="K339" i="18"/>
  <c r="K338" i="18"/>
  <c r="K337" i="18"/>
  <c r="K336" i="18"/>
  <c r="K335" i="18"/>
  <c r="K334" i="18"/>
  <c r="K333" i="18"/>
  <c r="K332" i="18"/>
  <c r="K331" i="18"/>
  <c r="K330" i="18"/>
  <c r="K329" i="18"/>
  <c r="K328" i="18"/>
  <c r="K327" i="18"/>
  <c r="K326" i="18"/>
  <c r="K325" i="18"/>
  <c r="K324" i="18"/>
  <c r="K323" i="18"/>
  <c r="K322" i="18"/>
  <c r="K321" i="18"/>
  <c r="K320" i="18"/>
  <c r="K319" i="18"/>
  <c r="K318" i="18"/>
  <c r="K317" i="18"/>
  <c r="K316" i="18"/>
  <c r="K315" i="18"/>
  <c r="K314" i="18"/>
  <c r="K313" i="18"/>
  <c r="K312" i="18"/>
  <c r="K311" i="18"/>
  <c r="K310" i="18"/>
  <c r="K309" i="18"/>
  <c r="K308" i="18"/>
  <c r="K307" i="18"/>
  <c r="K306" i="18"/>
  <c r="K305" i="18"/>
  <c r="K304" i="18"/>
  <c r="K303" i="18"/>
  <c r="K302" i="18"/>
  <c r="K301" i="18"/>
  <c r="K300" i="18"/>
  <c r="K299" i="18"/>
  <c r="K298" i="18"/>
  <c r="K297" i="18"/>
  <c r="K296" i="18"/>
  <c r="K295" i="18"/>
  <c r="K294" i="18"/>
  <c r="K293" i="18"/>
  <c r="K292" i="18"/>
  <c r="K291" i="18"/>
  <c r="K290" i="18"/>
  <c r="K289" i="18"/>
  <c r="K288" i="18"/>
  <c r="K287" i="18"/>
  <c r="K286" i="18"/>
  <c r="K285" i="18"/>
  <c r="K284" i="18"/>
  <c r="K283" i="18"/>
  <c r="K282" i="18"/>
  <c r="K281" i="18"/>
  <c r="K280" i="18"/>
  <c r="K279" i="18"/>
  <c r="K278" i="18"/>
  <c r="K277" i="18"/>
  <c r="K276" i="18"/>
  <c r="K275" i="18"/>
  <c r="K274" i="18"/>
  <c r="K273" i="18"/>
  <c r="K272" i="18"/>
  <c r="K271" i="18"/>
  <c r="K270" i="18"/>
  <c r="K269" i="18"/>
  <c r="K268" i="18"/>
  <c r="K267" i="18"/>
  <c r="K266" i="18"/>
  <c r="K265" i="18"/>
  <c r="K264" i="18"/>
  <c r="K263" i="18"/>
  <c r="K262" i="18"/>
  <c r="K261" i="18"/>
  <c r="K260" i="18"/>
  <c r="K259" i="18"/>
  <c r="K258" i="18"/>
  <c r="K257" i="18"/>
  <c r="K256" i="18"/>
  <c r="K255" i="18"/>
  <c r="K254" i="18"/>
  <c r="K253" i="18"/>
  <c r="K252" i="18"/>
  <c r="K251" i="18"/>
  <c r="K250" i="18"/>
  <c r="K249" i="18"/>
  <c r="K248" i="18"/>
  <c r="K247" i="18"/>
  <c r="K246" i="18"/>
  <c r="K245" i="18"/>
  <c r="K244" i="18"/>
  <c r="K243" i="18"/>
  <c r="K242" i="18"/>
  <c r="K241" i="18"/>
  <c r="K240" i="18"/>
  <c r="K239" i="18"/>
  <c r="K238" i="18"/>
  <c r="K237" i="18"/>
  <c r="K236" i="18"/>
  <c r="K235" i="18"/>
  <c r="K234" i="18"/>
  <c r="K233" i="18"/>
  <c r="K232" i="18"/>
  <c r="K231" i="18"/>
  <c r="K230" i="18"/>
  <c r="K229" i="18"/>
  <c r="K228" i="18"/>
  <c r="K227" i="18"/>
  <c r="K226" i="18"/>
  <c r="K225" i="18"/>
  <c r="K224" i="18"/>
  <c r="K223" i="18"/>
  <c r="K222" i="18"/>
  <c r="K221" i="18"/>
  <c r="K220" i="18"/>
  <c r="K219" i="18"/>
  <c r="K218" i="18"/>
  <c r="K217" i="18"/>
  <c r="K216" i="18"/>
  <c r="K215" i="18"/>
  <c r="K214" i="18"/>
  <c r="K213" i="18"/>
  <c r="K212" i="18"/>
  <c r="K211" i="18"/>
  <c r="K210" i="18"/>
  <c r="K209" i="18"/>
  <c r="K208" i="18"/>
  <c r="K207" i="18"/>
  <c r="K206" i="18"/>
  <c r="K205" i="18"/>
  <c r="K204" i="18"/>
  <c r="K203" i="18"/>
  <c r="K202" i="18"/>
  <c r="K201" i="18"/>
  <c r="K200" i="18"/>
  <c r="K199" i="18"/>
  <c r="K198" i="18"/>
  <c r="K197" i="18"/>
  <c r="K196" i="18"/>
  <c r="K195" i="18"/>
  <c r="K194" i="18"/>
  <c r="K193" i="18"/>
  <c r="K192" i="18"/>
  <c r="K191" i="18"/>
  <c r="K190" i="18"/>
  <c r="K189" i="18"/>
  <c r="K188" i="18"/>
  <c r="K187" i="18"/>
  <c r="K186" i="18"/>
  <c r="K185" i="18"/>
  <c r="K184" i="18"/>
  <c r="K183" i="18"/>
  <c r="K182" i="18"/>
  <c r="K181" i="18"/>
  <c r="K180" i="18"/>
  <c r="K179" i="18"/>
  <c r="K178" i="18"/>
  <c r="K177" i="18"/>
  <c r="K176" i="18"/>
  <c r="K175" i="18"/>
  <c r="K174" i="18"/>
  <c r="K173" i="18"/>
  <c r="K172" i="18"/>
  <c r="K171" i="18"/>
  <c r="K170" i="18"/>
  <c r="K169" i="18"/>
  <c r="K168" i="18"/>
  <c r="K167" i="18"/>
  <c r="K166" i="18"/>
  <c r="K165" i="18"/>
  <c r="K164" i="18"/>
  <c r="K163" i="18"/>
  <c r="K162" i="18"/>
  <c r="K161" i="18"/>
  <c r="K160" i="18"/>
  <c r="K159" i="18"/>
  <c r="K158" i="18"/>
  <c r="K157" i="18"/>
  <c r="K156" i="18"/>
  <c r="K155" i="18"/>
  <c r="K154" i="18"/>
  <c r="K153" i="18"/>
  <c r="K152" i="18"/>
  <c r="K151" i="18"/>
  <c r="K150" i="18"/>
  <c r="K149" i="18"/>
  <c r="K148" i="18"/>
  <c r="K147" i="18"/>
  <c r="K146" i="18"/>
  <c r="K145" i="18"/>
  <c r="K144" i="18"/>
  <c r="K143" i="18"/>
  <c r="K142" i="18"/>
  <c r="K141" i="18"/>
  <c r="K140" i="18"/>
  <c r="K139" i="18"/>
  <c r="K138" i="18"/>
  <c r="K137" i="18"/>
  <c r="K136" i="18"/>
  <c r="K135" i="18"/>
  <c r="K134" i="18"/>
  <c r="K133" i="18"/>
  <c r="K132" i="18"/>
  <c r="K131" i="18"/>
  <c r="K130" i="18"/>
  <c r="K129" i="18"/>
  <c r="K128" i="18"/>
  <c r="K127" i="18"/>
  <c r="K126" i="18"/>
  <c r="K125" i="18"/>
  <c r="K124" i="18"/>
  <c r="K123" i="18"/>
  <c r="K122" i="18"/>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 r="B152" i="18"/>
  <c r="B153" i="18"/>
  <c r="B154" i="18"/>
  <c r="B155" i="18"/>
  <c r="B156" i="18"/>
  <c r="B157" i="18"/>
  <c r="B158" i="18"/>
  <c r="B159" i="18"/>
  <c r="B160" i="18"/>
  <c r="B161" i="18"/>
  <c r="B162" i="18"/>
  <c r="B163" i="18"/>
  <c r="B164" i="18"/>
  <c r="B165" i="18"/>
  <c r="B166" i="18"/>
  <c r="B167" i="18"/>
  <c r="B168" i="18"/>
  <c r="B169" i="18"/>
  <c r="B170" i="18"/>
  <c r="B171" i="18"/>
  <c r="B172" i="18"/>
  <c r="B173" i="18"/>
  <c r="B174" i="18"/>
  <c r="B175" i="18"/>
  <c r="B176" i="18"/>
  <c r="B177" i="18"/>
  <c r="B178" i="18"/>
  <c r="B179" i="18"/>
  <c r="B180" i="18"/>
  <c r="B181" i="18"/>
  <c r="B182" i="18"/>
  <c r="B183" i="18"/>
  <c r="B184" i="18"/>
  <c r="B185" i="18"/>
  <c r="B186" i="18"/>
  <c r="B187" i="18"/>
  <c r="B188" i="18"/>
  <c r="B189" i="18"/>
  <c r="B190" i="18"/>
  <c r="B191" i="18"/>
  <c r="B192" i="18"/>
  <c r="B193" i="18"/>
  <c r="B194" i="18"/>
  <c r="B195" i="18"/>
  <c r="B196" i="18"/>
  <c r="B197" i="18"/>
  <c r="B198" i="18"/>
  <c r="B199" i="18"/>
  <c r="B200" i="18"/>
  <c r="B201" i="18"/>
  <c r="B202" i="18"/>
  <c r="B203" i="18"/>
  <c r="B204" i="18"/>
  <c r="B205" i="18"/>
  <c r="B206" i="18"/>
  <c r="B207" i="18"/>
  <c r="B208" i="18"/>
  <c r="B209" i="18"/>
  <c r="B210" i="18"/>
  <c r="B211" i="18"/>
  <c r="B212" i="18"/>
  <c r="B213" i="18"/>
  <c r="B214" i="18"/>
  <c r="B215" i="18"/>
  <c r="B216" i="18"/>
  <c r="B217" i="18"/>
  <c r="B218" i="18"/>
  <c r="B219" i="18"/>
  <c r="B220" i="18"/>
  <c r="B221" i="18"/>
  <c r="B222" i="18"/>
  <c r="B223" i="18"/>
  <c r="B224" i="18"/>
  <c r="B225" i="18"/>
  <c r="B226" i="18"/>
  <c r="B227" i="18"/>
  <c r="B228" i="18"/>
  <c r="B229" i="18"/>
  <c r="B230" i="18"/>
  <c r="B231" i="18"/>
  <c r="B232" i="18"/>
  <c r="B233" i="18"/>
  <c r="B234" i="18"/>
  <c r="B235" i="18"/>
  <c r="B236" i="18"/>
  <c r="B237" i="18"/>
  <c r="B238" i="18"/>
  <c r="B239" i="18"/>
  <c r="B240" i="18"/>
  <c r="B241" i="18"/>
  <c r="B242" i="18"/>
  <c r="B243" i="18"/>
  <c r="B244" i="18"/>
  <c r="B245" i="18"/>
  <c r="B246" i="18"/>
  <c r="B247" i="18"/>
  <c r="B248" i="18"/>
  <c r="B249" i="18"/>
  <c r="B250" i="18"/>
  <c r="B251" i="18"/>
  <c r="B252" i="18"/>
  <c r="B253" i="18"/>
  <c r="B254" i="18"/>
  <c r="B255" i="18"/>
  <c r="B256" i="18"/>
  <c r="B257" i="18"/>
  <c r="B258" i="18"/>
  <c r="B259" i="18"/>
  <c r="B260" i="18"/>
  <c r="B261" i="18"/>
  <c r="B262" i="18"/>
  <c r="B263" i="18"/>
  <c r="B264" i="18"/>
  <c r="B265" i="18"/>
  <c r="B266" i="18"/>
  <c r="B267" i="18"/>
  <c r="B268" i="18"/>
  <c r="B269" i="18"/>
  <c r="B270" i="18"/>
  <c r="B271" i="18"/>
  <c r="B272" i="18"/>
  <c r="B273" i="18"/>
  <c r="B274" i="18"/>
  <c r="B275" i="18"/>
  <c r="B276" i="18"/>
  <c r="B277" i="18"/>
  <c r="B278" i="18"/>
  <c r="B279" i="18"/>
  <c r="B280" i="18"/>
  <c r="B281" i="18"/>
  <c r="B282" i="18"/>
  <c r="B283" i="18"/>
  <c r="B284" i="18"/>
  <c r="B285" i="18"/>
  <c r="B286" i="18"/>
  <c r="B287" i="18"/>
  <c r="B288" i="18"/>
  <c r="B289" i="18"/>
  <c r="B290" i="18"/>
  <c r="B291" i="18"/>
  <c r="B292" i="18"/>
  <c r="B293" i="18"/>
  <c r="B294" i="18"/>
  <c r="B295" i="18"/>
  <c r="B296" i="18"/>
  <c r="B297" i="18"/>
  <c r="B298" i="18"/>
  <c r="B299" i="18"/>
  <c r="B300" i="18"/>
  <c r="B301" i="18"/>
  <c r="B302" i="18"/>
  <c r="B303" i="18"/>
  <c r="B304" i="18"/>
  <c r="B305" i="18"/>
  <c r="B306" i="18"/>
  <c r="B307" i="18"/>
  <c r="B308" i="18"/>
  <c r="B309" i="18"/>
  <c r="B310" i="18"/>
  <c r="B311" i="18"/>
  <c r="B312" i="18"/>
  <c r="B313" i="18"/>
  <c r="B314" i="18"/>
  <c r="B315" i="18"/>
  <c r="B316" i="18"/>
  <c r="B317" i="18"/>
  <c r="B318" i="18"/>
  <c r="B319" i="18"/>
  <c r="B320" i="18"/>
  <c r="B321" i="18"/>
  <c r="B322" i="18"/>
  <c r="B323" i="18"/>
  <c r="B324" i="18"/>
  <c r="B325" i="18"/>
  <c r="B326" i="18"/>
  <c r="B327" i="18"/>
  <c r="B328" i="18"/>
  <c r="B329" i="18"/>
  <c r="B330" i="18"/>
  <c r="B331" i="18"/>
  <c r="B332" i="18"/>
  <c r="B333" i="18"/>
  <c r="B334" i="18"/>
  <c r="B335" i="18"/>
  <c r="B336" i="18"/>
  <c r="B337" i="18"/>
  <c r="B338" i="18"/>
  <c r="B339" i="18"/>
  <c r="B340" i="18"/>
  <c r="B341" i="18"/>
  <c r="B342" i="18"/>
  <c r="B343" i="18"/>
  <c r="B344" i="18"/>
  <c r="B345" i="18"/>
  <c r="B346" i="18"/>
  <c r="B347" i="18"/>
  <c r="B348" i="18"/>
  <c r="B349" i="18"/>
  <c r="B350" i="18"/>
  <c r="B351" i="18"/>
  <c r="B352" i="18"/>
  <c r="B353" i="18"/>
  <c r="B354" i="18"/>
  <c r="B355" i="18"/>
  <c r="B356" i="18"/>
  <c r="B357" i="18"/>
  <c r="B358" i="18"/>
  <c r="B359" i="18"/>
  <c r="B360" i="18"/>
  <c r="B361" i="18"/>
  <c r="B362" i="18"/>
  <c r="B363" i="18"/>
  <c r="B364" i="18"/>
  <c r="B365" i="18"/>
  <c r="B366" i="18"/>
  <c r="B367" i="18"/>
  <c r="B368" i="18"/>
  <c r="B369" i="18"/>
  <c r="B370" i="18"/>
  <c r="B371" i="18"/>
  <c r="B372" i="18"/>
  <c r="B373" i="18"/>
  <c r="B374" i="18"/>
  <c r="B375" i="18"/>
  <c r="B376" i="18"/>
  <c r="B377" i="18"/>
  <c r="B378" i="18"/>
  <c r="B379" i="18"/>
  <c r="B380" i="18"/>
  <c r="B381" i="18"/>
  <c r="B382" i="18"/>
  <c r="B383" i="18"/>
  <c r="B384" i="18"/>
  <c r="B385" i="18"/>
  <c r="B386" i="18"/>
  <c r="B387" i="18"/>
  <c r="B388" i="18"/>
  <c r="B389" i="18"/>
  <c r="B390" i="18"/>
  <c r="B391" i="18"/>
  <c r="B392" i="18"/>
  <c r="B393" i="18"/>
  <c r="B394" i="18"/>
  <c r="B395" i="18"/>
  <c r="B396" i="18"/>
  <c r="B397" i="18"/>
  <c r="B398" i="18"/>
  <c r="B399" i="18"/>
  <c r="B400" i="18"/>
  <c r="B401" i="18"/>
  <c r="B402" i="18"/>
  <c r="B403" i="18"/>
  <c r="B404" i="18"/>
  <c r="B405" i="18"/>
  <c r="B406" i="18"/>
  <c r="B407" i="18"/>
  <c r="B408" i="18"/>
  <c r="B409" i="18"/>
  <c r="B410" i="18"/>
  <c r="B411" i="18"/>
  <c r="B412" i="18"/>
  <c r="B413" i="18"/>
  <c r="B414" i="18"/>
  <c r="B415" i="18"/>
  <c r="B416" i="18"/>
  <c r="B417" i="18"/>
  <c r="B418" i="18"/>
  <c r="B419" i="18"/>
  <c r="B420" i="18"/>
  <c r="B421" i="18"/>
  <c r="B422" i="18"/>
  <c r="B423" i="18"/>
  <c r="B424" i="18"/>
  <c r="B425" i="18"/>
  <c r="B426" i="18"/>
  <c r="B427" i="18"/>
  <c r="B428" i="18"/>
  <c r="B429" i="18"/>
  <c r="B430" i="18"/>
  <c r="B431" i="18"/>
  <c r="B432" i="18"/>
  <c r="B433" i="18"/>
  <c r="B434" i="18"/>
  <c r="B435" i="18"/>
  <c r="B436" i="18"/>
  <c r="B437" i="18"/>
  <c r="B438" i="18"/>
  <c r="B439" i="18"/>
  <c r="B440" i="18"/>
  <c r="B441" i="18"/>
  <c r="B442" i="18"/>
  <c r="B443" i="18"/>
  <c r="B444" i="18"/>
  <c r="B445" i="18"/>
  <c r="B446" i="18"/>
  <c r="B447" i="18"/>
  <c r="B448" i="18"/>
  <c r="B449" i="18"/>
  <c r="B450" i="18"/>
  <c r="B451" i="18"/>
  <c r="B452" i="18"/>
  <c r="B453" i="18"/>
  <c r="B454" i="18"/>
  <c r="B455" i="18"/>
  <c r="B456" i="18"/>
  <c r="B457" i="18"/>
  <c r="B458" i="18"/>
  <c r="B459" i="18"/>
  <c r="B460" i="18"/>
  <c r="B461" i="18"/>
  <c r="B462" i="18"/>
  <c r="B463" i="18"/>
  <c r="B464" i="18"/>
  <c r="B465" i="18"/>
  <c r="B466" i="18"/>
  <c r="B467" i="18"/>
  <c r="B468" i="18"/>
  <c r="B469" i="18"/>
  <c r="B470" i="18"/>
  <c r="B471" i="18"/>
  <c r="B472" i="18"/>
  <c r="B473" i="18"/>
  <c r="B474" i="18"/>
  <c r="B475" i="18"/>
  <c r="B476" i="18"/>
  <c r="B477" i="18"/>
  <c r="B478" i="18"/>
  <c r="B479" i="18"/>
  <c r="B480" i="18"/>
  <c r="B481" i="18"/>
  <c r="B482" i="18"/>
  <c r="B483" i="18"/>
  <c r="B484" i="18"/>
  <c r="B485" i="18"/>
  <c r="B486" i="18"/>
  <c r="B487" i="18"/>
  <c r="B488" i="18"/>
  <c r="B489" i="18"/>
  <c r="B490" i="18"/>
  <c r="B491" i="18"/>
  <c r="B492" i="18"/>
  <c r="B493" i="18"/>
  <c r="B494" i="18"/>
  <c r="B495" i="18"/>
  <c r="B496" i="18"/>
  <c r="B497" i="18"/>
  <c r="B498" i="18"/>
  <c r="B499" i="18"/>
  <c r="B500" i="18"/>
  <c r="B501" i="18"/>
  <c r="B502" i="18"/>
  <c r="B503" i="18"/>
  <c r="B504" i="18"/>
  <c r="B505" i="18"/>
  <c r="B506" i="18"/>
  <c r="B507" i="18"/>
  <c r="B508" i="18"/>
  <c r="B509" i="18"/>
  <c r="B510" i="18"/>
  <c r="B511" i="18"/>
  <c r="B512" i="18"/>
  <c r="K13" i="18"/>
  <c r="D6" i="18"/>
  <c r="D4" i="18"/>
  <c r="K512" i="17"/>
  <c r="K511" i="17"/>
  <c r="K510" i="17"/>
  <c r="K509" i="17"/>
  <c r="K508" i="17"/>
  <c r="K507" i="17"/>
  <c r="K506" i="17"/>
  <c r="K505" i="17"/>
  <c r="K504" i="17"/>
  <c r="K503" i="17"/>
  <c r="K502" i="17"/>
  <c r="K501" i="17"/>
  <c r="K500" i="17"/>
  <c r="K499" i="17"/>
  <c r="K498" i="17"/>
  <c r="K497" i="17"/>
  <c r="K496" i="17"/>
  <c r="K495" i="17"/>
  <c r="K494" i="17"/>
  <c r="K493" i="17"/>
  <c r="K492" i="17"/>
  <c r="K491" i="17"/>
  <c r="K490" i="17"/>
  <c r="K489" i="17"/>
  <c r="K488" i="17"/>
  <c r="K487" i="17"/>
  <c r="K486" i="17"/>
  <c r="K485" i="17"/>
  <c r="K484" i="17"/>
  <c r="K483" i="17"/>
  <c r="K482" i="17"/>
  <c r="K481" i="17"/>
  <c r="K480" i="17"/>
  <c r="K479" i="17"/>
  <c r="K478" i="17"/>
  <c r="K477" i="17"/>
  <c r="K476" i="17"/>
  <c r="K475" i="17"/>
  <c r="K474" i="17"/>
  <c r="K473" i="17"/>
  <c r="K472" i="17"/>
  <c r="K471" i="17"/>
  <c r="K470" i="17"/>
  <c r="K469" i="17"/>
  <c r="K468" i="17"/>
  <c r="K467" i="17"/>
  <c r="K466" i="17"/>
  <c r="K465" i="17"/>
  <c r="K464" i="17"/>
  <c r="K463" i="17"/>
  <c r="K462" i="17"/>
  <c r="K461" i="17"/>
  <c r="K460" i="17"/>
  <c r="K459" i="17"/>
  <c r="K458" i="17"/>
  <c r="K457" i="17"/>
  <c r="K456" i="17"/>
  <c r="K455" i="17"/>
  <c r="K454" i="17"/>
  <c r="K453" i="17"/>
  <c r="K452" i="17"/>
  <c r="K451" i="17"/>
  <c r="K450" i="17"/>
  <c r="K449" i="17"/>
  <c r="K448" i="17"/>
  <c r="K447" i="17"/>
  <c r="K446" i="17"/>
  <c r="K445" i="17"/>
  <c r="K444" i="17"/>
  <c r="K443" i="17"/>
  <c r="K442" i="17"/>
  <c r="K441" i="17"/>
  <c r="K440" i="17"/>
  <c r="K439" i="17"/>
  <c r="K438" i="17"/>
  <c r="K437" i="17"/>
  <c r="K436" i="17"/>
  <c r="K435" i="17"/>
  <c r="K434" i="17"/>
  <c r="K433" i="17"/>
  <c r="K432" i="17"/>
  <c r="K431" i="17"/>
  <c r="K430" i="17"/>
  <c r="K429" i="17"/>
  <c r="K428" i="17"/>
  <c r="K427" i="17"/>
  <c r="K426" i="17"/>
  <c r="K425" i="17"/>
  <c r="K424" i="17"/>
  <c r="K423" i="17"/>
  <c r="K422" i="17"/>
  <c r="K421" i="17"/>
  <c r="K420" i="17"/>
  <c r="K419" i="17"/>
  <c r="K418" i="17"/>
  <c r="K417" i="17"/>
  <c r="K416" i="17"/>
  <c r="K415" i="17"/>
  <c r="K414" i="17"/>
  <c r="K413" i="17"/>
  <c r="K412" i="17"/>
  <c r="K411" i="17"/>
  <c r="K410" i="17"/>
  <c r="K409" i="17"/>
  <c r="K408" i="17"/>
  <c r="K407" i="17"/>
  <c r="K406" i="17"/>
  <c r="K405" i="17"/>
  <c r="K404" i="17"/>
  <c r="K403" i="17"/>
  <c r="K402" i="17"/>
  <c r="K401" i="17"/>
  <c r="K400" i="17"/>
  <c r="K399" i="17"/>
  <c r="K398" i="17"/>
  <c r="K397" i="17"/>
  <c r="K396" i="17"/>
  <c r="K395" i="17"/>
  <c r="K394" i="17"/>
  <c r="K393" i="17"/>
  <c r="K392" i="17"/>
  <c r="K391" i="17"/>
  <c r="K390" i="17"/>
  <c r="K389" i="17"/>
  <c r="K388" i="17"/>
  <c r="K387" i="17"/>
  <c r="K386" i="17"/>
  <c r="K385" i="17"/>
  <c r="K384" i="17"/>
  <c r="K383" i="17"/>
  <c r="K382" i="17"/>
  <c r="K381" i="17"/>
  <c r="K380" i="17"/>
  <c r="K379" i="17"/>
  <c r="K378" i="17"/>
  <c r="K377" i="17"/>
  <c r="K376" i="17"/>
  <c r="K375" i="17"/>
  <c r="K374" i="17"/>
  <c r="K373" i="17"/>
  <c r="K372" i="17"/>
  <c r="K371" i="17"/>
  <c r="K370" i="17"/>
  <c r="K369" i="17"/>
  <c r="K368" i="17"/>
  <c r="K367" i="17"/>
  <c r="K366" i="17"/>
  <c r="K365" i="17"/>
  <c r="K364" i="17"/>
  <c r="K363" i="17"/>
  <c r="K362" i="17"/>
  <c r="K361" i="17"/>
  <c r="K360" i="17"/>
  <c r="K359" i="17"/>
  <c r="K358" i="17"/>
  <c r="K357" i="17"/>
  <c r="K356" i="17"/>
  <c r="K355" i="17"/>
  <c r="K354" i="17"/>
  <c r="K353" i="17"/>
  <c r="K352" i="17"/>
  <c r="K351" i="17"/>
  <c r="K350" i="17"/>
  <c r="K349" i="17"/>
  <c r="K348" i="17"/>
  <c r="K347" i="17"/>
  <c r="K346" i="17"/>
  <c r="K345" i="17"/>
  <c r="K344" i="17"/>
  <c r="K343" i="17"/>
  <c r="K342" i="17"/>
  <c r="K341" i="17"/>
  <c r="K340" i="17"/>
  <c r="K339" i="17"/>
  <c r="K338" i="17"/>
  <c r="K337" i="17"/>
  <c r="K336" i="17"/>
  <c r="K335" i="17"/>
  <c r="K334" i="17"/>
  <c r="K333" i="17"/>
  <c r="K332" i="17"/>
  <c r="K331" i="17"/>
  <c r="K330" i="17"/>
  <c r="K329" i="17"/>
  <c r="K328" i="17"/>
  <c r="K327" i="17"/>
  <c r="K326" i="17"/>
  <c r="K325" i="17"/>
  <c r="K324" i="17"/>
  <c r="K323" i="17"/>
  <c r="K322" i="17"/>
  <c r="K321" i="17"/>
  <c r="K320" i="17"/>
  <c r="K319" i="17"/>
  <c r="K318" i="17"/>
  <c r="K317" i="17"/>
  <c r="K316" i="17"/>
  <c r="K315" i="17"/>
  <c r="K314" i="17"/>
  <c r="K313" i="17"/>
  <c r="K312" i="17"/>
  <c r="K311" i="17"/>
  <c r="K310" i="17"/>
  <c r="K309" i="17"/>
  <c r="K308" i="17"/>
  <c r="K307" i="17"/>
  <c r="K306" i="17"/>
  <c r="K305" i="17"/>
  <c r="K304" i="17"/>
  <c r="K303" i="17"/>
  <c r="K302" i="17"/>
  <c r="K301" i="17"/>
  <c r="K300" i="17"/>
  <c r="K299" i="17"/>
  <c r="K298" i="17"/>
  <c r="K297" i="17"/>
  <c r="K296" i="17"/>
  <c r="K295" i="17"/>
  <c r="K294" i="17"/>
  <c r="K293" i="17"/>
  <c r="K292" i="17"/>
  <c r="K291" i="17"/>
  <c r="K290" i="17"/>
  <c r="K289" i="17"/>
  <c r="K288" i="17"/>
  <c r="K287" i="17"/>
  <c r="K286" i="17"/>
  <c r="K285" i="17"/>
  <c r="K284" i="17"/>
  <c r="K283" i="17"/>
  <c r="K282" i="17"/>
  <c r="K281" i="17"/>
  <c r="K280" i="17"/>
  <c r="K279" i="17"/>
  <c r="K278" i="17"/>
  <c r="K277" i="17"/>
  <c r="K276" i="17"/>
  <c r="K275" i="17"/>
  <c r="K274" i="17"/>
  <c r="K273" i="17"/>
  <c r="K272" i="17"/>
  <c r="K271" i="17"/>
  <c r="K270" i="17"/>
  <c r="K269" i="17"/>
  <c r="K268" i="17"/>
  <c r="K267" i="17"/>
  <c r="K266" i="17"/>
  <c r="K265" i="17"/>
  <c r="K264" i="17"/>
  <c r="K263" i="17"/>
  <c r="K262" i="17"/>
  <c r="K261" i="17"/>
  <c r="K260" i="17"/>
  <c r="K259" i="17"/>
  <c r="K258" i="17"/>
  <c r="K257" i="17"/>
  <c r="K256" i="17"/>
  <c r="K255" i="17"/>
  <c r="K254" i="17"/>
  <c r="K253" i="17"/>
  <c r="K252" i="17"/>
  <c r="K251" i="17"/>
  <c r="K250" i="17"/>
  <c r="K249" i="17"/>
  <c r="K248" i="17"/>
  <c r="K247" i="17"/>
  <c r="K246" i="17"/>
  <c r="K245" i="17"/>
  <c r="K244" i="17"/>
  <c r="K243" i="17"/>
  <c r="K242" i="17"/>
  <c r="K241" i="17"/>
  <c r="K240" i="17"/>
  <c r="K239" i="17"/>
  <c r="K238" i="17"/>
  <c r="K237" i="17"/>
  <c r="K236" i="17"/>
  <c r="K235" i="17"/>
  <c r="K234" i="17"/>
  <c r="K233" i="17"/>
  <c r="K232" i="17"/>
  <c r="K231" i="17"/>
  <c r="K230" i="17"/>
  <c r="K229" i="17"/>
  <c r="K228" i="17"/>
  <c r="K227" i="17"/>
  <c r="K226" i="17"/>
  <c r="K225" i="17"/>
  <c r="K224" i="17"/>
  <c r="K223" i="17"/>
  <c r="K222" i="17"/>
  <c r="K221" i="17"/>
  <c r="K220" i="17"/>
  <c r="K219" i="17"/>
  <c r="K218" i="17"/>
  <c r="K217" i="17"/>
  <c r="K216" i="17"/>
  <c r="K215" i="17"/>
  <c r="K214" i="17"/>
  <c r="K213" i="17"/>
  <c r="K212" i="17"/>
  <c r="K211" i="17"/>
  <c r="K210" i="17"/>
  <c r="K209" i="17"/>
  <c r="K208" i="17"/>
  <c r="K207" i="17"/>
  <c r="K206" i="17"/>
  <c r="K205" i="17"/>
  <c r="K204" i="17"/>
  <c r="K203" i="17"/>
  <c r="K202" i="17"/>
  <c r="K201" i="17"/>
  <c r="K200" i="17"/>
  <c r="K199" i="17"/>
  <c r="K198" i="17"/>
  <c r="K197" i="17"/>
  <c r="K196" i="17"/>
  <c r="K195" i="17"/>
  <c r="K194" i="17"/>
  <c r="K193" i="17"/>
  <c r="K192" i="17"/>
  <c r="K191" i="17"/>
  <c r="K190" i="17"/>
  <c r="K189" i="17"/>
  <c r="K188" i="17"/>
  <c r="K187" i="17"/>
  <c r="K186" i="17"/>
  <c r="K185" i="17"/>
  <c r="K184" i="17"/>
  <c r="K183" i="17"/>
  <c r="K182" i="17"/>
  <c r="K181" i="17"/>
  <c r="K180" i="17"/>
  <c r="K179" i="17"/>
  <c r="K178" i="17"/>
  <c r="K177" i="17"/>
  <c r="K176" i="17"/>
  <c r="K175" i="17"/>
  <c r="K174" i="17"/>
  <c r="K173" i="17"/>
  <c r="K172" i="17"/>
  <c r="K171" i="17"/>
  <c r="K170" i="17"/>
  <c r="K169" i="17"/>
  <c r="K168" i="17"/>
  <c r="K167" i="17"/>
  <c r="K166" i="17"/>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K13" i="17"/>
  <c r="D6" i="17"/>
  <c r="D4" i="17"/>
  <c r="K512" i="16"/>
  <c r="K511" i="16"/>
  <c r="K510" i="16"/>
  <c r="K509" i="16"/>
  <c r="K508" i="16"/>
  <c r="K507" i="16"/>
  <c r="K506" i="16"/>
  <c r="K505" i="16"/>
  <c r="K504" i="16"/>
  <c r="K503" i="16"/>
  <c r="K502" i="16"/>
  <c r="K501" i="16"/>
  <c r="K500" i="16"/>
  <c r="K499" i="16"/>
  <c r="K498" i="16"/>
  <c r="K497" i="16"/>
  <c r="K496" i="16"/>
  <c r="K495" i="16"/>
  <c r="K494" i="16"/>
  <c r="K493" i="16"/>
  <c r="K492" i="16"/>
  <c r="K491" i="16"/>
  <c r="K490" i="16"/>
  <c r="K489" i="16"/>
  <c r="K488" i="16"/>
  <c r="K487" i="16"/>
  <c r="K486" i="16"/>
  <c r="K485" i="16"/>
  <c r="K484" i="16"/>
  <c r="K483" i="16"/>
  <c r="K482" i="16"/>
  <c r="K481" i="16"/>
  <c r="K480" i="16"/>
  <c r="K479" i="16"/>
  <c r="K478" i="16"/>
  <c r="K477" i="16"/>
  <c r="K476" i="16"/>
  <c r="K475" i="16"/>
  <c r="K474" i="16"/>
  <c r="K473" i="16"/>
  <c r="K472" i="16"/>
  <c r="K471" i="16"/>
  <c r="K470" i="16"/>
  <c r="K469" i="16"/>
  <c r="K468" i="16"/>
  <c r="K467" i="16"/>
  <c r="K466" i="16"/>
  <c r="K465" i="16"/>
  <c r="K464" i="16"/>
  <c r="K463" i="16"/>
  <c r="K462" i="16"/>
  <c r="K461" i="16"/>
  <c r="K460" i="16"/>
  <c r="K459" i="16"/>
  <c r="K458" i="16"/>
  <c r="K457" i="16"/>
  <c r="K456" i="16"/>
  <c r="K455" i="16"/>
  <c r="K454" i="16"/>
  <c r="K453" i="16"/>
  <c r="K452" i="16"/>
  <c r="K451" i="16"/>
  <c r="K450" i="16"/>
  <c r="K449" i="16"/>
  <c r="K448" i="16"/>
  <c r="K447" i="16"/>
  <c r="K446" i="16"/>
  <c r="K445" i="16"/>
  <c r="K444" i="16"/>
  <c r="K443" i="16"/>
  <c r="K442" i="16"/>
  <c r="K441" i="16"/>
  <c r="K440" i="16"/>
  <c r="K439" i="16"/>
  <c r="K438" i="16"/>
  <c r="K437" i="16"/>
  <c r="K436" i="16"/>
  <c r="K435" i="16"/>
  <c r="K434" i="16"/>
  <c r="K433" i="16"/>
  <c r="K432" i="16"/>
  <c r="K431" i="16"/>
  <c r="K430" i="16"/>
  <c r="K429" i="16"/>
  <c r="K428" i="16"/>
  <c r="K427" i="16"/>
  <c r="K426" i="16"/>
  <c r="K425" i="16"/>
  <c r="K424" i="16"/>
  <c r="K423" i="16"/>
  <c r="K422" i="16"/>
  <c r="K421" i="16"/>
  <c r="K420" i="16"/>
  <c r="K419" i="16"/>
  <c r="K418" i="16"/>
  <c r="K417" i="16"/>
  <c r="K416" i="16"/>
  <c r="K415" i="16"/>
  <c r="K414" i="16"/>
  <c r="K413" i="16"/>
  <c r="K412" i="16"/>
  <c r="K411" i="16"/>
  <c r="K410" i="16"/>
  <c r="K409" i="16"/>
  <c r="K408" i="16"/>
  <c r="K407" i="16"/>
  <c r="K406" i="16"/>
  <c r="K405" i="16"/>
  <c r="K404" i="16"/>
  <c r="K403" i="16"/>
  <c r="K402" i="16"/>
  <c r="K401" i="16"/>
  <c r="K400" i="16"/>
  <c r="K399" i="16"/>
  <c r="K398" i="16"/>
  <c r="K397" i="16"/>
  <c r="K396" i="16"/>
  <c r="K395" i="16"/>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B344" i="16"/>
  <c r="B345" i="16"/>
  <c r="B346" i="16"/>
  <c r="B347" i="16"/>
  <c r="B348" i="16"/>
  <c r="B349" i="16"/>
  <c r="B350" i="16"/>
  <c r="B351" i="16"/>
  <c r="B352" i="16"/>
  <c r="B353" i="16"/>
  <c r="B354" i="16"/>
  <c r="B355" i="16"/>
  <c r="B356" i="16"/>
  <c r="B357" i="16"/>
  <c r="B358" i="16"/>
  <c r="B359" i="16"/>
  <c r="B360" i="16"/>
  <c r="B361" i="16"/>
  <c r="B362" i="16"/>
  <c r="B363" i="16"/>
  <c r="B364" i="16"/>
  <c r="B365" i="16"/>
  <c r="B366" i="16"/>
  <c r="B367" i="16"/>
  <c r="B368" i="16"/>
  <c r="B369" i="16"/>
  <c r="B370" i="16"/>
  <c r="B371" i="16"/>
  <c r="B372" i="16"/>
  <c r="B373" i="16"/>
  <c r="B374" i="16"/>
  <c r="B375" i="16"/>
  <c r="B376" i="16"/>
  <c r="B377" i="16"/>
  <c r="B378" i="16"/>
  <c r="B379" i="16"/>
  <c r="B380" i="16"/>
  <c r="B381" i="16"/>
  <c r="B382" i="16"/>
  <c r="B383" i="16"/>
  <c r="B384" i="16"/>
  <c r="B385" i="16"/>
  <c r="B386" i="16"/>
  <c r="B387" i="16"/>
  <c r="B388" i="16"/>
  <c r="B389" i="16"/>
  <c r="B390" i="16"/>
  <c r="B391" i="16"/>
  <c r="B392" i="16"/>
  <c r="B393" i="16"/>
  <c r="B394" i="16"/>
  <c r="B395" i="16"/>
  <c r="B396" i="16"/>
  <c r="B397" i="16"/>
  <c r="B398" i="16"/>
  <c r="B399" i="16"/>
  <c r="B400" i="16"/>
  <c r="B401" i="16"/>
  <c r="B402" i="16"/>
  <c r="B403" i="16"/>
  <c r="B404" i="16"/>
  <c r="B405" i="16"/>
  <c r="B406" i="16"/>
  <c r="B407" i="16"/>
  <c r="B408" i="16"/>
  <c r="B409" i="16"/>
  <c r="B410" i="16"/>
  <c r="B411" i="16"/>
  <c r="B412" i="16"/>
  <c r="B413" i="16"/>
  <c r="B414" i="16"/>
  <c r="B415" i="16"/>
  <c r="B416" i="16"/>
  <c r="B417" i="16"/>
  <c r="B418" i="16"/>
  <c r="B419" i="16"/>
  <c r="B420" i="16"/>
  <c r="B421" i="16"/>
  <c r="B422" i="16"/>
  <c r="B423" i="16"/>
  <c r="B424" i="16"/>
  <c r="B425" i="16"/>
  <c r="B426" i="16"/>
  <c r="B427" i="16"/>
  <c r="B428" i="16"/>
  <c r="B429" i="16"/>
  <c r="B430" i="16"/>
  <c r="B431" i="16"/>
  <c r="B432" i="16"/>
  <c r="B433" i="16"/>
  <c r="B434" i="16"/>
  <c r="B435" i="16"/>
  <c r="B436" i="16"/>
  <c r="B437" i="16"/>
  <c r="B438" i="16"/>
  <c r="B439" i="16"/>
  <c r="B440" i="16"/>
  <c r="B441" i="16"/>
  <c r="B442" i="16"/>
  <c r="B443" i="16"/>
  <c r="B444" i="16"/>
  <c r="B445" i="16"/>
  <c r="B446" i="16"/>
  <c r="B447" i="16"/>
  <c r="B448" i="16"/>
  <c r="B449" i="16"/>
  <c r="B450" i="16"/>
  <c r="B451" i="16"/>
  <c r="B452" i="16"/>
  <c r="B453" i="16"/>
  <c r="B454" i="16"/>
  <c r="B455" i="16"/>
  <c r="B456" i="16"/>
  <c r="B457" i="16"/>
  <c r="B458" i="16"/>
  <c r="B459" i="16"/>
  <c r="B460" i="16"/>
  <c r="B461" i="16"/>
  <c r="B462" i="16"/>
  <c r="B463" i="16"/>
  <c r="B464" i="16"/>
  <c r="B465" i="16"/>
  <c r="B466" i="16"/>
  <c r="B467" i="16"/>
  <c r="B468" i="16"/>
  <c r="B469" i="16"/>
  <c r="B470" i="16"/>
  <c r="B471" i="16"/>
  <c r="B472" i="16"/>
  <c r="B473" i="16"/>
  <c r="B474" i="16"/>
  <c r="B475" i="16"/>
  <c r="B476" i="16"/>
  <c r="B477" i="16"/>
  <c r="B478" i="16"/>
  <c r="B479" i="16"/>
  <c r="B480" i="16"/>
  <c r="B481" i="16"/>
  <c r="B482" i="16"/>
  <c r="B483" i="16"/>
  <c r="B484" i="16"/>
  <c r="B485" i="16"/>
  <c r="B486" i="16"/>
  <c r="B487" i="16"/>
  <c r="B488" i="16"/>
  <c r="B489" i="16"/>
  <c r="B490" i="16"/>
  <c r="B491" i="16"/>
  <c r="B492" i="16"/>
  <c r="B493" i="16"/>
  <c r="B494" i="16"/>
  <c r="B495" i="16"/>
  <c r="B496" i="16"/>
  <c r="B497" i="16"/>
  <c r="B498" i="16"/>
  <c r="B499" i="16"/>
  <c r="B500" i="16"/>
  <c r="B501" i="16"/>
  <c r="B502" i="16"/>
  <c r="B503" i="16"/>
  <c r="B504" i="16"/>
  <c r="B505" i="16"/>
  <c r="B506" i="16"/>
  <c r="B507" i="16"/>
  <c r="B508" i="16"/>
  <c r="B509" i="16"/>
  <c r="B510" i="16"/>
  <c r="B511" i="16"/>
  <c r="B512" i="16"/>
  <c r="K13" i="16"/>
  <c r="D6" i="16"/>
  <c r="D4" i="16"/>
  <c r="K512" i="15"/>
  <c r="K511" i="15"/>
  <c r="K510" i="15"/>
  <c r="K509" i="15"/>
  <c r="K508" i="15"/>
  <c r="K507" i="15"/>
  <c r="K506" i="15"/>
  <c r="K505" i="15"/>
  <c r="K504" i="15"/>
  <c r="K503" i="15"/>
  <c r="K502" i="15"/>
  <c r="K501" i="15"/>
  <c r="K500" i="15"/>
  <c r="K499" i="15"/>
  <c r="K498" i="15"/>
  <c r="K497" i="15"/>
  <c r="K496"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51" i="15"/>
  <c r="K450" i="15"/>
  <c r="K449" i="15"/>
  <c r="K448" i="15"/>
  <c r="K447" i="15"/>
  <c r="K446" i="15"/>
  <c r="K445" i="15"/>
  <c r="K444" i="15"/>
  <c r="K443" i="15"/>
  <c r="K442" i="15"/>
  <c r="K441" i="15"/>
  <c r="K440" i="15"/>
  <c r="K439" i="15"/>
  <c r="K438" i="15"/>
  <c r="K437" i="15"/>
  <c r="K436" i="15"/>
  <c r="K435" i="15"/>
  <c r="K434" i="15"/>
  <c r="K433" i="15"/>
  <c r="K432" i="15"/>
  <c r="K431" i="15"/>
  <c r="K430" i="15"/>
  <c r="K429" i="15"/>
  <c r="K428" i="15"/>
  <c r="K427" i="15"/>
  <c r="K426" i="15"/>
  <c r="K425"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7" i="15"/>
  <c r="K396" i="15"/>
  <c r="K395" i="15"/>
  <c r="K394"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9" i="15"/>
  <c r="K358" i="15"/>
  <c r="K357" i="15"/>
  <c r="K356" i="15"/>
  <c r="K355" i="15"/>
  <c r="K354" i="15"/>
  <c r="K353" i="15"/>
  <c r="K352" i="15"/>
  <c r="K351"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3" i="15"/>
  <c r="K322" i="15"/>
  <c r="K321" i="15"/>
  <c r="K320" i="15"/>
  <c r="K319" i="15"/>
  <c r="K318" i="15"/>
  <c r="K317" i="15"/>
  <c r="K316" i="15"/>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1"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K13" i="15"/>
  <c r="D6" i="15"/>
  <c r="D4" i="15"/>
  <c r="K512" i="14"/>
  <c r="K511" i="14"/>
  <c r="K510" i="14"/>
  <c r="K509" i="14"/>
  <c r="K508" i="14"/>
  <c r="K507" i="14"/>
  <c r="K506" i="14"/>
  <c r="K505" i="14"/>
  <c r="K504" i="14"/>
  <c r="K503" i="14"/>
  <c r="K502"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71" i="14"/>
  <c r="K470" i="14"/>
  <c r="K469" i="14"/>
  <c r="K468" i="14"/>
  <c r="K467"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6" i="14"/>
  <c r="K435" i="14"/>
  <c r="K434" i="14"/>
  <c r="K433" i="14"/>
  <c r="K432"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401" i="14"/>
  <c r="K400" i="14"/>
  <c r="K399" i="14"/>
  <c r="K398" i="14"/>
  <c r="K397" i="14"/>
  <c r="K396" i="14"/>
  <c r="K395" i="14"/>
  <c r="K394" i="14"/>
  <c r="K393" i="14"/>
  <c r="K392" i="14"/>
  <c r="K391" i="14"/>
  <c r="K390" i="14"/>
  <c r="K389" i="14"/>
  <c r="K388" i="14"/>
  <c r="K387" i="14"/>
  <c r="K386" i="14"/>
  <c r="K385" i="14"/>
  <c r="K384" i="14"/>
  <c r="K383" i="14"/>
  <c r="K382" i="14"/>
  <c r="K381" i="14"/>
  <c r="K380" i="14"/>
  <c r="K379" i="14"/>
  <c r="K378" i="14"/>
  <c r="K377" i="14"/>
  <c r="K376" i="14"/>
  <c r="K375" i="14"/>
  <c r="K374" i="14"/>
  <c r="K373" i="14"/>
  <c r="K372" i="14"/>
  <c r="K371" i="14"/>
  <c r="K370" i="14"/>
  <c r="K369" i="14"/>
  <c r="K368" i="14"/>
  <c r="K367" i="14"/>
  <c r="K366" i="14"/>
  <c r="K365" i="14"/>
  <c r="K364" i="14"/>
  <c r="K363" i="14"/>
  <c r="K362" i="14"/>
  <c r="K361" i="14"/>
  <c r="K360" i="14"/>
  <c r="K359" i="14"/>
  <c r="K358" i="14"/>
  <c r="K357" i="14"/>
  <c r="K356" i="14"/>
  <c r="K355" i="14"/>
  <c r="K354" i="14"/>
  <c r="K353" i="14"/>
  <c r="K352" i="14"/>
  <c r="K351" i="14"/>
  <c r="K350" i="14"/>
  <c r="K349" i="14"/>
  <c r="K348" i="14"/>
  <c r="K347" i="14"/>
  <c r="K346" i="14"/>
  <c r="K345" i="14"/>
  <c r="K344" i="14"/>
  <c r="K343" i="14"/>
  <c r="K342" i="14"/>
  <c r="K341" i="14"/>
  <c r="K340" i="14"/>
  <c r="K339" i="14"/>
  <c r="K338" i="14"/>
  <c r="K337" i="14"/>
  <c r="K336" i="14"/>
  <c r="K335" i="14"/>
  <c r="K334" i="14"/>
  <c r="K333" i="14"/>
  <c r="K332" i="14"/>
  <c r="K331" i="14"/>
  <c r="K330" i="14"/>
  <c r="K329" i="14"/>
  <c r="K328" i="14"/>
  <c r="K327" i="14"/>
  <c r="K326" i="14"/>
  <c r="K325" i="14"/>
  <c r="K324" i="14"/>
  <c r="K323" i="14"/>
  <c r="K322" i="14"/>
  <c r="K321" i="14"/>
  <c r="K320" i="14"/>
  <c r="K319" i="14"/>
  <c r="K318" i="14"/>
  <c r="K317" i="14"/>
  <c r="K316" i="14"/>
  <c r="K315" i="14"/>
  <c r="K314" i="14"/>
  <c r="K313" i="14"/>
  <c r="K312" i="14"/>
  <c r="K311" i="14"/>
  <c r="K310" i="14"/>
  <c r="K309" i="14"/>
  <c r="K308" i="14"/>
  <c r="K307" i="14"/>
  <c r="K306" i="14"/>
  <c r="K305" i="14"/>
  <c r="K304" i="14"/>
  <c r="K303" i="14"/>
  <c r="K302" i="14"/>
  <c r="K301" i="14"/>
  <c r="K300" i="14"/>
  <c r="K299" i="14"/>
  <c r="K298" i="14"/>
  <c r="K297" i="14"/>
  <c r="K296" i="14"/>
  <c r="K295" i="14"/>
  <c r="K294" i="14"/>
  <c r="K293" i="14"/>
  <c r="K292" i="14"/>
  <c r="K291" i="14"/>
  <c r="K290" i="14"/>
  <c r="K289" i="14"/>
  <c r="K288" i="14"/>
  <c r="K287" i="14"/>
  <c r="K286" i="14"/>
  <c r="K285" i="14"/>
  <c r="K284" i="14"/>
  <c r="K283" i="14"/>
  <c r="K282" i="14"/>
  <c r="K281" i="14"/>
  <c r="K280" i="14"/>
  <c r="K279" i="14"/>
  <c r="K278" i="14"/>
  <c r="K277" i="14"/>
  <c r="K276" i="14"/>
  <c r="K275" i="14"/>
  <c r="K274" i="14"/>
  <c r="K273" i="14"/>
  <c r="K272" i="14"/>
  <c r="K271" i="14"/>
  <c r="K270" i="14"/>
  <c r="K269" i="14"/>
  <c r="K268" i="14"/>
  <c r="K267" i="14"/>
  <c r="K266" i="14"/>
  <c r="K265" i="14"/>
  <c r="K264" i="14"/>
  <c r="K263" i="14"/>
  <c r="K262" i="14"/>
  <c r="K261" i="14"/>
  <c r="K260" i="14"/>
  <c r="K259" i="14"/>
  <c r="K258" i="14"/>
  <c r="K257" i="14"/>
  <c r="K256" i="14"/>
  <c r="K255" i="14"/>
  <c r="K254" i="14"/>
  <c r="K253" i="14"/>
  <c r="K252" i="14"/>
  <c r="K251" i="14"/>
  <c r="K250" i="14"/>
  <c r="K249" i="14"/>
  <c r="K248" i="14"/>
  <c r="K247" i="14"/>
  <c r="K246" i="14"/>
  <c r="K245" i="14"/>
  <c r="K244" i="14"/>
  <c r="K243" i="14"/>
  <c r="K242" i="14"/>
  <c r="K241" i="14"/>
  <c r="K240" i="14"/>
  <c r="K239" i="14"/>
  <c r="K238" i="14"/>
  <c r="K237" i="14"/>
  <c r="K236" i="14"/>
  <c r="K235" i="14"/>
  <c r="K234" i="14"/>
  <c r="K233" i="14"/>
  <c r="K232" i="14"/>
  <c r="K231" i="14"/>
  <c r="K230" i="14"/>
  <c r="K229" i="14"/>
  <c r="K228" i="14"/>
  <c r="K227" i="14"/>
  <c r="K226" i="14"/>
  <c r="K225" i="14"/>
  <c r="K224" i="14"/>
  <c r="K223" i="14"/>
  <c r="K222" i="14"/>
  <c r="K221" i="14"/>
  <c r="K220" i="14"/>
  <c r="K219" i="14"/>
  <c r="K218" i="14"/>
  <c r="K217" i="14"/>
  <c r="K216" i="14"/>
  <c r="K215" i="14"/>
  <c r="K214" i="14"/>
  <c r="K213" i="14"/>
  <c r="K212" i="14"/>
  <c r="K211" i="14"/>
  <c r="K210" i="14"/>
  <c r="K209" i="14"/>
  <c r="K208" i="14"/>
  <c r="K207" i="14"/>
  <c r="K206" i="14"/>
  <c r="K205" i="14"/>
  <c r="K204" i="14"/>
  <c r="K203" i="14"/>
  <c r="K202" i="14"/>
  <c r="K201" i="14"/>
  <c r="K200" i="14"/>
  <c r="K199" i="14"/>
  <c r="K198" i="14"/>
  <c r="K197" i="14"/>
  <c r="K196" i="14"/>
  <c r="K195" i="14"/>
  <c r="K194" i="14"/>
  <c r="K193" i="14"/>
  <c r="K192" i="14"/>
  <c r="K191" i="14"/>
  <c r="K190" i="14"/>
  <c r="K189" i="14"/>
  <c r="K188" i="14"/>
  <c r="K187"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6" i="14"/>
  <c r="K155" i="14"/>
  <c r="K154" i="14"/>
  <c r="K153" i="14"/>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21" i="14"/>
  <c r="K120" i="14"/>
  <c r="K11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K13" i="14"/>
  <c r="D6" i="14"/>
  <c r="D4" i="14"/>
  <c r="K729" i="13"/>
  <c r="K728" i="13"/>
  <c r="K727" i="13"/>
  <c r="K726" i="13"/>
  <c r="K725" i="13"/>
  <c r="K724" i="13"/>
  <c r="K723" i="13"/>
  <c r="K722" i="13"/>
  <c r="K721" i="13"/>
  <c r="K720" i="13"/>
  <c r="K719" i="13"/>
  <c r="K718" i="13"/>
  <c r="K717" i="13"/>
  <c r="K716" i="13"/>
  <c r="K715" i="13"/>
  <c r="K714" i="13"/>
  <c r="K713" i="13"/>
  <c r="K712" i="13"/>
  <c r="K711" i="13"/>
  <c r="K710" i="13"/>
  <c r="K709" i="13"/>
  <c r="K708" i="13"/>
  <c r="K707" i="13"/>
  <c r="K706" i="13"/>
  <c r="K705" i="13"/>
  <c r="K704" i="13"/>
  <c r="K703" i="13"/>
  <c r="K702" i="13"/>
  <c r="K701" i="13"/>
  <c r="K700" i="13"/>
  <c r="K699" i="13"/>
  <c r="K698" i="13"/>
  <c r="K697" i="13"/>
  <c r="K696" i="13"/>
  <c r="K695" i="13"/>
  <c r="K694" i="13"/>
  <c r="K693" i="13"/>
  <c r="K692" i="13"/>
  <c r="K691" i="13"/>
  <c r="K690" i="13"/>
  <c r="K689" i="13"/>
  <c r="K688" i="13"/>
  <c r="K687" i="13"/>
  <c r="K686" i="13"/>
  <c r="K685" i="13"/>
  <c r="K684" i="13"/>
  <c r="K683" i="13"/>
  <c r="K682" i="13"/>
  <c r="K681" i="13"/>
  <c r="K680" i="13"/>
  <c r="K679" i="13"/>
  <c r="K678" i="13"/>
  <c r="K677" i="13"/>
  <c r="K676" i="13"/>
  <c r="K675" i="13"/>
  <c r="K674" i="13"/>
  <c r="K673" i="13"/>
  <c r="K672" i="13"/>
  <c r="K671" i="13"/>
  <c r="K670" i="13"/>
  <c r="K669" i="13"/>
  <c r="K668" i="13"/>
  <c r="K667" i="13"/>
  <c r="K666" i="13"/>
  <c r="K665" i="13"/>
  <c r="K664" i="13"/>
  <c r="K663" i="13"/>
  <c r="K662" i="13"/>
  <c r="K661" i="13"/>
  <c r="K660" i="13"/>
  <c r="K659" i="13"/>
  <c r="K658" i="13"/>
  <c r="K657" i="13"/>
  <c r="K656" i="13"/>
  <c r="K655" i="13"/>
  <c r="K654" i="13"/>
  <c r="K653" i="13"/>
  <c r="K652" i="13"/>
  <c r="K651" i="13"/>
  <c r="K650" i="13"/>
  <c r="K649" i="13"/>
  <c r="K648" i="13"/>
  <c r="K647" i="13"/>
  <c r="K646" i="13"/>
  <c r="K645" i="13"/>
  <c r="K644" i="13"/>
  <c r="K643" i="13"/>
  <c r="K642" i="13"/>
  <c r="K641" i="13"/>
  <c r="K640" i="13"/>
  <c r="K639" i="13"/>
  <c r="K638" i="13"/>
  <c r="K637" i="13"/>
  <c r="K636" i="13"/>
  <c r="K635" i="13"/>
  <c r="K634" i="13"/>
  <c r="K633" i="13"/>
  <c r="K632" i="13"/>
  <c r="K631" i="13"/>
  <c r="K630" i="13"/>
  <c r="K629" i="13"/>
  <c r="K628" i="13"/>
  <c r="K627" i="13"/>
  <c r="K626" i="13"/>
  <c r="K625" i="13"/>
  <c r="K624" i="13"/>
  <c r="K623" i="13"/>
  <c r="K622" i="13"/>
  <c r="K621" i="13"/>
  <c r="K620" i="13"/>
  <c r="K619" i="13"/>
  <c r="K618" i="13"/>
  <c r="K617" i="13"/>
  <c r="K616" i="13"/>
  <c r="K615" i="13"/>
  <c r="K614" i="13"/>
  <c r="K613" i="13"/>
  <c r="K612" i="13"/>
  <c r="K611" i="13"/>
  <c r="K610" i="13"/>
  <c r="K609" i="13"/>
  <c r="K608" i="13"/>
  <c r="K607" i="13"/>
  <c r="K606" i="13"/>
  <c r="K605" i="13"/>
  <c r="K604" i="13"/>
  <c r="K603" i="13"/>
  <c r="K602" i="13"/>
  <c r="K601" i="13"/>
  <c r="K600" i="13"/>
  <c r="K599" i="13"/>
  <c r="K598" i="13"/>
  <c r="K597" i="13"/>
  <c r="K596" i="13"/>
  <c r="K595" i="13"/>
  <c r="K594" i="13"/>
  <c r="K593" i="13"/>
  <c r="K592" i="13"/>
  <c r="K591" i="13"/>
  <c r="K590" i="13"/>
  <c r="K589" i="13"/>
  <c r="K588" i="13"/>
  <c r="K587" i="13"/>
  <c r="K586" i="13"/>
  <c r="K585" i="13"/>
  <c r="K584" i="13"/>
  <c r="K583" i="13"/>
  <c r="K582" i="13"/>
  <c r="K581" i="13"/>
  <c r="K580" i="13"/>
  <c r="K579" i="13"/>
  <c r="K578" i="13"/>
  <c r="K577" i="13"/>
  <c r="K576" i="13"/>
  <c r="K575" i="13"/>
  <c r="K574" i="13"/>
  <c r="K573" i="13"/>
  <c r="K572" i="13"/>
  <c r="K571" i="13"/>
  <c r="K570" i="13"/>
  <c r="K569" i="13"/>
  <c r="K568" i="13"/>
  <c r="K567" i="13"/>
  <c r="K566" i="13"/>
  <c r="K565" i="13"/>
  <c r="K564" i="13"/>
  <c r="K563" i="13"/>
  <c r="K562" i="13"/>
  <c r="K561" i="13"/>
  <c r="K560" i="13"/>
  <c r="K559" i="13"/>
  <c r="K558" i="13"/>
  <c r="K557" i="13"/>
  <c r="K556" i="13"/>
  <c r="K555" i="13"/>
  <c r="K554" i="13"/>
  <c r="K553" i="13"/>
  <c r="K552" i="13"/>
  <c r="K551" i="13"/>
  <c r="K550" i="13"/>
  <c r="K549" i="13"/>
  <c r="K548" i="13"/>
  <c r="K547" i="13"/>
  <c r="K546" i="13"/>
  <c r="K545" i="13"/>
  <c r="K544" i="13"/>
  <c r="K543" i="13"/>
  <c r="K542" i="13"/>
  <c r="K541" i="13"/>
  <c r="K540" i="13"/>
  <c r="K539" i="13"/>
  <c r="K538" i="13"/>
  <c r="K537" i="13"/>
  <c r="K536" i="13"/>
  <c r="K535" i="13"/>
  <c r="K534" i="13"/>
  <c r="K533" i="13"/>
  <c r="K532" i="13"/>
  <c r="K531" i="13"/>
  <c r="K530" i="13"/>
  <c r="K529" i="13"/>
  <c r="K528" i="13"/>
  <c r="K527" i="13"/>
  <c r="K526" i="13"/>
  <c r="K525" i="13"/>
  <c r="K524" i="13"/>
  <c r="K523" i="13"/>
  <c r="K522" i="13"/>
  <c r="K521" i="13"/>
  <c r="K520" i="13"/>
  <c r="K519" i="13"/>
  <c r="K518" i="13"/>
  <c r="K517" i="13"/>
  <c r="K516" i="13"/>
  <c r="K515" i="13"/>
  <c r="K514" i="13"/>
  <c r="K513" i="13"/>
  <c r="K512" i="13"/>
  <c r="K511" i="13"/>
  <c r="K510" i="13"/>
  <c r="K509" i="13"/>
  <c r="K508" i="13"/>
  <c r="K507" i="13"/>
  <c r="K506" i="13"/>
  <c r="K505" i="13"/>
  <c r="K504" i="13"/>
  <c r="K503" i="13"/>
  <c r="K502" i="13"/>
  <c r="K501" i="13"/>
  <c r="K500" i="13"/>
  <c r="K499" i="13"/>
  <c r="K498" i="13"/>
  <c r="K497" i="13"/>
  <c r="K496" i="13"/>
  <c r="K495" i="13"/>
  <c r="K494" i="13"/>
  <c r="K493" i="13"/>
  <c r="K492" i="13"/>
  <c r="K491" i="13"/>
  <c r="K490" i="13"/>
  <c r="K489" i="13"/>
  <c r="K488" i="13"/>
  <c r="K487" i="13"/>
  <c r="K486" i="13"/>
  <c r="K485" i="13"/>
  <c r="K484" i="13"/>
  <c r="K483" i="13"/>
  <c r="K482" i="13"/>
  <c r="K481" i="13"/>
  <c r="K480" i="13"/>
  <c r="K479" i="13"/>
  <c r="K478" i="13"/>
  <c r="K477" i="13"/>
  <c r="K476" i="13"/>
  <c r="K475" i="13"/>
  <c r="K474" i="13"/>
  <c r="K473" i="13"/>
  <c r="K472" i="13"/>
  <c r="K471" i="13"/>
  <c r="K470" i="13"/>
  <c r="K469" i="13"/>
  <c r="K468" i="13"/>
  <c r="K467" i="13"/>
  <c r="K466" i="13"/>
  <c r="K465" i="13"/>
  <c r="K464" i="13"/>
  <c r="K463" i="13"/>
  <c r="K462" i="13"/>
  <c r="K461" i="13"/>
  <c r="K460" i="13"/>
  <c r="K459" i="13"/>
  <c r="K458" i="13"/>
  <c r="K457" i="13"/>
  <c r="K456" i="13"/>
  <c r="K455" i="13"/>
  <c r="K454" i="13"/>
  <c r="K453" i="13"/>
  <c r="K452" i="13"/>
  <c r="K451" i="13"/>
  <c r="K450" i="13"/>
  <c r="K449" i="13"/>
  <c r="K448" i="13"/>
  <c r="K447" i="13"/>
  <c r="K446" i="13"/>
  <c r="K445" i="13"/>
  <c r="K444" i="13"/>
  <c r="K443" i="13"/>
  <c r="K442" i="13"/>
  <c r="K441" i="13"/>
  <c r="K440" i="13"/>
  <c r="K439" i="13"/>
  <c r="K438" i="13"/>
  <c r="K437" i="13"/>
  <c r="K436" i="13"/>
  <c r="K435" i="13"/>
  <c r="K434" i="13"/>
  <c r="K433" i="13"/>
  <c r="K432" i="13"/>
  <c r="K431" i="13"/>
  <c r="K430" i="13"/>
  <c r="K429" i="13"/>
  <c r="K428" i="13"/>
  <c r="K427" i="13"/>
  <c r="K426" i="13"/>
  <c r="K425" i="13"/>
  <c r="K424" i="13"/>
  <c r="K423" i="13"/>
  <c r="K422" i="13"/>
  <c r="K421" i="13"/>
  <c r="K420" i="13"/>
  <c r="K419" i="13"/>
  <c r="K418" i="13"/>
  <c r="K417" i="13"/>
  <c r="K416" i="13"/>
  <c r="K415" i="13"/>
  <c r="K414" i="13"/>
  <c r="K413" i="13"/>
  <c r="K412" i="13"/>
  <c r="K411" i="13"/>
  <c r="K410" i="13"/>
  <c r="K409" i="13"/>
  <c r="K408" i="13"/>
  <c r="K407" i="13"/>
  <c r="K406" i="13"/>
  <c r="K405" i="13"/>
  <c r="K404" i="13"/>
  <c r="K403" i="13"/>
  <c r="K402" i="13"/>
  <c r="K401" i="13"/>
  <c r="K400" i="13"/>
  <c r="K399" i="13"/>
  <c r="K398" i="13"/>
  <c r="K397" i="13"/>
  <c r="K396" i="13"/>
  <c r="K395" i="13"/>
  <c r="K394" i="13"/>
  <c r="K393" i="13"/>
  <c r="K392" i="13"/>
  <c r="K391"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61" i="13"/>
  <c r="K360" i="13"/>
  <c r="K359" i="13"/>
  <c r="K358" i="13"/>
  <c r="K357" i="13"/>
  <c r="K356" i="13"/>
  <c r="K355" i="13"/>
  <c r="K354" i="13"/>
  <c r="K353" i="13"/>
  <c r="K352" i="13"/>
  <c r="K351" i="13"/>
  <c r="K350" i="13"/>
  <c r="K349" i="13"/>
  <c r="K348" i="13"/>
  <c r="K347" i="13"/>
  <c r="K346" i="13"/>
  <c r="K345" i="13"/>
  <c r="K344" i="13"/>
  <c r="K343" i="13"/>
  <c r="K342" i="13"/>
  <c r="K341" i="13"/>
  <c r="K340" i="13"/>
  <c r="K339" i="13"/>
  <c r="K338" i="13"/>
  <c r="K337" i="13"/>
  <c r="K336" i="13"/>
  <c r="K335" i="13"/>
  <c r="K334" i="13"/>
  <c r="K333" i="13"/>
  <c r="K332" i="13"/>
  <c r="K331" i="13"/>
  <c r="K330" i="13"/>
  <c r="K329" i="13"/>
  <c r="K328" i="13"/>
  <c r="K327" i="13"/>
  <c r="K326" i="13"/>
  <c r="K325" i="13"/>
  <c r="K324" i="13"/>
  <c r="K323" i="13"/>
  <c r="K322" i="13"/>
  <c r="K321" i="13"/>
  <c r="K320" i="13"/>
  <c r="K319" i="13"/>
  <c r="K318" i="13"/>
  <c r="K317" i="13"/>
  <c r="K316" i="13"/>
  <c r="K315" i="13"/>
  <c r="K314" i="13"/>
  <c r="K313" i="13"/>
  <c r="K312" i="13"/>
  <c r="K311" i="13"/>
  <c r="K310" i="13"/>
  <c r="K309" i="13"/>
  <c r="K308" i="13"/>
  <c r="K307" i="13"/>
  <c r="K306" i="13"/>
  <c r="K305" i="13"/>
  <c r="K304" i="13"/>
  <c r="K303" i="13"/>
  <c r="K302" i="13"/>
  <c r="K301" i="13"/>
  <c r="K300" i="13"/>
  <c r="K299" i="13"/>
  <c r="K298" i="13"/>
  <c r="K297" i="13"/>
  <c r="K296" i="13"/>
  <c r="K295" i="13"/>
  <c r="K294" i="13"/>
  <c r="K293" i="13"/>
  <c r="K292" i="13"/>
  <c r="K291" i="13"/>
  <c r="K290" i="13"/>
  <c r="K289" i="13"/>
  <c r="K288" i="13"/>
  <c r="K287" i="13"/>
  <c r="K286" i="13"/>
  <c r="K285" i="13"/>
  <c r="K284" i="13"/>
  <c r="K283" i="13"/>
  <c r="K282" i="13"/>
  <c r="K281" i="13"/>
  <c r="K280" i="13"/>
  <c r="K279" i="13"/>
  <c r="K278" i="13"/>
  <c r="K277" i="13"/>
  <c r="K276" i="13"/>
  <c r="K275" i="13"/>
  <c r="K274" i="13"/>
  <c r="K273" i="13"/>
  <c r="K272" i="13"/>
  <c r="K271" i="13"/>
  <c r="K270" i="13"/>
  <c r="K269" i="13"/>
  <c r="K268" i="13"/>
  <c r="K267" i="13"/>
  <c r="K266" i="13"/>
  <c r="K265" i="13"/>
  <c r="K264" i="13"/>
  <c r="K263" i="13"/>
  <c r="K262" i="13"/>
  <c r="K261" i="13"/>
  <c r="K260" i="13"/>
  <c r="K259" i="13"/>
  <c r="K258" i="13"/>
  <c r="K257" i="13"/>
  <c r="K256" i="13"/>
  <c r="K255" i="13"/>
  <c r="K254" i="13"/>
  <c r="K253" i="13"/>
  <c r="K252" i="13"/>
  <c r="K251" i="13"/>
  <c r="K250" i="13"/>
  <c r="K249" i="13"/>
  <c r="K248" i="13"/>
  <c r="K247" i="13"/>
  <c r="K246" i="13"/>
  <c r="K245" i="13"/>
  <c r="K244" i="13"/>
  <c r="K243" i="13"/>
  <c r="K242" i="13"/>
  <c r="K241" i="13"/>
  <c r="K240" i="13"/>
  <c r="K239" i="13"/>
  <c r="K238" i="13"/>
  <c r="K237" i="13"/>
  <c r="K236" i="13"/>
  <c r="K235" i="13"/>
  <c r="K234" i="13"/>
  <c r="K233" i="13"/>
  <c r="K232" i="13"/>
  <c r="K231" i="13"/>
  <c r="K230" i="13"/>
  <c r="K229" i="13"/>
  <c r="K228" i="13"/>
  <c r="K227" i="13"/>
  <c r="K226" i="13"/>
  <c r="K225" i="13"/>
  <c r="K224" i="13"/>
  <c r="K223" i="13"/>
  <c r="K222" i="13"/>
  <c r="K221" i="13"/>
  <c r="K220" i="13"/>
  <c r="K219" i="13"/>
  <c r="K218" i="13"/>
  <c r="K217" i="13"/>
  <c r="K216" i="13"/>
  <c r="K215" i="13"/>
  <c r="K214" i="13"/>
  <c r="K213" i="13"/>
  <c r="K212" i="13"/>
  <c r="K211" i="13"/>
  <c r="K210" i="13"/>
  <c r="K209" i="13"/>
  <c r="K208" i="13"/>
  <c r="K207" i="13"/>
  <c r="K206" i="13"/>
  <c r="K205" i="13"/>
  <c r="K204" i="13"/>
  <c r="K203" i="13"/>
  <c r="K202" i="13"/>
  <c r="K201" i="13"/>
  <c r="K200" i="13"/>
  <c r="K199" i="13"/>
  <c r="K198" i="13"/>
  <c r="K197" i="13"/>
  <c r="K196" i="13"/>
  <c r="K195" i="13"/>
  <c r="K194" i="13"/>
  <c r="K193" i="13"/>
  <c r="K192" i="13"/>
  <c r="K191" i="13"/>
  <c r="K190" i="13"/>
  <c r="K189" i="13"/>
  <c r="K188" i="13"/>
  <c r="K187" i="13"/>
  <c r="K186" i="13"/>
  <c r="K185" i="13"/>
  <c r="K184" i="13"/>
  <c r="K183" i="13"/>
  <c r="K182" i="13"/>
  <c r="K181" i="13"/>
  <c r="K180" i="13"/>
  <c r="K179" i="13"/>
  <c r="K178" i="13"/>
  <c r="K177" i="13"/>
  <c r="K176" i="13"/>
  <c r="K175" i="13"/>
  <c r="K174" i="13"/>
  <c r="K173" i="13"/>
  <c r="K172" i="13"/>
  <c r="K171" i="13"/>
  <c r="K170" i="13"/>
  <c r="K169" i="13"/>
  <c r="K168" i="13"/>
  <c r="K167" i="13"/>
  <c r="K166" i="13"/>
  <c r="K165" i="13"/>
  <c r="K164" i="13"/>
  <c r="K163" i="13"/>
  <c r="K162" i="13"/>
  <c r="K161" i="13"/>
  <c r="K160" i="13"/>
  <c r="K159" i="13"/>
  <c r="K158" i="13"/>
  <c r="K157" i="13"/>
  <c r="K156" i="13"/>
  <c r="K155" i="13"/>
  <c r="K154" i="13"/>
  <c r="K153" i="13"/>
  <c r="K152" i="13"/>
  <c r="K151" i="13"/>
  <c r="K150" i="13"/>
  <c r="K149" i="13"/>
  <c r="K148" i="13"/>
  <c r="K147" i="13"/>
  <c r="K146" i="13"/>
  <c r="K145" i="13"/>
  <c r="K144" i="13"/>
  <c r="K143" i="13"/>
  <c r="K142" i="13"/>
  <c r="K141" i="13"/>
  <c r="K140" i="13"/>
  <c r="K139" i="13"/>
  <c r="K138" i="13"/>
  <c r="K137" i="13"/>
  <c r="K136" i="13"/>
  <c r="K135" i="13"/>
  <c r="K134" i="13"/>
  <c r="K133" i="13"/>
  <c r="K132" i="13"/>
  <c r="K131" i="13"/>
  <c r="K130" i="13"/>
  <c r="K129" i="13"/>
  <c r="K128" i="13"/>
  <c r="K127" i="13"/>
  <c r="K126" i="13"/>
  <c r="K125" i="13"/>
  <c r="K124" i="13"/>
  <c r="K123" i="13"/>
  <c r="K122" i="13"/>
  <c r="K121" i="13"/>
  <c r="K120" i="13"/>
  <c r="K119" i="13"/>
  <c r="K118" i="13"/>
  <c r="K117" i="13"/>
  <c r="K116" i="13"/>
  <c r="K115" i="13"/>
  <c r="K114" i="13"/>
  <c r="K113" i="13"/>
  <c r="K112" i="13"/>
  <c r="K111" i="13"/>
  <c r="K110" i="13"/>
  <c r="K109" i="13"/>
  <c r="K108"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B592" i="13"/>
  <c r="B593" i="13"/>
  <c r="B594" i="13"/>
  <c r="B595" i="13"/>
  <c r="B596" i="13"/>
  <c r="B597" i="13"/>
  <c r="B598" i="13"/>
  <c r="B599" i="13"/>
  <c r="B600" i="13"/>
  <c r="B601" i="13"/>
  <c r="B602" i="13"/>
  <c r="B603" i="13"/>
  <c r="B604" i="13"/>
  <c r="B605" i="13"/>
  <c r="B606" i="13"/>
  <c r="B607" i="13"/>
  <c r="B608" i="13"/>
  <c r="B609" i="13"/>
  <c r="B610" i="13"/>
  <c r="B611" i="13"/>
  <c r="B612" i="13"/>
  <c r="B613" i="13"/>
  <c r="B614" i="13"/>
  <c r="B615" i="13"/>
  <c r="B616" i="13"/>
  <c r="B617" i="13"/>
  <c r="B618" i="13"/>
  <c r="B619" i="13"/>
  <c r="B620" i="13"/>
  <c r="B621" i="13"/>
  <c r="B622" i="13"/>
  <c r="B623" i="13"/>
  <c r="B624" i="13"/>
  <c r="B625" i="13"/>
  <c r="B626" i="13"/>
  <c r="B627" i="13"/>
  <c r="B628" i="13"/>
  <c r="B629" i="13"/>
  <c r="B630" i="13"/>
  <c r="B631" i="13"/>
  <c r="B632" i="13"/>
  <c r="B633" i="13"/>
  <c r="B634" i="13"/>
  <c r="B635" i="13"/>
  <c r="B636" i="13"/>
  <c r="B637" i="13"/>
  <c r="B638" i="13"/>
  <c r="B639" i="13"/>
  <c r="B640" i="13"/>
  <c r="B641" i="13"/>
  <c r="B642" i="13"/>
  <c r="B643" i="13"/>
  <c r="B644" i="13"/>
  <c r="B645" i="13"/>
  <c r="B646" i="13"/>
  <c r="B647" i="13"/>
  <c r="B648" i="13"/>
  <c r="B649" i="13"/>
  <c r="B650" i="13"/>
  <c r="B651" i="13"/>
  <c r="B652" i="13"/>
  <c r="B653" i="13"/>
  <c r="B654" i="13"/>
  <c r="B655" i="13"/>
  <c r="B656" i="13"/>
  <c r="B657" i="13"/>
  <c r="B658" i="13"/>
  <c r="B659" i="13"/>
  <c r="B660" i="13"/>
  <c r="B661" i="13"/>
  <c r="B662" i="13"/>
  <c r="B663" i="13"/>
  <c r="B664" i="13"/>
  <c r="B665" i="13"/>
  <c r="B666" i="13"/>
  <c r="B667" i="13"/>
  <c r="B668" i="13"/>
  <c r="B669" i="13"/>
  <c r="B670" i="13"/>
  <c r="B671" i="13"/>
  <c r="B672" i="13"/>
  <c r="B673" i="13"/>
  <c r="B674" i="13"/>
  <c r="B675" i="13"/>
  <c r="B676" i="13"/>
  <c r="B677" i="13"/>
  <c r="B678" i="13"/>
  <c r="B679" i="13"/>
  <c r="B680" i="13"/>
  <c r="B681" i="13"/>
  <c r="B682" i="13"/>
  <c r="B683" i="13"/>
  <c r="B684" i="13"/>
  <c r="B685" i="13"/>
  <c r="B686" i="13"/>
  <c r="B687" i="13"/>
  <c r="B688" i="13"/>
  <c r="B689" i="13"/>
  <c r="B690" i="13"/>
  <c r="B691" i="13"/>
  <c r="B692" i="13"/>
  <c r="B693" i="13"/>
  <c r="B694" i="13"/>
  <c r="B695" i="13"/>
  <c r="B696" i="13"/>
  <c r="B697" i="13"/>
  <c r="B698" i="13"/>
  <c r="B699" i="13"/>
  <c r="B700" i="13"/>
  <c r="B701" i="13"/>
  <c r="B702" i="13"/>
  <c r="B703" i="13"/>
  <c r="B704" i="13"/>
  <c r="B705" i="13"/>
  <c r="B706" i="13"/>
  <c r="B707" i="13"/>
  <c r="B708" i="13"/>
  <c r="B709" i="13"/>
  <c r="B710" i="13"/>
  <c r="B711" i="13"/>
  <c r="B712" i="13"/>
  <c r="B713" i="13"/>
  <c r="B714" i="13"/>
  <c r="B715" i="13"/>
  <c r="B716" i="13"/>
  <c r="B717" i="13"/>
  <c r="B718" i="13"/>
  <c r="B719" i="13"/>
  <c r="B720" i="13"/>
  <c r="B721" i="13"/>
  <c r="B722" i="13"/>
  <c r="B723" i="13"/>
  <c r="B724" i="13"/>
  <c r="B725" i="13"/>
  <c r="B726" i="13"/>
  <c r="B727" i="13"/>
  <c r="B728" i="13"/>
  <c r="B729" i="13"/>
  <c r="K15" i="13"/>
  <c r="K14" i="13"/>
  <c r="K13" i="13"/>
  <c r="D6" i="13"/>
  <c r="D4" i="13"/>
  <c r="H11" i="17"/>
  <c r="S62" i="12"/>
  <c r="D68" i="7"/>
  <c r="D69" i="7"/>
  <c r="D70" i="7"/>
  <c r="D71" i="7"/>
  <c r="D72" i="7"/>
  <c r="D73" i="7"/>
  <c r="D74" i="7"/>
  <c r="S207" i="12"/>
  <c r="T207" i="12"/>
  <c r="U207" i="12"/>
  <c r="V207" i="12"/>
  <c r="W207" i="12"/>
  <c r="X207" i="12"/>
  <c r="S191" i="12"/>
  <c r="T191" i="12"/>
  <c r="U191" i="12"/>
  <c r="V191" i="12"/>
  <c r="W191" i="12"/>
  <c r="X191" i="12"/>
  <c r="S175" i="12"/>
  <c r="T175" i="12"/>
  <c r="U175" i="12"/>
  <c r="V175" i="12"/>
  <c r="W175" i="12"/>
  <c r="X175" i="12"/>
  <c r="S159" i="12"/>
  <c r="S143" i="12"/>
  <c r="T143" i="12"/>
  <c r="V143" i="12"/>
  <c r="W143" i="12"/>
  <c r="S127" i="12"/>
  <c r="V127" i="12"/>
  <c r="W127" i="12"/>
  <c r="X127" i="12"/>
  <c r="S111" i="12"/>
  <c r="V111" i="12"/>
  <c r="W111" i="12"/>
  <c r="V78" i="12"/>
  <c r="W78" i="12"/>
  <c r="X62" i="12"/>
  <c r="W62" i="12"/>
  <c r="V62" i="12"/>
  <c r="T62" i="12"/>
  <c r="D222" i="12"/>
  <c r="D221" i="12"/>
  <c r="D220" i="12"/>
  <c r="D219" i="12"/>
  <c r="D218" i="12"/>
  <c r="D217" i="12"/>
  <c r="D216" i="12"/>
  <c r="D215" i="12"/>
  <c r="D214" i="12"/>
  <c r="D213" i="12"/>
  <c r="D212" i="12"/>
  <c r="D211" i="12"/>
  <c r="D210" i="12"/>
  <c r="D209" i="12"/>
  <c r="D208" i="12"/>
  <c r="D206" i="12"/>
  <c r="D205" i="12"/>
  <c r="D204" i="12"/>
  <c r="D203" i="12"/>
  <c r="D202" i="12"/>
  <c r="D201" i="12"/>
  <c r="D200" i="12"/>
  <c r="D199" i="12"/>
  <c r="D198" i="12"/>
  <c r="D197" i="12"/>
  <c r="D196" i="12"/>
  <c r="D195" i="12"/>
  <c r="D194" i="12"/>
  <c r="D193" i="12"/>
  <c r="D192" i="12"/>
  <c r="D190" i="12"/>
  <c r="D189" i="12"/>
  <c r="D188" i="12"/>
  <c r="D187" i="12"/>
  <c r="D186" i="12"/>
  <c r="D185" i="12"/>
  <c r="D184" i="12"/>
  <c r="D183" i="12"/>
  <c r="D182" i="12"/>
  <c r="D181" i="12"/>
  <c r="D180" i="12"/>
  <c r="D179" i="12"/>
  <c r="D178" i="12"/>
  <c r="D177" i="12"/>
  <c r="D176" i="12"/>
  <c r="D160" i="12"/>
  <c r="D158" i="12"/>
  <c r="D157" i="12"/>
  <c r="D156" i="12"/>
  <c r="D155" i="12"/>
  <c r="D154" i="12"/>
  <c r="D153" i="12"/>
  <c r="D152" i="12"/>
  <c r="D151" i="12"/>
  <c r="D150" i="12"/>
  <c r="D149" i="12"/>
  <c r="D148" i="12"/>
  <c r="D144" i="12"/>
  <c r="D129" i="12"/>
  <c r="D128" i="12"/>
  <c r="D126" i="12"/>
  <c r="D125" i="12"/>
  <c r="D124" i="12"/>
  <c r="D123" i="12"/>
  <c r="D122" i="12"/>
  <c r="D121" i="12"/>
  <c r="D120" i="12"/>
  <c r="D119" i="12"/>
  <c r="D118" i="12"/>
  <c r="D117" i="12"/>
  <c r="D116" i="12"/>
  <c r="D115" i="12"/>
  <c r="D114" i="12"/>
  <c r="D113" i="12"/>
  <c r="D112" i="12"/>
  <c r="D96" i="12"/>
  <c r="D64" i="12"/>
  <c r="D63" i="12"/>
  <c r="B62" i="12"/>
  <c r="B78" i="12" s="1"/>
  <c r="B95" i="12" s="1"/>
  <c r="B111" i="12" s="1"/>
  <c r="B127" i="12" s="1"/>
  <c r="B143" i="12" s="1"/>
  <c r="B159" i="12" s="1"/>
  <c r="B175" i="12" s="1"/>
  <c r="B191" i="12" s="1"/>
  <c r="B207" i="12" s="1"/>
  <c r="D46" i="12"/>
  <c r="D45" i="12"/>
  <c r="D44" i="12"/>
  <c r="D43" i="12"/>
  <c r="D15" i="12"/>
  <c r="D14" i="12"/>
  <c r="D6" i="12"/>
  <c r="B86" i="1"/>
  <c r="B87" i="1" s="1"/>
  <c r="B88" i="1" s="1"/>
  <c r="B89" i="1" s="1"/>
  <c r="B90" i="1" s="1"/>
  <c r="B91" i="1" s="1"/>
  <c r="B92" i="1" s="1"/>
  <c r="B93" i="1" s="1"/>
  <c r="B94" i="1" s="1"/>
  <c r="B95" i="1" s="1"/>
  <c r="M11" i="1"/>
  <c r="G29" i="4"/>
  <c r="G12" i="4"/>
  <c r="G11" i="4"/>
  <c r="D217" i="7"/>
  <c r="D216" i="7"/>
  <c r="D215" i="7"/>
  <c r="D214" i="7"/>
  <c r="D213" i="7"/>
  <c r="D212" i="7"/>
  <c r="D211" i="7"/>
  <c r="D210" i="7"/>
  <c r="D209" i="7"/>
  <c r="D208" i="7"/>
  <c r="D207" i="7"/>
  <c r="D206" i="7"/>
  <c r="D205" i="7"/>
  <c r="D204" i="7"/>
  <c r="D203" i="7"/>
  <c r="D201" i="7"/>
  <c r="D200" i="7"/>
  <c r="D199" i="7"/>
  <c r="D198" i="7"/>
  <c r="D197" i="7"/>
  <c r="D196" i="7"/>
  <c r="D195" i="7"/>
  <c r="D194" i="7"/>
  <c r="D193" i="7"/>
  <c r="D192" i="7"/>
  <c r="D191" i="7"/>
  <c r="D190" i="7"/>
  <c r="D189" i="7"/>
  <c r="D188" i="7"/>
  <c r="D187" i="7"/>
  <c r="D185" i="7"/>
  <c r="D184" i="7"/>
  <c r="D183" i="7"/>
  <c r="D182" i="7"/>
  <c r="D181" i="7"/>
  <c r="D180" i="7"/>
  <c r="D179" i="7"/>
  <c r="D178" i="7"/>
  <c r="D177" i="7"/>
  <c r="D176" i="7"/>
  <c r="D175" i="7"/>
  <c r="D174" i="7"/>
  <c r="D173" i="7"/>
  <c r="D172" i="7"/>
  <c r="D171" i="7"/>
  <c r="D169" i="7"/>
  <c r="D168" i="7"/>
  <c r="D167" i="7"/>
  <c r="D166" i="7"/>
  <c r="D165" i="7"/>
  <c r="D164" i="7"/>
  <c r="D163" i="7"/>
  <c r="D162" i="7"/>
  <c r="D161" i="7"/>
  <c r="D160" i="7"/>
  <c r="D159" i="7"/>
  <c r="D158" i="7"/>
  <c r="D157" i="7"/>
  <c r="D156" i="7"/>
  <c r="D155" i="7"/>
  <c r="D153" i="7"/>
  <c r="D152" i="7"/>
  <c r="D151" i="7"/>
  <c r="D150" i="7"/>
  <c r="D149" i="7"/>
  <c r="D148" i="7"/>
  <c r="D147" i="7"/>
  <c r="D146" i="7"/>
  <c r="D145" i="7"/>
  <c r="D144" i="7"/>
  <c r="D143" i="7"/>
  <c r="D142" i="7"/>
  <c r="D141" i="7"/>
  <c r="D140" i="7"/>
  <c r="D139" i="7"/>
  <c r="D137" i="7"/>
  <c r="D136" i="7"/>
  <c r="D135" i="7"/>
  <c r="D134" i="7"/>
  <c r="D133" i="7"/>
  <c r="D132" i="7"/>
  <c r="D131" i="7"/>
  <c r="D130" i="7"/>
  <c r="D129" i="7"/>
  <c r="D128" i="7"/>
  <c r="D127" i="7"/>
  <c r="D126" i="7"/>
  <c r="D125" i="7"/>
  <c r="D124" i="7"/>
  <c r="D123" i="7"/>
  <c r="D121" i="7"/>
  <c r="D120" i="7"/>
  <c r="D119" i="7"/>
  <c r="D118" i="7"/>
  <c r="D117" i="7"/>
  <c r="D116" i="7"/>
  <c r="D115" i="7"/>
  <c r="D114" i="7"/>
  <c r="D113" i="7"/>
  <c r="D112" i="7"/>
  <c r="D111" i="7"/>
  <c r="D110" i="7"/>
  <c r="D109" i="7"/>
  <c r="D108" i="7"/>
  <c r="D107" i="7"/>
  <c r="D91" i="7"/>
  <c r="D77" i="7"/>
  <c r="D76" i="7"/>
  <c r="D75" i="7"/>
  <c r="D67" i="7"/>
  <c r="D66" i="7"/>
  <c r="D65" i="7"/>
  <c r="D64" i="7"/>
  <c r="D63" i="7"/>
  <c r="T111" i="12"/>
  <c r="T78" i="12"/>
  <c r="E29" i="4"/>
  <c r="E28" i="4"/>
  <c r="O97" i="1"/>
  <c r="O101" i="1" s="1"/>
  <c r="F17" i="4"/>
  <c r="D45" i="7"/>
  <c r="D44" i="7"/>
  <c r="D43" i="7"/>
  <c r="D15" i="7"/>
  <c r="D14" i="7"/>
  <c r="B62" i="7"/>
  <c r="B78" i="7"/>
  <c r="B90" i="7" s="1"/>
  <c r="B106" i="7" s="1"/>
  <c r="B122" i="7" s="1"/>
  <c r="B138" i="7" s="1"/>
  <c r="B154" i="7" s="1"/>
  <c r="B170" i="7" s="1"/>
  <c r="B186" i="7" s="1"/>
  <c r="B202" i="7" s="1"/>
  <c r="D6" i="7"/>
  <c r="S95" i="12"/>
  <c r="T95" i="12"/>
  <c r="S78" i="12"/>
  <c r="B47" i="1"/>
  <c r="B63" i="1" s="1"/>
  <c r="E6" i="1"/>
  <c r="E4" i="1"/>
  <c r="N11" i="1"/>
  <c r="S13" i="12"/>
  <c r="S224" i="12" s="1"/>
  <c r="S42" i="12"/>
  <c r="N27" i="1" l="1"/>
  <c r="N47" i="1"/>
  <c r="N63" i="1"/>
  <c r="C138" i="7"/>
  <c r="C13" i="12"/>
  <c r="J195" i="7"/>
  <c r="J187" i="7"/>
  <c r="E164" i="7"/>
  <c r="P30" i="1"/>
  <c r="C30" i="1" s="1"/>
  <c r="C45" i="12" s="1"/>
  <c r="E179" i="7"/>
  <c r="P31" i="1"/>
  <c r="C31" i="1" s="1"/>
  <c r="C46" i="7" s="1"/>
  <c r="P65" i="1"/>
  <c r="E81" i="7"/>
  <c r="C30" i="7"/>
  <c r="P29" i="1"/>
  <c r="C29" i="1" s="1"/>
  <c r="C44" i="12" s="1"/>
  <c r="J44" i="12" s="1"/>
  <c r="C26" i="12"/>
  <c r="C115" i="12"/>
  <c r="E59" i="7"/>
  <c r="E57" i="7"/>
  <c r="E177" i="7"/>
  <c r="C97" i="12"/>
  <c r="E205" i="7"/>
  <c r="E79" i="12"/>
  <c r="C93" i="7"/>
  <c r="J205" i="7"/>
  <c r="C31" i="12"/>
  <c r="J31" i="12" s="1"/>
  <c r="C95" i="7"/>
  <c r="C120" i="12"/>
  <c r="P17" i="1"/>
  <c r="C17" i="1" s="1"/>
  <c r="C17" i="7" s="1"/>
  <c r="N17" i="7" s="1"/>
  <c r="E59" i="12"/>
  <c r="C101" i="12"/>
  <c r="L101" i="12" s="1"/>
  <c r="C114" i="12"/>
  <c r="J114" i="12" s="1"/>
  <c r="E145" i="7"/>
  <c r="C117" i="12"/>
  <c r="C126" i="7"/>
  <c r="C125" i="7"/>
  <c r="E154" i="12"/>
  <c r="P15" i="1"/>
  <c r="C15" i="1" s="1"/>
  <c r="C15" i="7" s="1"/>
  <c r="C32" i="12"/>
  <c r="J32" i="12" s="1"/>
  <c r="C129" i="12"/>
  <c r="J129" i="12" s="1"/>
  <c r="C159" i="7"/>
  <c r="G159" i="7" s="1"/>
  <c r="C29" i="12"/>
  <c r="C28" i="12"/>
  <c r="C99" i="12"/>
  <c r="J99" i="12" s="1"/>
  <c r="C111" i="7"/>
  <c r="E176" i="12"/>
  <c r="N14" i="1"/>
  <c r="E201" i="12"/>
  <c r="E196" i="7"/>
  <c r="E115" i="7"/>
  <c r="E120" i="12"/>
  <c r="C146" i="12"/>
  <c r="H11" i="16"/>
  <c r="E194" i="7"/>
  <c r="E150" i="12"/>
  <c r="E169" i="12"/>
  <c r="C16" i="1"/>
  <c r="C16" i="12" s="1"/>
  <c r="E134" i="12"/>
  <c r="E129" i="7"/>
  <c r="E221" i="12"/>
  <c r="E216" i="7"/>
  <c r="E89" i="7"/>
  <c r="E188" i="12"/>
  <c r="E183" i="7"/>
  <c r="E71" i="7"/>
  <c r="E75" i="7"/>
  <c r="E98" i="7"/>
  <c r="E107" i="12"/>
  <c r="E117" i="7"/>
  <c r="E139" i="12"/>
  <c r="P85" i="1"/>
  <c r="P18" i="1"/>
  <c r="C18" i="1" s="1"/>
  <c r="C18" i="12" s="1"/>
  <c r="E34" i="12"/>
  <c r="E47" i="7"/>
  <c r="E55" i="12"/>
  <c r="E58" i="12"/>
  <c r="E90" i="12"/>
  <c r="E93" i="12"/>
  <c r="E133" i="7"/>
  <c r="E149" i="7"/>
  <c r="C145" i="12"/>
  <c r="E31" i="12"/>
  <c r="E137" i="12"/>
  <c r="N21" i="1"/>
  <c r="E35" i="12"/>
  <c r="E39" i="12"/>
  <c r="E48" i="12"/>
  <c r="E56" i="12"/>
  <c r="E69" i="7"/>
  <c r="E91" i="12"/>
  <c r="E94" i="12"/>
  <c r="E117" i="12"/>
  <c r="E123" i="12"/>
  <c r="E147" i="12"/>
  <c r="E174" i="12"/>
  <c r="E76" i="12"/>
  <c r="E104" i="12"/>
  <c r="AB85" i="12"/>
  <c r="X111" i="12"/>
  <c r="E99" i="7"/>
  <c r="P14" i="1"/>
  <c r="C14" i="1" s="1"/>
  <c r="C14" i="7" s="1"/>
  <c r="E73" i="12"/>
  <c r="E88" i="12"/>
  <c r="E105" i="12"/>
  <c r="E141" i="7"/>
  <c r="N24" i="1"/>
  <c r="E24" i="12" s="1"/>
  <c r="N20" i="1"/>
  <c r="E32" i="12"/>
  <c r="E36" i="12"/>
  <c r="E53" i="12"/>
  <c r="E70" i="12"/>
  <c r="E167" i="12"/>
  <c r="E211" i="12"/>
  <c r="E82" i="7"/>
  <c r="E130" i="12"/>
  <c r="E40" i="12"/>
  <c r="E57" i="12"/>
  <c r="E60" i="12"/>
  <c r="E74" i="12"/>
  <c r="E92" i="12"/>
  <c r="E151" i="7"/>
  <c r="E166" i="12"/>
  <c r="E87" i="7"/>
  <c r="E208" i="7"/>
  <c r="N23" i="1"/>
  <c r="N19" i="1"/>
  <c r="E33" i="12"/>
  <c r="E50" i="12"/>
  <c r="E115" i="12"/>
  <c r="E125" i="12"/>
  <c r="E135" i="7"/>
  <c r="E155" i="12"/>
  <c r="P86" i="1"/>
  <c r="C86" i="1" s="1"/>
  <c r="C144" i="7" s="1"/>
  <c r="E143" i="7"/>
  <c r="C144" i="12"/>
  <c r="C147" i="12"/>
  <c r="J147" i="12" s="1"/>
  <c r="E146" i="12"/>
  <c r="C152" i="7"/>
  <c r="G152" i="7" s="1"/>
  <c r="C68" i="7"/>
  <c r="O68" i="7" s="1"/>
  <c r="E32" i="7"/>
  <c r="E52" i="12"/>
  <c r="E52" i="7"/>
  <c r="E153" i="12"/>
  <c r="E148" i="7"/>
  <c r="E220" i="12"/>
  <c r="E215" i="7"/>
  <c r="E101" i="12"/>
  <c r="E96" i="7"/>
  <c r="E166" i="7"/>
  <c r="E171" i="12"/>
  <c r="E187" i="12"/>
  <c r="E182" i="7"/>
  <c r="E180" i="12"/>
  <c r="E175" i="7"/>
  <c r="E202" i="12"/>
  <c r="E197" i="7"/>
  <c r="E149" i="12"/>
  <c r="E144" i="7"/>
  <c r="E49" i="12"/>
  <c r="E49" i="7"/>
  <c r="E77" i="7"/>
  <c r="E77" i="12"/>
  <c r="E109" i="12"/>
  <c r="E104" i="7"/>
  <c r="E137" i="7"/>
  <c r="E142" i="12"/>
  <c r="E153" i="7"/>
  <c r="E158" i="12"/>
  <c r="E179" i="12"/>
  <c r="E174" i="7"/>
  <c r="E212" i="12"/>
  <c r="E207" i="7"/>
  <c r="E157" i="12"/>
  <c r="E152" i="7"/>
  <c r="E194" i="12"/>
  <c r="E189" i="7"/>
  <c r="E41" i="12"/>
  <c r="E41" i="7"/>
  <c r="E54" i="12"/>
  <c r="E54" i="7"/>
  <c r="E118" i="12"/>
  <c r="E113" i="7"/>
  <c r="E145" i="12"/>
  <c r="E140" i="7"/>
  <c r="E193" i="12"/>
  <c r="E188" i="7"/>
  <c r="E38" i="12"/>
  <c r="E38" i="7"/>
  <c r="E61" i="12"/>
  <c r="E61" i="7"/>
  <c r="E51" i="12"/>
  <c r="E51" i="7"/>
  <c r="E68" i="12"/>
  <c r="E68" i="7"/>
  <c r="E168" i="12"/>
  <c r="E163" i="7"/>
  <c r="C27" i="7"/>
  <c r="E89" i="12"/>
  <c r="E122" i="12"/>
  <c r="I11" i="18"/>
  <c r="J8" i="18" s="1"/>
  <c r="L43" i="12" s="1"/>
  <c r="C78" i="7"/>
  <c r="E48" i="7"/>
  <c r="E120" i="7"/>
  <c r="E200" i="12"/>
  <c r="C78" i="12"/>
  <c r="E103" i="12"/>
  <c r="E76" i="7"/>
  <c r="E148" i="12"/>
  <c r="C161" i="7"/>
  <c r="C217" i="7"/>
  <c r="C215" i="12"/>
  <c r="O215" i="12" s="1"/>
  <c r="C210" i="7"/>
  <c r="J213" i="7"/>
  <c r="C122" i="7"/>
  <c r="C185" i="7"/>
  <c r="G185" i="7" s="1"/>
  <c r="C129" i="7"/>
  <c r="J129" i="7" s="1"/>
  <c r="C60" i="7"/>
  <c r="N60" i="7" s="1"/>
  <c r="C149" i="7"/>
  <c r="C72" i="7"/>
  <c r="G72" i="7" s="1"/>
  <c r="C130" i="7"/>
  <c r="G130" i="7" s="1"/>
  <c r="C105" i="7"/>
  <c r="N105" i="7" s="1"/>
  <c r="G173" i="7"/>
  <c r="C53" i="7"/>
  <c r="L53" i="7" s="1"/>
  <c r="C143" i="12"/>
  <c r="C43" i="7"/>
  <c r="N43" i="7" s="1"/>
  <c r="C175" i="12"/>
  <c r="C74" i="7"/>
  <c r="G74" i="7" s="1"/>
  <c r="C153" i="7"/>
  <c r="C82" i="7"/>
  <c r="N82" i="7" s="1"/>
  <c r="C170" i="7"/>
  <c r="C13" i="7"/>
  <c r="C42" i="7"/>
  <c r="C111" i="12"/>
  <c r="C70" i="7"/>
  <c r="G70" i="7" s="1"/>
  <c r="C87" i="7"/>
  <c r="G87" i="7" s="1"/>
  <c r="AF225" i="12"/>
  <c r="C151" i="7"/>
  <c r="C162" i="7"/>
  <c r="C42" i="12"/>
  <c r="C127" i="12"/>
  <c r="X225" i="12"/>
  <c r="C106" i="7"/>
  <c r="C90" i="7"/>
  <c r="C95" i="12"/>
  <c r="C104" i="7"/>
  <c r="R104" i="7" s="1"/>
  <c r="C118" i="7"/>
  <c r="G118" i="7" s="1"/>
  <c r="C76" i="7"/>
  <c r="C145" i="7"/>
  <c r="G145" i="7" s="1"/>
  <c r="C150" i="12"/>
  <c r="N150" i="12" s="1"/>
  <c r="C155" i="12"/>
  <c r="L155" i="12" s="1"/>
  <c r="C150" i="7"/>
  <c r="C116" i="12"/>
  <c r="C214" i="12"/>
  <c r="O214" i="12" s="1"/>
  <c r="C209" i="7"/>
  <c r="C202" i="7"/>
  <c r="AB225" i="12"/>
  <c r="V225" i="12"/>
  <c r="L225" i="12"/>
  <c r="E220" i="7"/>
  <c r="C73" i="7"/>
  <c r="P225" i="12"/>
  <c r="W225" i="12"/>
  <c r="C207" i="12"/>
  <c r="AD225" i="12"/>
  <c r="G225" i="12"/>
  <c r="AA225" i="12"/>
  <c r="C51" i="7"/>
  <c r="I225" i="12"/>
  <c r="Z225" i="12"/>
  <c r="C48" i="7"/>
  <c r="R48" i="7" s="1"/>
  <c r="G220" i="7"/>
  <c r="U225" i="12"/>
  <c r="H225" i="12"/>
  <c r="Y225" i="12"/>
  <c r="T225" i="12"/>
  <c r="J225" i="12"/>
  <c r="C167" i="7"/>
  <c r="S225" i="12"/>
  <c r="K225" i="12"/>
  <c r="C107" i="12"/>
  <c r="H107" i="12" s="1"/>
  <c r="C102" i="7"/>
  <c r="M102" i="7" s="1"/>
  <c r="C75" i="12"/>
  <c r="J75" i="12" s="1"/>
  <c r="C75" i="7"/>
  <c r="C49" i="12"/>
  <c r="G49" i="12" s="1"/>
  <c r="C49" i="7"/>
  <c r="L49" i="7" s="1"/>
  <c r="C52" i="12"/>
  <c r="H52" i="12" s="1"/>
  <c r="C52" i="7"/>
  <c r="R52" i="7" s="1"/>
  <c r="C33" i="12"/>
  <c r="O33" i="12" s="1"/>
  <c r="C33" i="7"/>
  <c r="C22" i="7"/>
  <c r="S22" i="7" s="1"/>
  <c r="C25" i="7"/>
  <c r="C34" i="12"/>
  <c r="N34" i="12" s="1"/>
  <c r="C36" i="7"/>
  <c r="R36" i="7" s="1"/>
  <c r="C79" i="7"/>
  <c r="N79" i="7" s="1"/>
  <c r="C79" i="12"/>
  <c r="G34" i="7"/>
  <c r="R34" i="7"/>
  <c r="N34" i="7"/>
  <c r="J34" i="7"/>
  <c r="S34" i="7"/>
  <c r="K34" i="7"/>
  <c r="L34" i="7"/>
  <c r="M34" i="7"/>
  <c r="O34" i="7"/>
  <c r="Q34" i="7"/>
  <c r="P34" i="7"/>
  <c r="C199" i="7"/>
  <c r="C50" i="7"/>
  <c r="E142" i="7"/>
  <c r="C24" i="7"/>
  <c r="J24" i="7" s="1"/>
  <c r="C24" i="12"/>
  <c r="N24" i="12" s="1"/>
  <c r="E97" i="7"/>
  <c r="E102" i="12"/>
  <c r="E103" i="7"/>
  <c r="E108" i="12"/>
  <c r="E110" i="12"/>
  <c r="E105" i="7"/>
  <c r="E121" i="12"/>
  <c r="E116" i="7"/>
  <c r="E126" i="12"/>
  <c r="E121" i="7"/>
  <c r="E136" i="12"/>
  <c r="E131" i="7"/>
  <c r="E152" i="12"/>
  <c r="E147" i="7"/>
  <c r="C152" i="12"/>
  <c r="L152" i="12" s="1"/>
  <c r="C147" i="7"/>
  <c r="E173" i="12"/>
  <c r="E168" i="7"/>
  <c r="E196" i="12"/>
  <c r="E191" i="7"/>
  <c r="E222" i="12"/>
  <c r="E217" i="7"/>
  <c r="E53" i="7"/>
  <c r="E40" i="7"/>
  <c r="E100" i="7"/>
  <c r="C21" i="12"/>
  <c r="H21" i="12" s="1"/>
  <c r="C21" i="7"/>
  <c r="J21" i="7" s="1"/>
  <c r="E47" i="12"/>
  <c r="E72" i="7"/>
  <c r="E72" i="12"/>
  <c r="E75" i="12"/>
  <c r="E119" i="12"/>
  <c r="E114" i="7"/>
  <c r="E140" i="12"/>
  <c r="E135" i="12"/>
  <c r="E130" i="7"/>
  <c r="C142" i="12"/>
  <c r="M142" i="12" s="1"/>
  <c r="C137" i="7"/>
  <c r="E156" i="12"/>
  <c r="E151" i="12"/>
  <c r="E146" i="7"/>
  <c r="C151" i="12"/>
  <c r="I151" i="12" s="1"/>
  <c r="C146" i="7"/>
  <c r="E172" i="12"/>
  <c r="E167" i="7"/>
  <c r="E165" i="12"/>
  <c r="E160" i="7"/>
  <c r="E186" i="12"/>
  <c r="E195" i="12"/>
  <c r="E190" i="7"/>
  <c r="E212" i="7"/>
  <c r="E217" i="12"/>
  <c r="E37" i="7"/>
  <c r="E37" i="12"/>
  <c r="C40" i="12"/>
  <c r="J40" i="12" s="1"/>
  <c r="C40" i="7"/>
  <c r="R40" i="7" s="1"/>
  <c r="E119" i="7"/>
  <c r="E124" i="12"/>
  <c r="C140" i="12"/>
  <c r="N140" i="12" s="1"/>
  <c r="C135" i="7"/>
  <c r="E189" i="12"/>
  <c r="E184" i="7"/>
  <c r="E180" i="7"/>
  <c r="E185" i="12"/>
  <c r="E200" i="7"/>
  <c r="E205" i="12"/>
  <c r="C196" i="12"/>
  <c r="G196" i="12" s="1"/>
  <c r="C191" i="7"/>
  <c r="E215" i="12"/>
  <c r="E210" i="7"/>
  <c r="E58" i="7"/>
  <c r="E50" i="7"/>
  <c r="E36" i="7"/>
  <c r="C86" i="7"/>
  <c r="C121" i="7"/>
  <c r="E150" i="7"/>
  <c r="E171" i="7"/>
  <c r="E22" i="12"/>
  <c r="E22" i="7"/>
  <c r="C83" i="12"/>
  <c r="O83" i="12" s="1"/>
  <c r="C83" i="7"/>
  <c r="N83" i="7" s="1"/>
  <c r="E116" i="12"/>
  <c r="E111" i="7"/>
  <c r="C124" i="12"/>
  <c r="M124" i="12" s="1"/>
  <c r="C119" i="7"/>
  <c r="E138" i="12"/>
  <c r="E158" i="7"/>
  <c r="E163" i="12"/>
  <c r="C169" i="12"/>
  <c r="N169" i="12" s="1"/>
  <c r="C164" i="7"/>
  <c r="E204" i="12"/>
  <c r="E199" i="7"/>
  <c r="E214" i="12"/>
  <c r="E209" i="7"/>
  <c r="E79" i="7"/>
  <c r="E94" i="7"/>
  <c r="E99" i="12"/>
  <c r="C108" i="12"/>
  <c r="O108" i="12" s="1"/>
  <c r="C103" i="7"/>
  <c r="C133" i="12"/>
  <c r="M133" i="12" s="1"/>
  <c r="C128" i="7"/>
  <c r="C37" i="7"/>
  <c r="E185" i="7"/>
  <c r="C35" i="12"/>
  <c r="K35" i="12" s="1"/>
  <c r="C35" i="7"/>
  <c r="K35" i="7" s="1"/>
  <c r="E162" i="12"/>
  <c r="E157" i="7"/>
  <c r="E178" i="7"/>
  <c r="E183" i="12"/>
  <c r="E178" i="12"/>
  <c r="E203" i="12"/>
  <c r="E198" i="7"/>
  <c r="E204" i="7"/>
  <c r="E209" i="12"/>
  <c r="E82" i="12"/>
  <c r="AB82" i="12"/>
  <c r="E164" i="12"/>
  <c r="E159" i="7"/>
  <c r="E206" i="12"/>
  <c r="E201" i="7"/>
  <c r="E34" i="7"/>
  <c r="E134" i="7"/>
  <c r="E213" i="7"/>
  <c r="C38" i="7"/>
  <c r="C38" i="12"/>
  <c r="J38" i="12" s="1"/>
  <c r="C56" i="12"/>
  <c r="K56" i="12" s="1"/>
  <c r="C56" i="7"/>
  <c r="I68" i="12"/>
  <c r="J68" i="12"/>
  <c r="E71" i="12"/>
  <c r="C98" i="12"/>
  <c r="C122" i="12"/>
  <c r="M122" i="12" s="1"/>
  <c r="C117" i="7"/>
  <c r="E133" i="12"/>
  <c r="E128" i="7"/>
  <c r="C153" i="12"/>
  <c r="G153" i="12" s="1"/>
  <c r="C148" i="7"/>
  <c r="E170" i="12"/>
  <c r="E165" i="7"/>
  <c r="C181" i="7"/>
  <c r="C186" i="12"/>
  <c r="J186" i="12" s="1"/>
  <c r="E198" i="12"/>
  <c r="E193" i="7"/>
  <c r="E219" i="12"/>
  <c r="AB81" i="12"/>
  <c r="E81" i="12"/>
  <c r="AB130" i="12"/>
  <c r="E125" i="7"/>
  <c r="E106" i="12"/>
  <c r="E101" i="7"/>
  <c r="C136" i="7"/>
  <c r="C141" i="12"/>
  <c r="N141" i="12" s="1"/>
  <c r="C182" i="12"/>
  <c r="L182" i="12" s="1"/>
  <c r="C177" i="7"/>
  <c r="E65" i="12"/>
  <c r="AB65" i="12"/>
  <c r="E65" i="7"/>
  <c r="E33" i="7"/>
  <c r="E211" i="7"/>
  <c r="E69" i="12"/>
  <c r="E114" i="12"/>
  <c r="E109" i="7"/>
  <c r="E141" i="12"/>
  <c r="E136" i="7"/>
  <c r="H158" i="12"/>
  <c r="J158" i="12"/>
  <c r="C174" i="12"/>
  <c r="K174" i="12" s="1"/>
  <c r="C169" i="7"/>
  <c r="E181" i="12"/>
  <c r="E176" i="7"/>
  <c r="E172" i="7"/>
  <c r="E177" i="12"/>
  <c r="E192" i="7"/>
  <c r="E197" i="12"/>
  <c r="E192" i="12"/>
  <c r="C178" i="12"/>
  <c r="H178" i="12" s="1"/>
  <c r="C218" i="12"/>
  <c r="K218" i="12" s="1"/>
  <c r="H135" i="12"/>
  <c r="G73" i="12"/>
  <c r="C192" i="12"/>
  <c r="K192" i="12" s="1"/>
  <c r="E225" i="12"/>
  <c r="S226" i="12" s="1"/>
  <c r="S228" i="12" s="1"/>
  <c r="O225" i="12"/>
  <c r="N225" i="12"/>
  <c r="C203" i="12"/>
  <c r="C198" i="7"/>
  <c r="C192" i="7"/>
  <c r="C197" i="12"/>
  <c r="C221" i="12"/>
  <c r="C216" i="7"/>
  <c r="C210" i="12"/>
  <c r="C191" i="12"/>
  <c r="C186" i="7"/>
  <c r="M190" i="12"/>
  <c r="N190" i="12"/>
  <c r="G190" i="12"/>
  <c r="O190" i="12"/>
  <c r="H190" i="12"/>
  <c r="I190" i="12"/>
  <c r="J190" i="12"/>
  <c r="K190" i="12"/>
  <c r="C185" i="12"/>
  <c r="C180" i="7"/>
  <c r="C197" i="7"/>
  <c r="C202" i="12"/>
  <c r="C204" i="7"/>
  <c r="C209" i="12"/>
  <c r="C201" i="12"/>
  <c r="C196" i="7"/>
  <c r="C208" i="12"/>
  <c r="C203" i="7"/>
  <c r="C175" i="7"/>
  <c r="C180" i="12"/>
  <c r="C174" i="7"/>
  <c r="C179" i="12"/>
  <c r="C220" i="12"/>
  <c r="C215" i="7"/>
  <c r="C195" i="12"/>
  <c r="C190" i="7"/>
  <c r="C219" i="12"/>
  <c r="C214" i="7"/>
  <c r="C189" i="12"/>
  <c r="C184" i="7"/>
  <c r="C178" i="7"/>
  <c r="C183" i="12"/>
  <c r="C206" i="12"/>
  <c r="C201" i="7"/>
  <c r="C200" i="12"/>
  <c r="C213" i="12"/>
  <c r="C208" i="7"/>
  <c r="C184" i="12"/>
  <c r="C179" i="7"/>
  <c r="C170" i="12"/>
  <c r="L170" i="12" s="1"/>
  <c r="C165" i="7"/>
  <c r="C177" i="12"/>
  <c r="C172" i="7"/>
  <c r="C200" i="7"/>
  <c r="C205" i="12"/>
  <c r="C189" i="7"/>
  <c r="C194" i="12"/>
  <c r="C183" i="7"/>
  <c r="C188" i="12"/>
  <c r="C176" i="12"/>
  <c r="C171" i="7"/>
  <c r="G204" i="12"/>
  <c r="O204" i="12"/>
  <c r="H204" i="12"/>
  <c r="I204" i="12"/>
  <c r="J204" i="12"/>
  <c r="K204" i="12"/>
  <c r="L204" i="12"/>
  <c r="M204" i="12"/>
  <c r="C199" i="12"/>
  <c r="C194" i="7"/>
  <c r="C193" i="12"/>
  <c r="C188" i="7"/>
  <c r="K222" i="12"/>
  <c r="L222" i="12"/>
  <c r="M222" i="12"/>
  <c r="N222" i="12"/>
  <c r="G222" i="12"/>
  <c r="O222" i="12"/>
  <c r="H222" i="12"/>
  <c r="I222" i="12"/>
  <c r="C212" i="7"/>
  <c r="C217" i="12"/>
  <c r="C212" i="12"/>
  <c r="C207" i="7"/>
  <c r="C182" i="7"/>
  <c r="C187" i="12"/>
  <c r="C181" i="12"/>
  <c r="C176" i="7"/>
  <c r="C198" i="12"/>
  <c r="C193" i="7"/>
  <c r="C216" i="12"/>
  <c r="C211" i="7"/>
  <c r="C211" i="12"/>
  <c r="C206" i="7"/>
  <c r="L190" i="12"/>
  <c r="L166" i="12"/>
  <c r="I166" i="12"/>
  <c r="G71" i="7"/>
  <c r="J71" i="7"/>
  <c r="C121" i="12"/>
  <c r="C116" i="7"/>
  <c r="C84" i="7"/>
  <c r="N84" i="7" s="1"/>
  <c r="C23" i="12"/>
  <c r="C23" i="7"/>
  <c r="P47" i="1"/>
  <c r="P48" i="1" s="1"/>
  <c r="C48" i="1" s="1"/>
  <c r="C63" i="7" s="1"/>
  <c r="C62" i="7"/>
  <c r="N138" i="12"/>
  <c r="G138" i="12"/>
  <c r="O138" i="12"/>
  <c r="H138" i="12"/>
  <c r="I138" i="12"/>
  <c r="L138" i="12"/>
  <c r="M138" i="12"/>
  <c r="J138" i="12"/>
  <c r="K138" i="12"/>
  <c r="C154" i="7"/>
  <c r="C47" i="12"/>
  <c r="C47" i="7"/>
  <c r="C69" i="12"/>
  <c r="C69" i="7"/>
  <c r="C71" i="12"/>
  <c r="M76" i="12"/>
  <c r="N76" i="12"/>
  <c r="G76" i="12"/>
  <c r="O76" i="12"/>
  <c r="H76" i="12"/>
  <c r="K76" i="12"/>
  <c r="J76" i="12"/>
  <c r="L76" i="12"/>
  <c r="I76" i="12"/>
  <c r="G137" i="12"/>
  <c r="O137" i="12"/>
  <c r="H137" i="12"/>
  <c r="I137" i="12"/>
  <c r="J137" i="12"/>
  <c r="M137" i="12"/>
  <c r="K137" i="12"/>
  <c r="L137" i="12"/>
  <c r="N137" i="12"/>
  <c r="G156" i="12"/>
  <c r="H156" i="12"/>
  <c r="M156" i="12"/>
  <c r="N156" i="12"/>
  <c r="O156" i="12"/>
  <c r="K156" i="12"/>
  <c r="J156" i="12"/>
  <c r="C168" i="7"/>
  <c r="C173" i="12"/>
  <c r="C163" i="7"/>
  <c r="C168" i="12"/>
  <c r="C171" i="12"/>
  <c r="C166" i="7"/>
  <c r="C25" i="12"/>
  <c r="C133" i="7"/>
  <c r="L51" i="12"/>
  <c r="M51" i="12"/>
  <c r="N51" i="12"/>
  <c r="G51" i="12"/>
  <c r="O51" i="12"/>
  <c r="J51" i="12"/>
  <c r="I51" i="12"/>
  <c r="K51" i="12"/>
  <c r="C54" i="7"/>
  <c r="C54" i="12"/>
  <c r="M87" i="12"/>
  <c r="L87" i="12"/>
  <c r="K158" i="12"/>
  <c r="L158" i="12"/>
  <c r="M158" i="12"/>
  <c r="N158" i="12"/>
  <c r="I158" i="12"/>
  <c r="G158" i="12"/>
  <c r="O158" i="12"/>
  <c r="L156" i="12"/>
  <c r="G154" i="12"/>
  <c r="O154" i="12"/>
  <c r="H154" i="12"/>
  <c r="I154" i="12"/>
  <c r="J154" i="12"/>
  <c r="M154" i="12"/>
  <c r="N154" i="12"/>
  <c r="K154" i="12"/>
  <c r="I156" i="12"/>
  <c r="C41" i="12"/>
  <c r="C41" i="7"/>
  <c r="C136" i="12"/>
  <c r="C131" i="7"/>
  <c r="N57" i="12"/>
  <c r="G57" i="12"/>
  <c r="O57" i="12"/>
  <c r="H57" i="12"/>
  <c r="I57" i="12"/>
  <c r="L57" i="12"/>
  <c r="J57" i="12"/>
  <c r="K57" i="12"/>
  <c r="M57" i="12"/>
  <c r="C57" i="7"/>
  <c r="C132" i="7"/>
  <c r="C20" i="12"/>
  <c r="C20" i="7"/>
  <c r="G48" i="12"/>
  <c r="O48" i="12"/>
  <c r="H48" i="12"/>
  <c r="I48" i="12"/>
  <c r="J48" i="12"/>
  <c r="M48" i="12"/>
  <c r="N48" i="12"/>
  <c r="K48" i="12"/>
  <c r="C77" i="12"/>
  <c r="C77" i="7"/>
  <c r="C89" i="12"/>
  <c r="K89" i="12" s="1"/>
  <c r="C89" i="7"/>
  <c r="R89" i="7" s="1"/>
  <c r="C96" i="12"/>
  <c r="J96" i="12" s="1"/>
  <c r="C91" i="7"/>
  <c r="G109" i="12"/>
  <c r="O109" i="12"/>
  <c r="H109" i="12"/>
  <c r="I109" i="12"/>
  <c r="J109" i="12"/>
  <c r="M109" i="12"/>
  <c r="K109" i="12"/>
  <c r="L109" i="12"/>
  <c r="N109" i="12"/>
  <c r="C160" i="7"/>
  <c r="C165" i="12"/>
  <c r="L154" i="12"/>
  <c r="L39" i="12"/>
  <c r="M39" i="12"/>
  <c r="N39" i="12"/>
  <c r="G39" i="12"/>
  <c r="O39" i="12"/>
  <c r="J39" i="12"/>
  <c r="I39" i="12"/>
  <c r="K39" i="12"/>
  <c r="H39" i="12"/>
  <c r="L167" i="12"/>
  <c r="M167" i="12"/>
  <c r="N167" i="12"/>
  <c r="G167" i="12"/>
  <c r="O167" i="12"/>
  <c r="J167" i="12"/>
  <c r="H167" i="12"/>
  <c r="I167" i="12"/>
  <c r="K167" i="12"/>
  <c r="G36" i="12"/>
  <c r="O36" i="12"/>
  <c r="H36" i="12"/>
  <c r="I36" i="12"/>
  <c r="J36" i="12"/>
  <c r="M36" i="12"/>
  <c r="N36" i="12"/>
  <c r="K36" i="12"/>
  <c r="L36" i="12"/>
  <c r="N110" i="12"/>
  <c r="G110" i="12"/>
  <c r="O110" i="12"/>
  <c r="H110" i="12"/>
  <c r="I110" i="12"/>
  <c r="L110" i="12"/>
  <c r="M110" i="12"/>
  <c r="J110" i="12"/>
  <c r="K110" i="12"/>
  <c r="N126" i="12"/>
  <c r="G126" i="12"/>
  <c r="O126" i="12"/>
  <c r="H126" i="12"/>
  <c r="I126" i="12"/>
  <c r="L126" i="12"/>
  <c r="J126" i="12"/>
  <c r="K126" i="12"/>
  <c r="M126" i="12"/>
  <c r="C39" i="7"/>
  <c r="M50" i="12"/>
  <c r="N50" i="12"/>
  <c r="G50" i="12"/>
  <c r="O50" i="12"/>
  <c r="H50" i="12"/>
  <c r="K50" i="12"/>
  <c r="L50" i="12"/>
  <c r="J50" i="12"/>
  <c r="I53" i="12"/>
  <c r="J53" i="12"/>
  <c r="K53" i="12"/>
  <c r="L53" i="12"/>
  <c r="G53" i="12"/>
  <c r="O53" i="12"/>
  <c r="M53" i="12"/>
  <c r="N53" i="12"/>
  <c r="H53" i="12"/>
  <c r="I72" i="12"/>
  <c r="J72" i="12"/>
  <c r="K72" i="12"/>
  <c r="L72" i="12"/>
  <c r="G72" i="12"/>
  <c r="O72" i="12"/>
  <c r="H72" i="12"/>
  <c r="M72" i="12"/>
  <c r="C125" i="12"/>
  <c r="C120" i="7"/>
  <c r="C139" i="12"/>
  <c r="C134" i="7"/>
  <c r="L157" i="12"/>
  <c r="M157" i="12"/>
  <c r="N157" i="12"/>
  <c r="G157" i="12"/>
  <c r="O157" i="12"/>
  <c r="J157" i="12"/>
  <c r="H157" i="12"/>
  <c r="I157" i="12"/>
  <c r="K157" i="12"/>
  <c r="H51" i="12"/>
  <c r="G74" i="12"/>
  <c r="O74" i="12"/>
  <c r="H74" i="12"/>
  <c r="I74" i="12"/>
  <c r="J74" i="12"/>
  <c r="M74" i="12"/>
  <c r="K74" i="12"/>
  <c r="L74" i="12"/>
  <c r="N74" i="12"/>
  <c r="G172" i="12"/>
  <c r="O172" i="12"/>
  <c r="H172" i="12"/>
  <c r="I172" i="12"/>
  <c r="J172" i="12"/>
  <c r="M172" i="12"/>
  <c r="H164" i="12"/>
  <c r="I164" i="12"/>
  <c r="J164" i="12"/>
  <c r="K164" i="12"/>
  <c r="N164" i="12"/>
  <c r="G164" i="12"/>
  <c r="G22" i="12"/>
  <c r="O22" i="12"/>
  <c r="H22" i="12"/>
  <c r="I22" i="12"/>
  <c r="J22" i="12"/>
  <c r="M22" i="12"/>
  <c r="L22" i="12"/>
  <c r="N37" i="12"/>
  <c r="G37" i="12"/>
  <c r="O37" i="12"/>
  <c r="H37" i="12"/>
  <c r="I37" i="12"/>
  <c r="L37" i="12"/>
  <c r="J37" i="12"/>
  <c r="K37" i="12"/>
  <c r="M37" i="12"/>
  <c r="M68" i="12"/>
  <c r="N68" i="12"/>
  <c r="G68" i="12"/>
  <c r="O68" i="12"/>
  <c r="H68" i="12"/>
  <c r="K68" i="12"/>
  <c r="L68" i="12"/>
  <c r="I123" i="12"/>
  <c r="J123" i="12"/>
  <c r="K123" i="12"/>
  <c r="L123" i="12"/>
  <c r="G123" i="12"/>
  <c r="O123" i="12"/>
  <c r="M123" i="12"/>
  <c r="N123" i="12"/>
  <c r="L172" i="12"/>
  <c r="H73" i="12"/>
  <c r="I73" i="12"/>
  <c r="J73" i="12"/>
  <c r="K73" i="12"/>
  <c r="N73" i="12"/>
  <c r="O73" i="12"/>
  <c r="L73" i="12"/>
  <c r="K172" i="12"/>
  <c r="K70" i="12"/>
  <c r="L70" i="12"/>
  <c r="M70" i="12"/>
  <c r="N70" i="12"/>
  <c r="I70" i="12"/>
  <c r="G70" i="12"/>
  <c r="H70" i="12"/>
  <c r="I135" i="12"/>
  <c r="J135" i="12"/>
  <c r="K135" i="12"/>
  <c r="L135" i="12"/>
  <c r="G135" i="12"/>
  <c r="O135" i="12"/>
  <c r="N135" i="12"/>
  <c r="M166" i="12"/>
  <c r="N166" i="12"/>
  <c r="G166" i="12"/>
  <c r="O166" i="12"/>
  <c r="H166" i="12"/>
  <c r="K166" i="12"/>
  <c r="O164" i="12"/>
  <c r="J70" i="12"/>
  <c r="N22" i="12"/>
  <c r="J134" i="12"/>
  <c r="K134" i="12"/>
  <c r="L134" i="12"/>
  <c r="M134" i="12"/>
  <c r="H134" i="12"/>
  <c r="G134" i="12"/>
  <c r="I134" i="12"/>
  <c r="N134" i="12"/>
  <c r="O134" i="12"/>
  <c r="M164" i="12"/>
  <c r="K22" i="12"/>
  <c r="E160" i="12"/>
  <c r="E155" i="7"/>
  <c r="E156" i="7"/>
  <c r="E161" i="12"/>
  <c r="E139" i="7"/>
  <c r="AA143" i="12"/>
  <c r="Y143" i="12"/>
  <c r="X143" i="12"/>
  <c r="N84" i="1"/>
  <c r="E144" i="12"/>
  <c r="U127" i="12"/>
  <c r="E128" i="12"/>
  <c r="E123" i="7"/>
  <c r="E131" i="12"/>
  <c r="E126" i="7"/>
  <c r="AB131" i="12"/>
  <c r="C130" i="12"/>
  <c r="C123" i="7"/>
  <c r="C128" i="12"/>
  <c r="AB129" i="12"/>
  <c r="E129" i="12"/>
  <c r="E124" i="7"/>
  <c r="C127" i="7"/>
  <c r="C132" i="12"/>
  <c r="K132" i="12" s="1"/>
  <c r="E127" i="7"/>
  <c r="E132" i="12"/>
  <c r="AB132" i="12"/>
  <c r="E113" i="12"/>
  <c r="E108" i="7"/>
  <c r="AB113" i="12"/>
  <c r="E107" i="7"/>
  <c r="E112" i="12"/>
  <c r="C103" i="12"/>
  <c r="C98" i="7"/>
  <c r="C100" i="7"/>
  <c r="C105" i="12"/>
  <c r="E98" i="12"/>
  <c r="E93" i="7"/>
  <c r="C97" i="7"/>
  <c r="C102" i="12"/>
  <c r="C104" i="12"/>
  <c r="C99" i="7"/>
  <c r="C101" i="7"/>
  <c r="C106" i="12"/>
  <c r="AA95" i="12"/>
  <c r="Z95" i="12"/>
  <c r="E91" i="7"/>
  <c r="E96" i="12"/>
  <c r="X95" i="12"/>
  <c r="E97" i="12"/>
  <c r="E92" i="7"/>
  <c r="W95" i="12"/>
  <c r="E95" i="7"/>
  <c r="AB100" i="12"/>
  <c r="E100" i="12"/>
  <c r="AB99" i="12"/>
  <c r="C85" i="7"/>
  <c r="C85" i="12"/>
  <c r="J85" i="12" s="1"/>
  <c r="I91" i="12"/>
  <c r="H91" i="12"/>
  <c r="J91" i="12"/>
  <c r="K91" i="12"/>
  <c r="L91" i="12"/>
  <c r="M91" i="12"/>
  <c r="N91" i="12"/>
  <c r="G91" i="12"/>
  <c r="O91" i="12"/>
  <c r="N93" i="12"/>
  <c r="G93" i="12"/>
  <c r="O93" i="12"/>
  <c r="H93" i="12"/>
  <c r="M93" i="12"/>
  <c r="I93" i="12"/>
  <c r="J93" i="12"/>
  <c r="K93" i="12"/>
  <c r="L93" i="12"/>
  <c r="E80" i="7"/>
  <c r="AB80" i="12"/>
  <c r="E80" i="12"/>
  <c r="C88" i="7"/>
  <c r="C88" i="12"/>
  <c r="AB79" i="12"/>
  <c r="U78" i="12"/>
  <c r="E83" i="7"/>
  <c r="E83" i="12"/>
  <c r="AB86" i="12"/>
  <c r="E86" i="12"/>
  <c r="E86" i="7"/>
  <c r="J90" i="12"/>
  <c r="K90" i="12"/>
  <c r="L90" i="12"/>
  <c r="M90" i="12"/>
  <c r="N90" i="12"/>
  <c r="G90" i="12"/>
  <c r="O90" i="12"/>
  <c r="I90" i="12"/>
  <c r="H90" i="12"/>
  <c r="G92" i="12"/>
  <c r="O92" i="12"/>
  <c r="H92" i="12"/>
  <c r="I92" i="12"/>
  <c r="N92" i="12"/>
  <c r="J92" i="12"/>
  <c r="K92" i="12"/>
  <c r="L92" i="12"/>
  <c r="M92" i="12"/>
  <c r="E84" i="12"/>
  <c r="E84" i="7"/>
  <c r="AB84" i="12"/>
  <c r="E85" i="12"/>
  <c r="K94" i="12"/>
  <c r="K87" i="12"/>
  <c r="J94" i="12"/>
  <c r="J87" i="12"/>
  <c r="E85" i="7"/>
  <c r="I94" i="12"/>
  <c r="I87" i="12"/>
  <c r="H94" i="12"/>
  <c r="H87" i="12"/>
  <c r="O94" i="12"/>
  <c r="G94" i="12"/>
  <c r="O87" i="12"/>
  <c r="G87" i="12"/>
  <c r="N94" i="12"/>
  <c r="N87" i="12"/>
  <c r="L94" i="12"/>
  <c r="E66" i="12"/>
  <c r="AB66" i="12"/>
  <c r="E66" i="7"/>
  <c r="E64" i="12"/>
  <c r="E64" i="7"/>
  <c r="AB64" i="12"/>
  <c r="C65" i="12"/>
  <c r="L65" i="12" s="1"/>
  <c r="C65" i="7"/>
  <c r="AB63" i="12"/>
  <c r="C67" i="12"/>
  <c r="O67" i="12" s="1"/>
  <c r="C67" i="7"/>
  <c r="AB67" i="12"/>
  <c r="E67" i="12"/>
  <c r="E67" i="7"/>
  <c r="C66" i="7"/>
  <c r="E63" i="12"/>
  <c r="C64" i="7"/>
  <c r="E63" i="7"/>
  <c r="C59" i="12"/>
  <c r="C59" i="7"/>
  <c r="E45" i="7"/>
  <c r="E45" i="12"/>
  <c r="C55" i="7"/>
  <c r="C55" i="12"/>
  <c r="C61" i="12"/>
  <c r="C61" i="7"/>
  <c r="E44" i="7"/>
  <c r="E44" i="12"/>
  <c r="E43" i="7"/>
  <c r="E43" i="12"/>
  <c r="K58" i="12"/>
  <c r="L58" i="12"/>
  <c r="M58" i="12"/>
  <c r="J58" i="12"/>
  <c r="N58" i="12"/>
  <c r="G58" i="12"/>
  <c r="O58" i="12"/>
  <c r="H58" i="12"/>
  <c r="I58" i="12"/>
  <c r="H60" i="12"/>
  <c r="I60" i="12"/>
  <c r="J60" i="12"/>
  <c r="K60" i="12"/>
  <c r="L60" i="12"/>
  <c r="M60" i="12"/>
  <c r="G60" i="12"/>
  <c r="N60" i="12"/>
  <c r="O60" i="12"/>
  <c r="E46" i="7"/>
  <c r="E46" i="12"/>
  <c r="C58" i="7"/>
  <c r="E30" i="12"/>
  <c r="E30" i="7"/>
  <c r="E28" i="7"/>
  <c r="E28" i="12"/>
  <c r="E29" i="12"/>
  <c r="E29" i="7"/>
  <c r="E27" i="7"/>
  <c r="E27" i="12"/>
  <c r="E26" i="7"/>
  <c r="E26" i="12"/>
  <c r="E31" i="7"/>
  <c r="I86" i="12"/>
  <c r="I66" i="12"/>
  <c r="I84" i="12"/>
  <c r="I64" i="12"/>
  <c r="I11" i="15"/>
  <c r="J8" i="15" s="1"/>
  <c r="I82" i="12" s="1"/>
  <c r="O82" i="12"/>
  <c r="O64" i="12"/>
  <c r="I11" i="21"/>
  <c r="J8" i="21" s="1"/>
  <c r="O43" i="12" s="1"/>
  <c r="O84" i="12"/>
  <c r="J64" i="12"/>
  <c r="J66" i="12"/>
  <c r="J43" i="12"/>
  <c r="J84" i="12"/>
  <c r="L86" i="12"/>
  <c r="I11" i="17"/>
  <c r="J8" i="17" s="1"/>
  <c r="K82" i="12"/>
  <c r="J86" i="12"/>
  <c r="L82" i="12"/>
  <c r="L84" i="12"/>
  <c r="J82" i="12"/>
  <c r="M64" i="12"/>
  <c r="M86" i="12"/>
  <c r="I11" i="19"/>
  <c r="J8" i="19" s="1"/>
  <c r="M66" i="12"/>
  <c r="H84" i="12"/>
  <c r="H82" i="12"/>
  <c r="I11" i="20"/>
  <c r="J8" i="20" s="1"/>
  <c r="L64" i="12"/>
  <c r="I11" i="14"/>
  <c r="J8" i="14" s="1"/>
  <c r="I11" i="13"/>
  <c r="J8" i="13" s="1"/>
  <c r="N66" i="12"/>
  <c r="N64" i="12"/>
  <c r="N82" i="12"/>
  <c r="N86" i="12"/>
  <c r="H66" i="12"/>
  <c r="H64" i="12"/>
  <c r="G82" i="12"/>
  <c r="G84" i="12"/>
  <c r="L66" i="12"/>
  <c r="E19" i="7"/>
  <c r="E18" i="12"/>
  <c r="E18" i="7"/>
  <c r="E16" i="7"/>
  <c r="E16" i="12"/>
  <c r="C19" i="7"/>
  <c r="C19" i="12"/>
  <c r="E15" i="12"/>
  <c r="E15" i="7"/>
  <c r="E17" i="7"/>
  <c r="E17" i="12"/>
  <c r="N13" i="1" l="1"/>
  <c r="N97" i="1" s="1"/>
  <c r="C85" i="1"/>
  <c r="C143" i="7" s="1"/>
  <c r="G143" i="7" s="1"/>
  <c r="J143" i="7" s="1"/>
  <c r="C46" i="12"/>
  <c r="L46" i="12" s="1"/>
  <c r="C44" i="7"/>
  <c r="J101" i="12"/>
  <c r="C115" i="7"/>
  <c r="G115" i="7" s="1"/>
  <c r="J115" i="7" s="1"/>
  <c r="L117" i="12"/>
  <c r="L97" i="12"/>
  <c r="C26" i="7"/>
  <c r="K26" i="7" s="1"/>
  <c r="L114" i="12"/>
  <c r="C131" i="12"/>
  <c r="K131" i="12" s="1"/>
  <c r="C45" i="7"/>
  <c r="P45" i="7" s="1"/>
  <c r="J159" i="7"/>
  <c r="C149" i="12"/>
  <c r="L149" i="12" s="1"/>
  <c r="I133" i="12"/>
  <c r="O117" i="12"/>
  <c r="C30" i="12"/>
  <c r="J30" i="12" s="1"/>
  <c r="O114" i="12"/>
  <c r="C124" i="7"/>
  <c r="R124" i="7" s="1"/>
  <c r="M215" i="12"/>
  <c r="Q68" i="7"/>
  <c r="C113" i="12"/>
  <c r="M113" i="12" s="1"/>
  <c r="C108" i="7"/>
  <c r="P108" i="7" s="1"/>
  <c r="C118" i="12"/>
  <c r="G118" i="12" s="1"/>
  <c r="C113" i="7"/>
  <c r="G113" i="7" s="1"/>
  <c r="J113" i="7" s="1"/>
  <c r="M45" i="12"/>
  <c r="C92" i="7"/>
  <c r="P92" i="7" s="1"/>
  <c r="J117" i="12"/>
  <c r="C65" i="1"/>
  <c r="P66" i="1"/>
  <c r="C66" i="1" s="1"/>
  <c r="C100" i="12"/>
  <c r="J100" i="12" s="1"/>
  <c r="C28" i="7"/>
  <c r="P28" i="7" s="1"/>
  <c r="C119" i="12"/>
  <c r="L119" i="12" s="1"/>
  <c r="J97" i="12"/>
  <c r="N31" i="12"/>
  <c r="K97" i="12"/>
  <c r="C29" i="7"/>
  <c r="R29" i="7" s="1"/>
  <c r="C139" i="7"/>
  <c r="S139" i="7" s="1"/>
  <c r="S138" i="7" s="1"/>
  <c r="C112" i="7"/>
  <c r="G112" i="7" s="1"/>
  <c r="J112" i="7" s="1"/>
  <c r="C15" i="12"/>
  <c r="G15" i="12" s="1"/>
  <c r="O99" i="12"/>
  <c r="H99" i="12"/>
  <c r="C109" i="7"/>
  <c r="G109" i="7" s="1"/>
  <c r="J109" i="7" s="1"/>
  <c r="C31" i="7"/>
  <c r="P31" i="7" s="1"/>
  <c r="L31" i="12"/>
  <c r="C96" i="7"/>
  <c r="R96" i="7" s="1"/>
  <c r="L22" i="7"/>
  <c r="C27" i="12"/>
  <c r="J27" i="12" s="1"/>
  <c r="C110" i="7"/>
  <c r="G110" i="7" s="1"/>
  <c r="J110" i="7" s="1"/>
  <c r="H46" i="12"/>
  <c r="I49" i="12"/>
  <c r="Q17" i="7"/>
  <c r="M49" i="12"/>
  <c r="O34" i="12"/>
  <c r="R17" i="7"/>
  <c r="N43" i="12"/>
  <c r="N101" i="12"/>
  <c r="L68" i="7"/>
  <c r="G68" i="7"/>
  <c r="G97" i="12"/>
  <c r="O97" i="12"/>
  <c r="K68" i="7"/>
  <c r="C140" i="7"/>
  <c r="G140" i="7" s="1"/>
  <c r="J140" i="7" s="1"/>
  <c r="C17" i="12"/>
  <c r="K17" i="12" s="1"/>
  <c r="H117" i="12"/>
  <c r="R68" i="7"/>
  <c r="I99" i="12"/>
  <c r="O40" i="12"/>
  <c r="C14" i="12"/>
  <c r="E21" i="12"/>
  <c r="E21" i="7"/>
  <c r="I116" i="12"/>
  <c r="C16" i="7"/>
  <c r="L16" i="7" s="1"/>
  <c r="M79" i="12"/>
  <c r="O17" i="7"/>
  <c r="M32" i="12"/>
  <c r="O32" i="12"/>
  <c r="C94" i="7"/>
  <c r="M94" i="7" s="1"/>
  <c r="H130" i="12"/>
  <c r="M101" i="12"/>
  <c r="G117" i="12"/>
  <c r="N114" i="12"/>
  <c r="G43" i="12"/>
  <c r="I43" i="12"/>
  <c r="I114" i="12"/>
  <c r="M114" i="12"/>
  <c r="O115" i="12"/>
  <c r="N117" i="12"/>
  <c r="G114" i="12"/>
  <c r="K101" i="12"/>
  <c r="K117" i="12"/>
  <c r="I120" i="12"/>
  <c r="C32" i="7"/>
  <c r="M32" i="7" s="1"/>
  <c r="K99" i="12"/>
  <c r="H97" i="12"/>
  <c r="L98" i="12"/>
  <c r="H101" i="12"/>
  <c r="C18" i="7"/>
  <c r="P18" i="7" s="1"/>
  <c r="N99" i="12"/>
  <c r="M43" i="12"/>
  <c r="G128" i="12"/>
  <c r="G101" i="12"/>
  <c r="I117" i="12"/>
  <c r="K114" i="12"/>
  <c r="E20" i="12"/>
  <c r="L99" i="12"/>
  <c r="H43" i="12"/>
  <c r="O101" i="12"/>
  <c r="M117" i="12"/>
  <c r="N35" i="7"/>
  <c r="H114" i="12"/>
  <c r="I101" i="12"/>
  <c r="C63" i="12"/>
  <c r="I63" i="12" s="1"/>
  <c r="J74" i="7"/>
  <c r="K53" i="7"/>
  <c r="E14" i="12"/>
  <c r="E14" i="7"/>
  <c r="M116" i="12"/>
  <c r="L116" i="12"/>
  <c r="O116" i="12"/>
  <c r="J116" i="12"/>
  <c r="P68" i="7"/>
  <c r="S68" i="7"/>
  <c r="N68" i="7"/>
  <c r="K49" i="12"/>
  <c r="J49" i="12"/>
  <c r="N49" i="12"/>
  <c r="J53" i="7"/>
  <c r="N53" i="7"/>
  <c r="C141" i="7"/>
  <c r="G141" i="7" s="1"/>
  <c r="J141" i="7" s="1"/>
  <c r="G178" i="12"/>
  <c r="L214" i="12"/>
  <c r="G214" i="12"/>
  <c r="M214" i="12"/>
  <c r="N178" i="12"/>
  <c r="M178" i="12"/>
  <c r="O178" i="12"/>
  <c r="J178" i="12"/>
  <c r="I178" i="12"/>
  <c r="L178" i="12"/>
  <c r="K178" i="12"/>
  <c r="L147" i="12"/>
  <c r="N147" i="12"/>
  <c r="S17" i="7"/>
  <c r="M52" i="12"/>
  <c r="O21" i="12"/>
  <c r="P17" i="7"/>
  <c r="I52" i="12"/>
  <c r="J151" i="12"/>
  <c r="L52" i="12"/>
  <c r="K52" i="12"/>
  <c r="H31" i="12"/>
  <c r="G17" i="7"/>
  <c r="O147" i="12"/>
  <c r="K147" i="12"/>
  <c r="E20" i="7"/>
  <c r="G147" i="12"/>
  <c r="Q60" i="7"/>
  <c r="E24" i="7"/>
  <c r="M17" i="7"/>
  <c r="G144" i="12"/>
  <c r="S60" i="7"/>
  <c r="O22" i="7"/>
  <c r="G215" i="12"/>
  <c r="R60" i="7"/>
  <c r="L17" i="7"/>
  <c r="M147" i="12"/>
  <c r="M60" i="7"/>
  <c r="G22" i="7"/>
  <c r="N215" i="12"/>
  <c r="E23" i="7"/>
  <c r="E19" i="12"/>
  <c r="I32" i="12"/>
  <c r="O60" i="7"/>
  <c r="O36" i="7"/>
  <c r="L60" i="7"/>
  <c r="M31" i="12"/>
  <c r="I147" i="12"/>
  <c r="O124" i="12"/>
  <c r="L133" i="12"/>
  <c r="G60" i="7"/>
  <c r="K215" i="12"/>
  <c r="J60" i="7"/>
  <c r="E23" i="12"/>
  <c r="K17" i="7"/>
  <c r="H147" i="12"/>
  <c r="H186" i="12"/>
  <c r="C142" i="7"/>
  <c r="G142" i="7" s="1"/>
  <c r="J142" i="7" s="1"/>
  <c r="E138" i="7"/>
  <c r="E143" i="12"/>
  <c r="J152" i="7"/>
  <c r="O169" i="12"/>
  <c r="J130" i="7"/>
  <c r="M105" i="7"/>
  <c r="O105" i="7"/>
  <c r="M68" i="7"/>
  <c r="J68" i="7"/>
  <c r="M56" i="12"/>
  <c r="E175" i="12"/>
  <c r="G31" i="12"/>
  <c r="O29" i="12"/>
  <c r="N32" i="12"/>
  <c r="S105" i="7"/>
  <c r="E78" i="7"/>
  <c r="L169" i="12"/>
  <c r="L32" i="12"/>
  <c r="R105" i="7"/>
  <c r="J105" i="7"/>
  <c r="E186" i="7"/>
  <c r="I186" i="7" s="1"/>
  <c r="K31" i="12"/>
  <c r="E62" i="7"/>
  <c r="K32" i="12"/>
  <c r="Q105" i="7"/>
  <c r="N26" i="12"/>
  <c r="K105" i="7"/>
  <c r="E191" i="12"/>
  <c r="P105" i="7"/>
  <c r="M28" i="12"/>
  <c r="E106" i="7"/>
  <c r="N192" i="12"/>
  <c r="E207" i="12"/>
  <c r="G32" i="12"/>
  <c r="K129" i="12"/>
  <c r="H32" i="12"/>
  <c r="M192" i="12"/>
  <c r="E202" i="7"/>
  <c r="I202" i="7" s="1"/>
  <c r="M34" i="12"/>
  <c r="G34" i="12"/>
  <c r="J34" i="12"/>
  <c r="G161" i="7"/>
  <c r="J161" i="7"/>
  <c r="J185" i="7"/>
  <c r="G217" i="7"/>
  <c r="J217" i="7"/>
  <c r="K170" i="12"/>
  <c r="J170" i="12"/>
  <c r="N153" i="12"/>
  <c r="G149" i="12"/>
  <c r="K152" i="12"/>
  <c r="I152" i="12"/>
  <c r="K40" i="12"/>
  <c r="L49" i="12"/>
  <c r="L34" i="12"/>
  <c r="Q22" i="7"/>
  <c r="Q53" i="7"/>
  <c r="N214" i="12"/>
  <c r="L215" i="12"/>
  <c r="N186" i="12"/>
  <c r="J72" i="7"/>
  <c r="P60" i="7"/>
  <c r="K60" i="7"/>
  <c r="L83" i="12"/>
  <c r="J169" i="12"/>
  <c r="H49" i="12"/>
  <c r="N142" i="12"/>
  <c r="P82" i="7"/>
  <c r="S53" i="7"/>
  <c r="R53" i="7"/>
  <c r="K214" i="12"/>
  <c r="I215" i="12"/>
  <c r="I196" i="12"/>
  <c r="I155" i="12"/>
  <c r="O49" i="12"/>
  <c r="O142" i="12"/>
  <c r="K22" i="7"/>
  <c r="P53" i="7"/>
  <c r="L56" i="12"/>
  <c r="M22" i="7"/>
  <c r="Q48" i="7"/>
  <c r="G53" i="7"/>
  <c r="J214" i="12"/>
  <c r="H215" i="12"/>
  <c r="M87" i="7"/>
  <c r="O53" i="7"/>
  <c r="N22" i="7"/>
  <c r="J215" i="12"/>
  <c r="I214" i="12"/>
  <c r="G129" i="7"/>
  <c r="J22" i="7"/>
  <c r="H214" i="12"/>
  <c r="G210" i="7"/>
  <c r="J210" i="7"/>
  <c r="P22" i="7"/>
  <c r="M53" i="7"/>
  <c r="K153" i="12"/>
  <c r="G21" i="12"/>
  <c r="K79" i="12"/>
  <c r="O151" i="12"/>
  <c r="J153" i="12"/>
  <c r="L21" i="12"/>
  <c r="G186" i="12"/>
  <c r="L26" i="12"/>
  <c r="N151" i="12"/>
  <c r="G151" i="12"/>
  <c r="I153" i="12"/>
  <c r="K21" i="12"/>
  <c r="G105" i="7"/>
  <c r="L105" i="7"/>
  <c r="H151" i="12"/>
  <c r="O153" i="12"/>
  <c r="H153" i="12"/>
  <c r="J21" i="12"/>
  <c r="L186" i="12"/>
  <c r="M151" i="12"/>
  <c r="M153" i="12"/>
  <c r="N21" i="12"/>
  <c r="I21" i="12"/>
  <c r="K186" i="12"/>
  <c r="M26" i="12"/>
  <c r="L151" i="12"/>
  <c r="L153" i="12"/>
  <c r="M21" i="12"/>
  <c r="I186" i="12"/>
  <c r="J70" i="7"/>
  <c r="K151" i="12"/>
  <c r="J104" i="7"/>
  <c r="G149" i="7"/>
  <c r="J149" i="7"/>
  <c r="K169" i="12"/>
  <c r="J152" i="12"/>
  <c r="N152" i="12"/>
  <c r="O186" i="12"/>
  <c r="M152" i="12"/>
  <c r="J218" i="12"/>
  <c r="G153" i="7"/>
  <c r="J153" i="7"/>
  <c r="I169" i="12"/>
  <c r="O152" i="12"/>
  <c r="M150" i="12"/>
  <c r="H169" i="12"/>
  <c r="G152" i="12"/>
  <c r="L150" i="12"/>
  <c r="M186" i="12"/>
  <c r="K48" i="7"/>
  <c r="M169" i="12"/>
  <c r="H152" i="12"/>
  <c r="S48" i="7"/>
  <c r="P43" i="7"/>
  <c r="H133" i="12"/>
  <c r="J45" i="12"/>
  <c r="K150" i="12"/>
  <c r="L192" i="12"/>
  <c r="I33" i="12"/>
  <c r="G151" i="7"/>
  <c r="J151" i="7"/>
  <c r="H155" i="12"/>
  <c r="G33" i="12"/>
  <c r="G150" i="12"/>
  <c r="I79" i="12"/>
  <c r="H33" i="12"/>
  <c r="G155" i="12"/>
  <c r="I174" i="12"/>
  <c r="O174" i="12"/>
  <c r="J52" i="12"/>
  <c r="O150" i="12"/>
  <c r="J133" i="12"/>
  <c r="L24" i="12"/>
  <c r="J35" i="12"/>
  <c r="J192" i="12"/>
  <c r="S87" i="7"/>
  <c r="K133" i="12"/>
  <c r="I170" i="12"/>
  <c r="J79" i="12"/>
  <c r="H85" i="12"/>
  <c r="M33" i="12"/>
  <c r="M155" i="12"/>
  <c r="N155" i="12"/>
  <c r="G174" i="12"/>
  <c r="G40" i="12"/>
  <c r="N108" i="12"/>
  <c r="J150" i="12"/>
  <c r="O133" i="12"/>
  <c r="H170" i="12"/>
  <c r="J145" i="7"/>
  <c r="O24" i="12"/>
  <c r="I192" i="12"/>
  <c r="J87" i="7"/>
  <c r="K87" i="7"/>
  <c r="R87" i="7"/>
  <c r="Q87" i="7"/>
  <c r="K98" i="12"/>
  <c r="O155" i="12"/>
  <c r="J174" i="12"/>
  <c r="L33" i="12"/>
  <c r="K155" i="12"/>
  <c r="N174" i="12"/>
  <c r="O52" i="12"/>
  <c r="I40" i="12"/>
  <c r="H150" i="12"/>
  <c r="N170" i="12"/>
  <c r="G133" i="12"/>
  <c r="O170" i="12"/>
  <c r="O107" i="12"/>
  <c r="G24" i="12"/>
  <c r="H192" i="12"/>
  <c r="N33" i="12"/>
  <c r="L87" i="7"/>
  <c r="P87" i="7"/>
  <c r="O87" i="7"/>
  <c r="K33" i="12"/>
  <c r="H174" i="12"/>
  <c r="J155" i="12"/>
  <c r="M174" i="12"/>
  <c r="G52" i="12"/>
  <c r="N40" i="12"/>
  <c r="I150" i="12"/>
  <c r="N133" i="12"/>
  <c r="G170" i="12"/>
  <c r="L107" i="12"/>
  <c r="M24" i="12"/>
  <c r="O192" i="12"/>
  <c r="N87" i="7"/>
  <c r="O85" i="12"/>
  <c r="G85" i="12"/>
  <c r="N45" i="12"/>
  <c r="I85" i="12"/>
  <c r="L79" i="12"/>
  <c r="J33" i="12"/>
  <c r="N52" i="12"/>
  <c r="L174" i="12"/>
  <c r="M40" i="12"/>
  <c r="M170" i="12"/>
  <c r="K107" i="12"/>
  <c r="G192" i="12"/>
  <c r="K182" i="12"/>
  <c r="G162" i="7"/>
  <c r="J162" i="7"/>
  <c r="H129" i="12"/>
  <c r="L129" i="12"/>
  <c r="G142" i="12"/>
  <c r="H142" i="12"/>
  <c r="L142" i="12"/>
  <c r="K142" i="12"/>
  <c r="J142" i="12"/>
  <c r="G141" i="12"/>
  <c r="I142" i="12"/>
  <c r="K141" i="12"/>
  <c r="J118" i="7"/>
  <c r="L132" i="12"/>
  <c r="M129" i="12"/>
  <c r="G129" i="12"/>
  <c r="M141" i="12"/>
  <c r="S104" i="7"/>
  <c r="Q104" i="7"/>
  <c r="M104" i="7"/>
  <c r="N104" i="7"/>
  <c r="N98" i="12"/>
  <c r="G102" i="7"/>
  <c r="L104" i="7"/>
  <c r="J98" i="12"/>
  <c r="H98" i="12"/>
  <c r="G104" i="7"/>
  <c r="O104" i="7"/>
  <c r="G98" i="12"/>
  <c r="P104" i="7"/>
  <c r="K104" i="7"/>
  <c r="G116" i="12"/>
  <c r="N116" i="12"/>
  <c r="M115" i="12"/>
  <c r="H116" i="12"/>
  <c r="G121" i="7"/>
  <c r="J121" i="7" s="1"/>
  <c r="K116" i="12"/>
  <c r="I115" i="12"/>
  <c r="I124" i="12"/>
  <c r="L115" i="12"/>
  <c r="J115" i="12"/>
  <c r="N115" i="12"/>
  <c r="H124" i="12"/>
  <c r="K115" i="12"/>
  <c r="G124" i="12"/>
  <c r="L124" i="12"/>
  <c r="N124" i="12"/>
  <c r="H115" i="12"/>
  <c r="K124" i="12"/>
  <c r="G115" i="12"/>
  <c r="J124" i="12"/>
  <c r="L122" i="12"/>
  <c r="K122" i="12"/>
  <c r="H122" i="12"/>
  <c r="G122" i="12"/>
  <c r="I122" i="12"/>
  <c r="L120" i="12"/>
  <c r="N122" i="12"/>
  <c r="O102" i="7"/>
  <c r="K102" i="7"/>
  <c r="N107" i="12"/>
  <c r="G107" i="12"/>
  <c r="S102" i="7"/>
  <c r="L102" i="7"/>
  <c r="J107" i="12"/>
  <c r="J102" i="7"/>
  <c r="I107" i="12"/>
  <c r="R102" i="7"/>
  <c r="M107" i="12"/>
  <c r="P102" i="7"/>
  <c r="L89" i="12"/>
  <c r="M65" i="12"/>
  <c r="G76" i="7"/>
  <c r="J76" i="7"/>
  <c r="P79" i="7"/>
  <c r="I75" i="12"/>
  <c r="G75" i="12"/>
  <c r="N75" i="12"/>
  <c r="K75" i="12"/>
  <c r="M75" i="12"/>
  <c r="P83" i="7"/>
  <c r="J48" i="7"/>
  <c r="O48" i="7"/>
  <c r="P48" i="7"/>
  <c r="M49" i="7"/>
  <c r="K52" i="7"/>
  <c r="O52" i="7"/>
  <c r="L48" i="7"/>
  <c r="N48" i="7"/>
  <c r="G209" i="7"/>
  <c r="J209" i="7"/>
  <c r="G49" i="7"/>
  <c r="N36" i="7"/>
  <c r="K120" i="12"/>
  <c r="I218" i="12"/>
  <c r="H196" i="12"/>
  <c r="G167" i="7"/>
  <c r="J167" i="7"/>
  <c r="H26" i="12"/>
  <c r="J83" i="12"/>
  <c r="S36" i="7"/>
  <c r="H120" i="12"/>
  <c r="G169" i="12"/>
  <c r="H218" i="12"/>
  <c r="O196" i="12"/>
  <c r="G111" i="7"/>
  <c r="J111" i="7" s="1"/>
  <c r="P36" i="7"/>
  <c r="M36" i="7"/>
  <c r="O120" i="12"/>
  <c r="N196" i="12"/>
  <c r="G51" i="7"/>
  <c r="S51" i="7"/>
  <c r="M51" i="7"/>
  <c r="L51" i="7"/>
  <c r="R51" i="7"/>
  <c r="O51" i="7"/>
  <c r="N51" i="7"/>
  <c r="P51" i="7"/>
  <c r="Q51" i="7"/>
  <c r="K51" i="7"/>
  <c r="J51" i="7"/>
  <c r="N83" i="12"/>
  <c r="L130" i="12"/>
  <c r="L36" i="7"/>
  <c r="P158" i="12"/>
  <c r="Q158" i="12" s="1"/>
  <c r="G120" i="12"/>
  <c r="N218" i="12"/>
  <c r="M196" i="12"/>
  <c r="G150" i="7"/>
  <c r="J150" i="7"/>
  <c r="P68" i="12"/>
  <c r="AD68" i="12" s="1"/>
  <c r="AE68" i="12" s="1"/>
  <c r="AF68" i="12" s="1"/>
  <c r="K36" i="7"/>
  <c r="P156" i="12"/>
  <c r="AD156" i="12" s="1"/>
  <c r="AE156" i="12" s="1"/>
  <c r="AF156" i="12" s="1"/>
  <c r="G36" i="7"/>
  <c r="N120" i="12"/>
  <c r="M218" i="12"/>
  <c r="L196" i="12"/>
  <c r="G48" i="7"/>
  <c r="M48" i="7"/>
  <c r="J120" i="12"/>
  <c r="M120" i="12"/>
  <c r="L218" i="12"/>
  <c r="K196" i="12"/>
  <c r="G73" i="7"/>
  <c r="J73" i="7"/>
  <c r="G83" i="12"/>
  <c r="J36" i="7"/>
  <c r="Q36" i="7"/>
  <c r="J196" i="12"/>
  <c r="M140" i="12"/>
  <c r="L140" i="12"/>
  <c r="L141" i="12"/>
  <c r="K140" i="12"/>
  <c r="O141" i="12"/>
  <c r="J141" i="12"/>
  <c r="I128" i="12"/>
  <c r="O140" i="12"/>
  <c r="H141" i="12"/>
  <c r="L128" i="12"/>
  <c r="J140" i="12"/>
  <c r="J128" i="12"/>
  <c r="G140" i="12"/>
  <c r="I141" i="12"/>
  <c r="K108" i="12"/>
  <c r="P109" i="12"/>
  <c r="Q109" i="12" s="1"/>
  <c r="J108" i="12"/>
  <c r="I108" i="12"/>
  <c r="H108" i="12"/>
  <c r="L108" i="12"/>
  <c r="N102" i="7"/>
  <c r="Q102" i="7"/>
  <c r="L40" i="12"/>
  <c r="K34" i="12"/>
  <c r="M38" i="12"/>
  <c r="L35" i="12"/>
  <c r="G26" i="12"/>
  <c r="J26" i="12"/>
  <c r="H34" i="12"/>
  <c r="I34" i="12"/>
  <c r="I35" i="12"/>
  <c r="H40" i="12"/>
  <c r="L85" i="12"/>
  <c r="N89" i="12"/>
  <c r="H89" i="12"/>
  <c r="N85" i="12"/>
  <c r="M89" i="12"/>
  <c r="P84" i="7"/>
  <c r="J89" i="12"/>
  <c r="G89" i="12"/>
  <c r="M85" i="12"/>
  <c r="O89" i="12"/>
  <c r="I89" i="12"/>
  <c r="J67" i="12"/>
  <c r="L75" i="12"/>
  <c r="H75" i="12"/>
  <c r="O75" i="12"/>
  <c r="J75" i="7"/>
  <c r="G75" i="7"/>
  <c r="S49" i="7"/>
  <c r="N56" i="12"/>
  <c r="G52" i="7"/>
  <c r="Q52" i="7"/>
  <c r="H56" i="12"/>
  <c r="P52" i="7"/>
  <c r="S52" i="7"/>
  <c r="M35" i="7"/>
  <c r="J35" i="7"/>
  <c r="S35" i="7"/>
  <c r="L35" i="7"/>
  <c r="R22" i="7"/>
  <c r="N44" i="12"/>
  <c r="J56" i="12"/>
  <c r="M52" i="7"/>
  <c r="H44" i="12"/>
  <c r="I56" i="12"/>
  <c r="L52" i="7"/>
  <c r="J52" i="7"/>
  <c r="P48" i="12"/>
  <c r="Q48" i="12" s="1"/>
  <c r="O56" i="12"/>
  <c r="G46" i="12"/>
  <c r="M46" i="12"/>
  <c r="G56" i="12"/>
  <c r="N49" i="7"/>
  <c r="R49" i="7"/>
  <c r="J49" i="7"/>
  <c r="Q49" i="7"/>
  <c r="K49" i="7"/>
  <c r="P49" i="7"/>
  <c r="O49" i="7"/>
  <c r="G44" i="12"/>
  <c r="N46" i="12"/>
  <c r="N52" i="7"/>
  <c r="L38" i="12"/>
  <c r="I38" i="12"/>
  <c r="K38" i="12"/>
  <c r="H38" i="12"/>
  <c r="O38" i="12"/>
  <c r="G38" i="12"/>
  <c r="G33" i="7"/>
  <c r="J33" i="7" s="1"/>
  <c r="L33" i="7"/>
  <c r="M33" i="7"/>
  <c r="S33" i="7"/>
  <c r="N33" i="7"/>
  <c r="Q33" i="7"/>
  <c r="O33" i="7"/>
  <c r="P33" i="7"/>
  <c r="R33" i="7"/>
  <c r="K33" i="7"/>
  <c r="N38" i="12"/>
  <c r="Q24" i="7"/>
  <c r="O35" i="12"/>
  <c r="H35" i="12"/>
  <c r="M35" i="12"/>
  <c r="G35" i="12"/>
  <c r="N35" i="12"/>
  <c r="P24" i="7"/>
  <c r="J24" i="12"/>
  <c r="O24" i="7"/>
  <c r="I24" i="12"/>
  <c r="R24" i="7"/>
  <c r="K24" i="12"/>
  <c r="H24" i="12"/>
  <c r="J38" i="7"/>
  <c r="R38" i="7"/>
  <c r="S38" i="7"/>
  <c r="O38" i="7"/>
  <c r="P38" i="7"/>
  <c r="G144" i="7"/>
  <c r="J144" i="7" s="1"/>
  <c r="S40" i="7"/>
  <c r="J40" i="7"/>
  <c r="G40" i="7"/>
  <c r="O40" i="7"/>
  <c r="P40" i="7"/>
  <c r="G146" i="7"/>
  <c r="J146" i="7"/>
  <c r="R21" i="7"/>
  <c r="L21" i="7"/>
  <c r="G21" i="7"/>
  <c r="K21" i="7"/>
  <c r="Q21" i="7"/>
  <c r="M21" i="7"/>
  <c r="N21" i="7"/>
  <c r="G29" i="12"/>
  <c r="E154" i="7"/>
  <c r="P72" i="12"/>
  <c r="AD72" i="12" s="1"/>
  <c r="AE72" i="12" s="1"/>
  <c r="AF72" i="12" s="1"/>
  <c r="P110" i="12"/>
  <c r="Q110" i="12" s="1"/>
  <c r="P154" i="12"/>
  <c r="AD154" i="12" s="1"/>
  <c r="AE154" i="12" s="1"/>
  <c r="AF154" i="12" s="1"/>
  <c r="S21" i="7"/>
  <c r="K40" i="7"/>
  <c r="J182" i="12"/>
  <c r="G147" i="7"/>
  <c r="J147" i="7"/>
  <c r="N93" i="7"/>
  <c r="P93" i="7"/>
  <c r="G164" i="7"/>
  <c r="J164" i="7"/>
  <c r="H45" i="12"/>
  <c r="K130" i="12"/>
  <c r="K45" i="12"/>
  <c r="J65" i="12"/>
  <c r="N38" i="7"/>
  <c r="P21" i="7"/>
  <c r="I182" i="12"/>
  <c r="J136" i="7"/>
  <c r="G136" i="7"/>
  <c r="G148" i="7"/>
  <c r="J148" i="7"/>
  <c r="G35" i="7"/>
  <c r="Q35" i="7"/>
  <c r="R35" i="7"/>
  <c r="O35" i="7"/>
  <c r="P35" i="7"/>
  <c r="N86" i="7"/>
  <c r="P86" i="7"/>
  <c r="G191" i="7"/>
  <c r="J191" i="7"/>
  <c r="G135" i="7"/>
  <c r="J135" i="7"/>
  <c r="K65" i="12"/>
  <c r="P134" i="12"/>
  <c r="AD134" i="12" s="1"/>
  <c r="AE134" i="12" s="1"/>
  <c r="AF134" i="12" s="1"/>
  <c r="P70" i="12"/>
  <c r="Q70" i="12" s="1"/>
  <c r="P74" i="12"/>
  <c r="AD74" i="12" s="1"/>
  <c r="AE74" i="12" s="1"/>
  <c r="AF74" i="12" s="1"/>
  <c r="G38" i="7"/>
  <c r="O21" i="7"/>
  <c r="H182" i="12"/>
  <c r="O218" i="12"/>
  <c r="G218" i="12"/>
  <c r="G128" i="7"/>
  <c r="J128" i="7"/>
  <c r="H140" i="12"/>
  <c r="I140" i="12"/>
  <c r="J28" i="12"/>
  <c r="H28" i="12"/>
  <c r="L45" i="12"/>
  <c r="E78" i="12"/>
  <c r="P135" i="12"/>
  <c r="AD135" i="12" s="1"/>
  <c r="AE135" i="12" s="1"/>
  <c r="AF135" i="12" s="1"/>
  <c r="P73" i="12"/>
  <c r="Q73" i="12" s="1"/>
  <c r="P123" i="12"/>
  <c r="AD123" i="12" s="1"/>
  <c r="AE123" i="12" s="1"/>
  <c r="AF123" i="12" s="1"/>
  <c r="M38" i="7"/>
  <c r="N40" i="7"/>
  <c r="O182" i="12"/>
  <c r="G169" i="7"/>
  <c r="J169" i="7"/>
  <c r="G24" i="7"/>
  <c r="S24" i="7"/>
  <c r="M24" i="7"/>
  <c r="K24" i="7"/>
  <c r="L24" i="7"/>
  <c r="N24" i="7"/>
  <c r="G65" i="12"/>
  <c r="H65" i="12"/>
  <c r="I28" i="12"/>
  <c r="L38" i="7"/>
  <c r="Q40" i="7"/>
  <c r="P138" i="12"/>
  <c r="Q138" i="12" s="1"/>
  <c r="P204" i="12"/>
  <c r="AD204" i="12" s="1"/>
  <c r="AE204" i="12" s="1"/>
  <c r="AF204" i="12" s="1"/>
  <c r="G182" i="12"/>
  <c r="G56" i="7"/>
  <c r="S56" i="7"/>
  <c r="R56" i="7"/>
  <c r="K56" i="7"/>
  <c r="Q56" i="7"/>
  <c r="N56" i="7"/>
  <c r="J56" i="7"/>
  <c r="M56" i="7"/>
  <c r="P56" i="7"/>
  <c r="O56" i="7"/>
  <c r="L56" i="7"/>
  <c r="G37" i="7"/>
  <c r="M37" i="7"/>
  <c r="Q37" i="7"/>
  <c r="N37" i="7"/>
  <c r="R37" i="7"/>
  <c r="O37" i="7"/>
  <c r="J37" i="7"/>
  <c r="S37" i="7"/>
  <c r="P37" i="7"/>
  <c r="K37" i="7"/>
  <c r="L37" i="7"/>
  <c r="G103" i="7"/>
  <c r="Q103" i="7"/>
  <c r="M103" i="7"/>
  <c r="K103" i="7"/>
  <c r="J103" i="7"/>
  <c r="N103" i="7"/>
  <c r="S103" i="7"/>
  <c r="R103" i="7"/>
  <c r="P103" i="7"/>
  <c r="O103" i="7"/>
  <c r="L103" i="7"/>
  <c r="G119" i="7"/>
  <c r="J119" i="7"/>
  <c r="E170" i="7"/>
  <c r="G137" i="7"/>
  <c r="J137" i="7"/>
  <c r="J130" i="12"/>
  <c r="L29" i="12"/>
  <c r="I130" i="12"/>
  <c r="Q38" i="7"/>
  <c r="M40" i="7"/>
  <c r="P76" i="12"/>
  <c r="AD76" i="12" s="1"/>
  <c r="AE76" i="12" s="1"/>
  <c r="AF76" i="12" s="1"/>
  <c r="N182" i="12"/>
  <c r="P190" i="12"/>
  <c r="Q190" i="12" s="1"/>
  <c r="G117" i="7"/>
  <c r="J117" i="7" s="1"/>
  <c r="G108" i="12"/>
  <c r="M108" i="12"/>
  <c r="G50" i="7"/>
  <c r="J50" i="7"/>
  <c r="L50" i="7"/>
  <c r="O50" i="7"/>
  <c r="P50" i="7"/>
  <c r="M50" i="7"/>
  <c r="Q50" i="7"/>
  <c r="N50" i="7"/>
  <c r="S50" i="7"/>
  <c r="R50" i="7"/>
  <c r="K50" i="7"/>
  <c r="G130" i="12"/>
  <c r="N28" i="12"/>
  <c r="E111" i="12"/>
  <c r="K38" i="7"/>
  <c r="L40" i="7"/>
  <c r="M182" i="12"/>
  <c r="J177" i="7"/>
  <c r="G177" i="7"/>
  <c r="G181" i="7"/>
  <c r="J181" i="7"/>
  <c r="J122" i="12"/>
  <c r="O122" i="12"/>
  <c r="G199" i="7"/>
  <c r="J199" i="7"/>
  <c r="G171" i="7"/>
  <c r="J171" i="7" s="1"/>
  <c r="G200" i="7"/>
  <c r="J200" i="7"/>
  <c r="G208" i="7"/>
  <c r="J208" i="7"/>
  <c r="G214" i="7"/>
  <c r="J214" i="7"/>
  <c r="G174" i="7"/>
  <c r="J174" i="7"/>
  <c r="G204" i="7"/>
  <c r="J204" i="7"/>
  <c r="J210" i="12"/>
  <c r="K210" i="12"/>
  <c r="L210" i="12"/>
  <c r="M210" i="12"/>
  <c r="N210" i="12"/>
  <c r="G210" i="12"/>
  <c r="O210" i="12"/>
  <c r="H210" i="12"/>
  <c r="I210" i="12"/>
  <c r="G176" i="7"/>
  <c r="J176" i="7"/>
  <c r="G212" i="12"/>
  <c r="O212" i="12"/>
  <c r="H212" i="12"/>
  <c r="I212" i="12"/>
  <c r="J212" i="12"/>
  <c r="K212" i="12"/>
  <c r="L212" i="12"/>
  <c r="M212" i="12"/>
  <c r="N212" i="12"/>
  <c r="K176" i="12"/>
  <c r="L176" i="12"/>
  <c r="M176" i="12"/>
  <c r="N176" i="12"/>
  <c r="G176" i="12"/>
  <c r="O176" i="12"/>
  <c r="H176" i="12"/>
  <c r="I176" i="12"/>
  <c r="J176" i="12"/>
  <c r="G172" i="7"/>
  <c r="J172" i="7"/>
  <c r="N213" i="12"/>
  <c r="G213" i="12"/>
  <c r="O213" i="12"/>
  <c r="H213" i="12"/>
  <c r="I213" i="12"/>
  <c r="J213" i="12"/>
  <c r="K213" i="12"/>
  <c r="L213" i="12"/>
  <c r="M213" i="12"/>
  <c r="K200" i="12"/>
  <c r="L200" i="12"/>
  <c r="M200" i="12"/>
  <c r="N200" i="12"/>
  <c r="G200" i="12"/>
  <c r="O200" i="12"/>
  <c r="H200" i="12"/>
  <c r="I200" i="12"/>
  <c r="J200" i="12"/>
  <c r="N219" i="12"/>
  <c r="G219" i="12"/>
  <c r="O219" i="12"/>
  <c r="H219" i="12"/>
  <c r="I219" i="12"/>
  <c r="J219" i="12"/>
  <c r="K219" i="12"/>
  <c r="L219" i="12"/>
  <c r="M219" i="12"/>
  <c r="G180" i="12"/>
  <c r="O180" i="12"/>
  <c r="H180" i="12"/>
  <c r="I180" i="12"/>
  <c r="J180" i="12"/>
  <c r="K180" i="12"/>
  <c r="L180" i="12"/>
  <c r="M180" i="12"/>
  <c r="N180" i="12"/>
  <c r="I202" i="12"/>
  <c r="J202" i="12"/>
  <c r="K202" i="12"/>
  <c r="L202" i="12"/>
  <c r="M202" i="12"/>
  <c r="N202" i="12"/>
  <c r="G202" i="12"/>
  <c r="O202" i="12"/>
  <c r="H202" i="12"/>
  <c r="G216" i="7"/>
  <c r="J216" i="7"/>
  <c r="G206" i="7"/>
  <c r="J206" i="7"/>
  <c r="H187" i="12"/>
  <c r="I187" i="12"/>
  <c r="J187" i="12"/>
  <c r="K187" i="12"/>
  <c r="L187" i="12"/>
  <c r="M187" i="12"/>
  <c r="N187" i="12"/>
  <c r="G187" i="12"/>
  <c r="O187" i="12"/>
  <c r="G212" i="7"/>
  <c r="J212" i="7"/>
  <c r="G183" i="7"/>
  <c r="J183" i="7"/>
  <c r="J165" i="7"/>
  <c r="G165" i="7"/>
  <c r="M206" i="12"/>
  <c r="N206" i="12"/>
  <c r="G206" i="12"/>
  <c r="O206" i="12"/>
  <c r="H206" i="12"/>
  <c r="I206" i="12"/>
  <c r="J206" i="12"/>
  <c r="K206" i="12"/>
  <c r="L206" i="12"/>
  <c r="I195" i="12"/>
  <c r="J195" i="12"/>
  <c r="K195" i="12"/>
  <c r="L195" i="12"/>
  <c r="M195" i="12"/>
  <c r="N195" i="12"/>
  <c r="G195" i="12"/>
  <c r="O195" i="12"/>
  <c r="H195" i="12"/>
  <c r="J203" i="7"/>
  <c r="G203" i="7"/>
  <c r="G180" i="7"/>
  <c r="J180" i="7"/>
  <c r="N181" i="12"/>
  <c r="G181" i="12"/>
  <c r="O181" i="12"/>
  <c r="H181" i="12"/>
  <c r="I181" i="12"/>
  <c r="J181" i="12"/>
  <c r="K181" i="12"/>
  <c r="L181" i="12"/>
  <c r="M181" i="12"/>
  <c r="G188" i="12"/>
  <c r="O188" i="12"/>
  <c r="H188" i="12"/>
  <c r="I188" i="12"/>
  <c r="J188" i="12"/>
  <c r="K188" i="12"/>
  <c r="L188" i="12"/>
  <c r="M188" i="12"/>
  <c r="N188" i="12"/>
  <c r="L221" i="12"/>
  <c r="M221" i="12"/>
  <c r="N221" i="12"/>
  <c r="G221" i="12"/>
  <c r="O221" i="12"/>
  <c r="H221" i="12"/>
  <c r="I221" i="12"/>
  <c r="J221" i="12"/>
  <c r="K221" i="12"/>
  <c r="P167" i="12"/>
  <c r="AD167" i="12" s="1"/>
  <c r="AE167" i="12" s="1"/>
  <c r="AF167" i="12" s="1"/>
  <c r="H211" i="12"/>
  <c r="I211" i="12"/>
  <c r="J211" i="12"/>
  <c r="K211" i="12"/>
  <c r="L211" i="12"/>
  <c r="M211" i="12"/>
  <c r="N211" i="12"/>
  <c r="G211" i="12"/>
  <c r="O211" i="12"/>
  <c r="G182" i="7"/>
  <c r="J182" i="7"/>
  <c r="G188" i="7"/>
  <c r="J188" i="7"/>
  <c r="L183" i="12"/>
  <c r="M183" i="12"/>
  <c r="N183" i="12"/>
  <c r="G183" i="12"/>
  <c r="O183" i="12"/>
  <c r="H183" i="12"/>
  <c r="I183" i="12"/>
  <c r="J183" i="12"/>
  <c r="K183" i="12"/>
  <c r="L208" i="12"/>
  <c r="M208" i="12"/>
  <c r="N208" i="12"/>
  <c r="G208" i="12"/>
  <c r="O208" i="12"/>
  <c r="H208" i="12"/>
  <c r="I208" i="12"/>
  <c r="J208" i="12"/>
  <c r="K208" i="12"/>
  <c r="J185" i="12"/>
  <c r="K185" i="12"/>
  <c r="L185" i="12"/>
  <c r="M185" i="12"/>
  <c r="N185" i="12"/>
  <c r="G185" i="12"/>
  <c r="O185" i="12"/>
  <c r="H185" i="12"/>
  <c r="I185" i="12"/>
  <c r="G197" i="12"/>
  <c r="O197" i="12"/>
  <c r="H197" i="12"/>
  <c r="I197" i="12"/>
  <c r="J197" i="12"/>
  <c r="K197" i="12"/>
  <c r="L197" i="12"/>
  <c r="M197" i="12"/>
  <c r="N197" i="12"/>
  <c r="N198" i="12"/>
  <c r="G198" i="12"/>
  <c r="O198" i="12"/>
  <c r="H198" i="12"/>
  <c r="I198" i="12"/>
  <c r="J198" i="12"/>
  <c r="K198" i="12"/>
  <c r="L198" i="12"/>
  <c r="M198" i="12"/>
  <c r="J177" i="12"/>
  <c r="K177" i="12"/>
  <c r="L177" i="12"/>
  <c r="M177" i="12"/>
  <c r="N177" i="12"/>
  <c r="G177" i="12"/>
  <c r="O177" i="12"/>
  <c r="H177" i="12"/>
  <c r="I177" i="12"/>
  <c r="G190" i="7"/>
  <c r="J190" i="7"/>
  <c r="G175" i="7"/>
  <c r="J175" i="7"/>
  <c r="J211" i="7"/>
  <c r="G211" i="7"/>
  <c r="K193" i="12"/>
  <c r="L193" i="12"/>
  <c r="M193" i="12"/>
  <c r="N193" i="12"/>
  <c r="G193" i="12"/>
  <c r="O193" i="12"/>
  <c r="H193" i="12"/>
  <c r="I193" i="12"/>
  <c r="J193" i="12"/>
  <c r="J194" i="12"/>
  <c r="K194" i="12"/>
  <c r="L194" i="12"/>
  <c r="M194" i="12"/>
  <c r="N194" i="12"/>
  <c r="G194" i="12"/>
  <c r="O194" i="12"/>
  <c r="H194" i="12"/>
  <c r="I194" i="12"/>
  <c r="G179" i="7"/>
  <c r="J179" i="7"/>
  <c r="G178" i="7"/>
  <c r="J178" i="7"/>
  <c r="G215" i="7"/>
  <c r="J215" i="7"/>
  <c r="G196" i="7"/>
  <c r="J196" i="7"/>
  <c r="G192" i="7"/>
  <c r="J192" i="7"/>
  <c r="J216" i="12"/>
  <c r="K216" i="12"/>
  <c r="L216" i="12"/>
  <c r="M216" i="12"/>
  <c r="N216" i="12"/>
  <c r="G216" i="12"/>
  <c r="O216" i="12"/>
  <c r="H216" i="12"/>
  <c r="I216" i="12"/>
  <c r="J194" i="7"/>
  <c r="G194" i="7"/>
  <c r="G189" i="7"/>
  <c r="J189" i="7"/>
  <c r="K184" i="12"/>
  <c r="L184" i="12"/>
  <c r="M184" i="12"/>
  <c r="N184" i="12"/>
  <c r="G184" i="12"/>
  <c r="O184" i="12"/>
  <c r="H184" i="12"/>
  <c r="I184" i="12"/>
  <c r="J184" i="12"/>
  <c r="G184" i="7"/>
  <c r="J184" i="7"/>
  <c r="M220" i="12"/>
  <c r="N220" i="12"/>
  <c r="G220" i="12"/>
  <c r="O220" i="12"/>
  <c r="H220" i="12"/>
  <c r="I220" i="12"/>
  <c r="J220" i="12"/>
  <c r="K220" i="12"/>
  <c r="L220" i="12"/>
  <c r="J201" i="12"/>
  <c r="K201" i="12"/>
  <c r="L201" i="12"/>
  <c r="M201" i="12"/>
  <c r="N201" i="12"/>
  <c r="G201" i="12"/>
  <c r="O201" i="12"/>
  <c r="H201" i="12"/>
  <c r="I201" i="12"/>
  <c r="G198" i="7"/>
  <c r="J198" i="7"/>
  <c r="J207" i="7"/>
  <c r="G207" i="7"/>
  <c r="I217" i="12"/>
  <c r="J217" i="12"/>
  <c r="K217" i="12"/>
  <c r="L217" i="12"/>
  <c r="M217" i="12"/>
  <c r="N217" i="12"/>
  <c r="G217" i="12"/>
  <c r="O217" i="12"/>
  <c r="H217" i="12"/>
  <c r="G201" i="7"/>
  <c r="J201" i="7"/>
  <c r="G197" i="7"/>
  <c r="J197" i="7"/>
  <c r="P172" i="12"/>
  <c r="AD172" i="12" s="1"/>
  <c r="AE172" i="12" s="1"/>
  <c r="AF172" i="12" s="1"/>
  <c r="G193" i="7"/>
  <c r="J193" i="7"/>
  <c r="P222" i="12"/>
  <c r="M199" i="12"/>
  <c r="N199" i="12"/>
  <c r="G199" i="12"/>
  <c r="O199" i="12"/>
  <c r="H199" i="12"/>
  <c r="I199" i="12"/>
  <c r="J199" i="12"/>
  <c r="K199" i="12"/>
  <c r="L199" i="12"/>
  <c r="N205" i="12"/>
  <c r="G205" i="12"/>
  <c r="O205" i="12"/>
  <c r="H205" i="12"/>
  <c r="I205" i="12"/>
  <c r="J205" i="12"/>
  <c r="K205" i="12"/>
  <c r="L205" i="12"/>
  <c r="M205" i="12"/>
  <c r="N189" i="12"/>
  <c r="G189" i="12"/>
  <c r="O189" i="12"/>
  <c r="H189" i="12"/>
  <c r="I189" i="12"/>
  <c r="J189" i="12"/>
  <c r="K189" i="12"/>
  <c r="L189" i="12"/>
  <c r="M189" i="12"/>
  <c r="H179" i="12"/>
  <c r="I179" i="12"/>
  <c r="J179" i="12"/>
  <c r="K179" i="12"/>
  <c r="L179" i="12"/>
  <c r="M179" i="12"/>
  <c r="N179" i="12"/>
  <c r="G179" i="12"/>
  <c r="O179" i="12"/>
  <c r="K209" i="12"/>
  <c r="L209" i="12"/>
  <c r="M209" i="12"/>
  <c r="N209" i="12"/>
  <c r="G209" i="12"/>
  <c r="O209" i="12"/>
  <c r="H209" i="12"/>
  <c r="I209" i="12"/>
  <c r="J209" i="12"/>
  <c r="H203" i="12"/>
  <c r="I203" i="12"/>
  <c r="J203" i="12"/>
  <c r="K203" i="12"/>
  <c r="L203" i="12"/>
  <c r="M203" i="12"/>
  <c r="N203" i="12"/>
  <c r="G203" i="12"/>
  <c r="O203" i="12"/>
  <c r="G134" i="7"/>
  <c r="J134" i="7"/>
  <c r="L67" i="12"/>
  <c r="J46" i="12"/>
  <c r="M139" i="12"/>
  <c r="N139" i="12"/>
  <c r="G139" i="12"/>
  <c r="O139" i="12"/>
  <c r="H139" i="12"/>
  <c r="K139" i="12"/>
  <c r="I139" i="12"/>
  <c r="J139" i="12"/>
  <c r="L139" i="12"/>
  <c r="P53" i="12"/>
  <c r="R39" i="7"/>
  <c r="K39" i="7"/>
  <c r="L39" i="7"/>
  <c r="Q39" i="7"/>
  <c r="M39" i="7"/>
  <c r="N39" i="7"/>
  <c r="P39" i="7"/>
  <c r="G39" i="7"/>
  <c r="S39" i="7"/>
  <c r="J39" i="7"/>
  <c r="O39" i="7"/>
  <c r="P57" i="12"/>
  <c r="Q69" i="7"/>
  <c r="G69" i="7"/>
  <c r="M69" i="7"/>
  <c r="N69" i="7"/>
  <c r="R69" i="7"/>
  <c r="L69" i="7"/>
  <c r="K69" i="7"/>
  <c r="S69" i="7"/>
  <c r="P69" i="7"/>
  <c r="J69" i="7"/>
  <c r="O69" i="7"/>
  <c r="G116" i="7"/>
  <c r="J116" i="7" s="1"/>
  <c r="N23" i="12"/>
  <c r="G23" i="12"/>
  <c r="O23" i="12"/>
  <c r="H23" i="12"/>
  <c r="I23" i="12"/>
  <c r="L23" i="12"/>
  <c r="J23" i="12"/>
  <c r="K23" i="12"/>
  <c r="M23" i="12"/>
  <c r="L96" i="12"/>
  <c r="O128" i="12"/>
  <c r="J120" i="7"/>
  <c r="G120" i="7"/>
  <c r="N165" i="12"/>
  <c r="G165" i="12"/>
  <c r="O165" i="12"/>
  <c r="H165" i="12"/>
  <c r="I165" i="12"/>
  <c r="L165" i="12"/>
  <c r="J165" i="12"/>
  <c r="K165" i="12"/>
  <c r="M165" i="12"/>
  <c r="G77" i="7"/>
  <c r="J77" i="7"/>
  <c r="G131" i="7"/>
  <c r="J131" i="7"/>
  <c r="K168" i="12"/>
  <c r="L168" i="12"/>
  <c r="M168" i="12"/>
  <c r="N168" i="12"/>
  <c r="I168" i="12"/>
  <c r="G168" i="12"/>
  <c r="O168" i="12"/>
  <c r="H168" i="12"/>
  <c r="J168" i="12"/>
  <c r="L69" i="12"/>
  <c r="M69" i="12"/>
  <c r="N69" i="12"/>
  <c r="G69" i="12"/>
  <c r="O69" i="12"/>
  <c r="J69" i="12"/>
  <c r="I69" i="12"/>
  <c r="K69" i="12"/>
  <c r="H69" i="12"/>
  <c r="L121" i="12"/>
  <c r="M121" i="12"/>
  <c r="N121" i="12"/>
  <c r="G121" i="12"/>
  <c r="O121" i="12"/>
  <c r="J121" i="12"/>
  <c r="I121" i="12"/>
  <c r="K121" i="12"/>
  <c r="H121" i="12"/>
  <c r="H145" i="12"/>
  <c r="I145" i="12"/>
  <c r="J145" i="12"/>
  <c r="K145" i="12"/>
  <c r="N145" i="12"/>
  <c r="L145" i="12"/>
  <c r="M145" i="12"/>
  <c r="O145" i="12"/>
  <c r="G145" i="12"/>
  <c r="K67" i="12"/>
  <c r="P37" i="12"/>
  <c r="P22" i="12"/>
  <c r="G125" i="12"/>
  <c r="O125" i="12"/>
  <c r="H125" i="12"/>
  <c r="I125" i="12"/>
  <c r="J125" i="12"/>
  <c r="M125" i="12"/>
  <c r="N125" i="12"/>
  <c r="K125" i="12"/>
  <c r="L125" i="12"/>
  <c r="G160" i="7"/>
  <c r="J160" i="7"/>
  <c r="L77" i="12"/>
  <c r="M77" i="12"/>
  <c r="N77" i="12"/>
  <c r="G77" i="12"/>
  <c r="O77" i="12"/>
  <c r="J77" i="12"/>
  <c r="H77" i="12"/>
  <c r="I77" i="12"/>
  <c r="K77" i="12"/>
  <c r="H136" i="12"/>
  <c r="I136" i="12"/>
  <c r="J136" i="12"/>
  <c r="K136" i="12"/>
  <c r="N136" i="12"/>
  <c r="L136" i="12"/>
  <c r="M136" i="12"/>
  <c r="O136" i="12"/>
  <c r="G136" i="12"/>
  <c r="G146" i="12"/>
  <c r="O146" i="12"/>
  <c r="H146" i="12"/>
  <c r="I146" i="12"/>
  <c r="J146" i="12"/>
  <c r="M146" i="12"/>
  <c r="K146" i="12"/>
  <c r="L146" i="12"/>
  <c r="N146" i="12"/>
  <c r="P51" i="12"/>
  <c r="G163" i="7"/>
  <c r="J163" i="7"/>
  <c r="N47" i="7"/>
  <c r="S47" i="7"/>
  <c r="J47" i="7"/>
  <c r="L47" i="7"/>
  <c r="R47" i="7"/>
  <c r="M47" i="7"/>
  <c r="P47" i="7"/>
  <c r="G47" i="7"/>
  <c r="Q47" i="7"/>
  <c r="O47" i="7"/>
  <c r="K47" i="7"/>
  <c r="O57" i="7"/>
  <c r="S57" i="7"/>
  <c r="L57" i="7"/>
  <c r="M57" i="7"/>
  <c r="Q57" i="7"/>
  <c r="K57" i="7"/>
  <c r="G57" i="7"/>
  <c r="R57" i="7"/>
  <c r="P57" i="7"/>
  <c r="J57" i="7"/>
  <c r="N57" i="7"/>
  <c r="P166" i="12"/>
  <c r="P157" i="12"/>
  <c r="S89" i="7"/>
  <c r="N89" i="7"/>
  <c r="M89" i="7"/>
  <c r="G89" i="7"/>
  <c r="Q89" i="7"/>
  <c r="L89" i="7"/>
  <c r="P89" i="7"/>
  <c r="K89" i="7"/>
  <c r="J89" i="7"/>
  <c r="O89" i="7"/>
  <c r="G67" i="12"/>
  <c r="N96" i="12"/>
  <c r="O20" i="7"/>
  <c r="P20" i="7"/>
  <c r="S20" i="7"/>
  <c r="J20" i="7"/>
  <c r="M20" i="7"/>
  <c r="G20" i="7"/>
  <c r="N20" i="7"/>
  <c r="Q20" i="7"/>
  <c r="R20" i="7"/>
  <c r="K20" i="7"/>
  <c r="L20" i="7"/>
  <c r="S41" i="7"/>
  <c r="K41" i="7"/>
  <c r="G41" i="7"/>
  <c r="L41" i="7"/>
  <c r="R41" i="7"/>
  <c r="M41" i="7"/>
  <c r="N41" i="7"/>
  <c r="P41" i="7"/>
  <c r="Q41" i="7"/>
  <c r="J41" i="7"/>
  <c r="O41" i="7"/>
  <c r="J166" i="7"/>
  <c r="G166" i="7"/>
  <c r="N173" i="12"/>
  <c r="G173" i="12"/>
  <c r="O173" i="12"/>
  <c r="H173" i="12"/>
  <c r="I173" i="12"/>
  <c r="L173" i="12"/>
  <c r="K173" i="12"/>
  <c r="J173" i="12"/>
  <c r="M173" i="12"/>
  <c r="I47" i="12"/>
  <c r="J47" i="12"/>
  <c r="K47" i="12"/>
  <c r="L47" i="12"/>
  <c r="G47" i="12"/>
  <c r="O47" i="12"/>
  <c r="H47" i="12"/>
  <c r="M47" i="12"/>
  <c r="N47" i="12"/>
  <c r="P36" i="12"/>
  <c r="H67" i="12"/>
  <c r="N67" i="12"/>
  <c r="I96" i="12"/>
  <c r="P164" i="12"/>
  <c r="P50" i="12"/>
  <c r="P126" i="12"/>
  <c r="P39" i="12"/>
  <c r="J20" i="12"/>
  <c r="K20" i="12"/>
  <c r="L20" i="12"/>
  <c r="M20" i="12"/>
  <c r="H20" i="12"/>
  <c r="O20" i="12"/>
  <c r="I20" i="12"/>
  <c r="N20" i="12"/>
  <c r="G20" i="12"/>
  <c r="J41" i="12"/>
  <c r="K41" i="12"/>
  <c r="L41" i="12"/>
  <c r="M41" i="12"/>
  <c r="H41" i="12"/>
  <c r="N41" i="12"/>
  <c r="O41" i="12"/>
  <c r="G41" i="12"/>
  <c r="I41" i="12"/>
  <c r="H54" i="12"/>
  <c r="I54" i="12"/>
  <c r="J54" i="12"/>
  <c r="K54" i="12"/>
  <c r="N54" i="12"/>
  <c r="G54" i="12"/>
  <c r="L54" i="12"/>
  <c r="M54" i="12"/>
  <c r="O54" i="12"/>
  <c r="G133" i="7"/>
  <c r="J133" i="7"/>
  <c r="H171" i="12"/>
  <c r="I171" i="12"/>
  <c r="J171" i="12"/>
  <c r="K171" i="12"/>
  <c r="N171" i="12"/>
  <c r="M171" i="12"/>
  <c r="O171" i="12"/>
  <c r="G171" i="12"/>
  <c r="L171" i="12"/>
  <c r="G168" i="7"/>
  <c r="J168" i="7"/>
  <c r="P137" i="12"/>
  <c r="J71" i="12"/>
  <c r="K71" i="12"/>
  <c r="L71" i="12"/>
  <c r="M71" i="12"/>
  <c r="H71" i="12"/>
  <c r="N71" i="12"/>
  <c r="O71" i="12"/>
  <c r="G71" i="12"/>
  <c r="I71" i="12"/>
  <c r="M96" i="12"/>
  <c r="M67" i="12"/>
  <c r="P93" i="12"/>
  <c r="Q93" i="12" s="1"/>
  <c r="P91" i="7"/>
  <c r="N91" i="7"/>
  <c r="G132" i="7"/>
  <c r="J132" i="7"/>
  <c r="S54" i="7"/>
  <c r="G54" i="7"/>
  <c r="R54" i="7"/>
  <c r="J54" i="7"/>
  <c r="O54" i="7"/>
  <c r="N54" i="7"/>
  <c r="M54" i="7"/>
  <c r="L54" i="7"/>
  <c r="P54" i="7"/>
  <c r="Q54" i="7"/>
  <c r="K54" i="7"/>
  <c r="O23" i="7"/>
  <c r="Q23" i="7"/>
  <c r="P23" i="7"/>
  <c r="G23" i="7"/>
  <c r="J23" i="7"/>
  <c r="N23" i="7"/>
  <c r="K23" i="7"/>
  <c r="R23" i="7"/>
  <c r="L23" i="7"/>
  <c r="S23" i="7"/>
  <c r="M23" i="7"/>
  <c r="U159" i="12"/>
  <c r="V159" i="12"/>
  <c r="E159" i="12"/>
  <c r="AA159" i="12"/>
  <c r="W159" i="12"/>
  <c r="X159" i="12"/>
  <c r="Y159" i="12"/>
  <c r="Z159" i="12"/>
  <c r="AB161" i="12"/>
  <c r="AB144" i="12"/>
  <c r="AB143" i="12" s="1"/>
  <c r="U143" i="12"/>
  <c r="K144" i="12"/>
  <c r="J144" i="12"/>
  <c r="M144" i="12"/>
  <c r="O144" i="12"/>
  <c r="L144" i="12"/>
  <c r="P139" i="7"/>
  <c r="P138" i="7" s="1"/>
  <c r="P123" i="7"/>
  <c r="N123" i="7"/>
  <c r="N132" i="12"/>
  <c r="N127" i="7"/>
  <c r="P127" i="7"/>
  <c r="J132" i="12"/>
  <c r="E122" i="7"/>
  <c r="AB128" i="12"/>
  <c r="AB127" i="12" s="1"/>
  <c r="T127" i="12"/>
  <c r="M132" i="12"/>
  <c r="I132" i="12"/>
  <c r="N129" i="12"/>
  <c r="O129" i="12"/>
  <c r="N125" i="7"/>
  <c r="P125" i="7"/>
  <c r="E127" i="12"/>
  <c r="N126" i="7"/>
  <c r="P126" i="7"/>
  <c r="AB112" i="12"/>
  <c r="AB111" i="12" s="1"/>
  <c r="U111" i="12"/>
  <c r="E95" i="12"/>
  <c r="K104" i="12"/>
  <c r="L104" i="12"/>
  <c r="M104" i="12"/>
  <c r="N104" i="12"/>
  <c r="G104" i="12"/>
  <c r="O104" i="12"/>
  <c r="H104" i="12"/>
  <c r="J104" i="12"/>
  <c r="I104" i="12"/>
  <c r="AB97" i="12"/>
  <c r="V95" i="12"/>
  <c r="E90" i="7"/>
  <c r="M102" i="12"/>
  <c r="N102" i="12"/>
  <c r="G102" i="12"/>
  <c r="O102" i="12"/>
  <c r="H102" i="12"/>
  <c r="I102" i="12"/>
  <c r="L102" i="12"/>
  <c r="J102" i="12"/>
  <c r="K102" i="12"/>
  <c r="J105" i="12"/>
  <c r="K105" i="12"/>
  <c r="L105" i="12"/>
  <c r="I105" i="12"/>
  <c r="M105" i="12"/>
  <c r="N105" i="12"/>
  <c r="G105" i="12"/>
  <c r="O105" i="12"/>
  <c r="H105" i="12"/>
  <c r="AB96" i="12"/>
  <c r="Y95" i="12"/>
  <c r="O97" i="7"/>
  <c r="J97" i="7"/>
  <c r="P97" i="7"/>
  <c r="G97" i="7"/>
  <c r="L97" i="7"/>
  <c r="M97" i="7"/>
  <c r="R97" i="7"/>
  <c r="Q97" i="7"/>
  <c r="N97" i="7"/>
  <c r="K97" i="7"/>
  <c r="S97" i="7"/>
  <c r="R100" i="7"/>
  <c r="Q100" i="7"/>
  <c r="L100" i="7"/>
  <c r="G100" i="7"/>
  <c r="S100" i="7"/>
  <c r="O100" i="7"/>
  <c r="M100" i="7"/>
  <c r="N100" i="7"/>
  <c r="J100" i="7"/>
  <c r="K100" i="7"/>
  <c r="P100" i="7"/>
  <c r="U95" i="12"/>
  <c r="AB98" i="12"/>
  <c r="M98" i="7"/>
  <c r="S98" i="7"/>
  <c r="N98" i="7"/>
  <c r="K98" i="7"/>
  <c r="J98" i="7"/>
  <c r="O98" i="7"/>
  <c r="L98" i="7"/>
  <c r="G98" i="7"/>
  <c r="P98" i="7"/>
  <c r="R98" i="7"/>
  <c r="Q98" i="7"/>
  <c r="L103" i="12"/>
  <c r="K103" i="12"/>
  <c r="M103" i="12"/>
  <c r="N103" i="12"/>
  <c r="G103" i="12"/>
  <c r="O103" i="12"/>
  <c r="H103" i="12"/>
  <c r="I103" i="12"/>
  <c r="J103" i="12"/>
  <c r="I106" i="12"/>
  <c r="J106" i="12"/>
  <c r="K106" i="12"/>
  <c r="L106" i="12"/>
  <c r="M106" i="12"/>
  <c r="N106" i="12"/>
  <c r="H106" i="12"/>
  <c r="G106" i="12"/>
  <c r="O106" i="12"/>
  <c r="S99" i="7"/>
  <c r="P99" i="7"/>
  <c r="Q99" i="7"/>
  <c r="N99" i="7"/>
  <c r="K99" i="7"/>
  <c r="O99" i="7"/>
  <c r="M99" i="7"/>
  <c r="L99" i="7"/>
  <c r="J99" i="7"/>
  <c r="G99" i="7"/>
  <c r="R99" i="7"/>
  <c r="L101" i="7"/>
  <c r="R101" i="7"/>
  <c r="Q101" i="7"/>
  <c r="P101" i="7"/>
  <c r="O101" i="7"/>
  <c r="S101" i="7"/>
  <c r="J101" i="7"/>
  <c r="N101" i="7"/>
  <c r="G101" i="7"/>
  <c r="M101" i="7"/>
  <c r="K101" i="7"/>
  <c r="N95" i="7"/>
  <c r="P95" i="7"/>
  <c r="P85" i="7"/>
  <c r="N85" i="7"/>
  <c r="P90" i="12"/>
  <c r="AB83" i="12"/>
  <c r="AB78" i="12" s="1"/>
  <c r="X78" i="12"/>
  <c r="P92" i="12"/>
  <c r="P87" i="12"/>
  <c r="P94" i="12"/>
  <c r="L88" i="12"/>
  <c r="K88" i="12"/>
  <c r="M88" i="12"/>
  <c r="N88" i="12"/>
  <c r="G88" i="12"/>
  <c r="O88" i="12"/>
  <c r="H88" i="12"/>
  <c r="I88" i="12"/>
  <c r="J88" i="12"/>
  <c r="M88" i="7"/>
  <c r="N88" i="7"/>
  <c r="O88" i="7"/>
  <c r="S88" i="7"/>
  <c r="P88" i="7"/>
  <c r="R88" i="7"/>
  <c r="G88" i="7"/>
  <c r="Q88" i="7"/>
  <c r="J88" i="7"/>
  <c r="L88" i="7"/>
  <c r="K88" i="7"/>
  <c r="P91" i="12"/>
  <c r="P64" i="7"/>
  <c r="N64" i="7"/>
  <c r="U62" i="12"/>
  <c r="N63" i="7"/>
  <c r="P63" i="7"/>
  <c r="N67" i="7"/>
  <c r="P67" i="7"/>
  <c r="E62" i="12"/>
  <c r="AB62" i="12"/>
  <c r="P66" i="7"/>
  <c r="N66" i="7"/>
  <c r="P65" i="7"/>
  <c r="N65" i="7"/>
  <c r="N46" i="7"/>
  <c r="P46" i="7"/>
  <c r="G61" i="12"/>
  <c r="O61" i="12"/>
  <c r="H61" i="12"/>
  <c r="I61" i="12"/>
  <c r="J61" i="12"/>
  <c r="N61" i="12"/>
  <c r="K61" i="12"/>
  <c r="L61" i="12"/>
  <c r="M61" i="12"/>
  <c r="L44" i="12"/>
  <c r="G55" i="12"/>
  <c r="O55" i="12"/>
  <c r="H55" i="12"/>
  <c r="I55" i="12"/>
  <c r="J55" i="12"/>
  <c r="K55" i="12"/>
  <c r="L55" i="12"/>
  <c r="M55" i="12"/>
  <c r="N55" i="12"/>
  <c r="G55" i="7"/>
  <c r="R55" i="7"/>
  <c r="P55" i="7"/>
  <c r="O55" i="7"/>
  <c r="J55" i="7"/>
  <c r="S55" i="7"/>
  <c r="L55" i="7"/>
  <c r="M55" i="7"/>
  <c r="Q55" i="7"/>
  <c r="N55" i="7"/>
  <c r="K55" i="7"/>
  <c r="AB45" i="12"/>
  <c r="E42" i="12"/>
  <c r="N44" i="7"/>
  <c r="P44" i="7"/>
  <c r="P60" i="12"/>
  <c r="P58" i="12"/>
  <c r="E42" i="7"/>
  <c r="AB44" i="12"/>
  <c r="G59" i="7"/>
  <c r="Q59" i="7"/>
  <c r="P59" i="7"/>
  <c r="S59" i="7"/>
  <c r="R59" i="7"/>
  <c r="O59" i="7"/>
  <c r="M59" i="7"/>
  <c r="L59" i="7"/>
  <c r="J59" i="7"/>
  <c r="N59" i="7"/>
  <c r="K59" i="7"/>
  <c r="J59" i="12"/>
  <c r="K59" i="12"/>
  <c r="L59" i="12"/>
  <c r="M59" i="12"/>
  <c r="I59" i="12"/>
  <c r="N59" i="12"/>
  <c r="G59" i="12"/>
  <c r="O59" i="12"/>
  <c r="H59" i="12"/>
  <c r="Q58" i="7"/>
  <c r="L58" i="7"/>
  <c r="K58" i="7"/>
  <c r="R58" i="7"/>
  <c r="J58" i="7"/>
  <c r="N58" i="7"/>
  <c r="P58" i="7"/>
  <c r="G58" i="7"/>
  <c r="S58" i="7"/>
  <c r="M58" i="7"/>
  <c r="O58" i="7"/>
  <c r="S61" i="7"/>
  <c r="K61" i="7"/>
  <c r="N61" i="7"/>
  <c r="Q61" i="7"/>
  <c r="J61" i="7"/>
  <c r="G61" i="7"/>
  <c r="L61" i="7"/>
  <c r="P61" i="7"/>
  <c r="O61" i="7"/>
  <c r="M61" i="7"/>
  <c r="R61" i="7"/>
  <c r="L28" i="12"/>
  <c r="M29" i="12"/>
  <c r="J29" i="12"/>
  <c r="N27" i="7"/>
  <c r="P27" i="7"/>
  <c r="G28" i="12"/>
  <c r="H29" i="12"/>
  <c r="N30" i="7"/>
  <c r="P30" i="7"/>
  <c r="E25" i="7"/>
  <c r="AB30" i="12"/>
  <c r="E25" i="12"/>
  <c r="G79" i="12"/>
  <c r="G45" i="12"/>
  <c r="K46" i="12"/>
  <c r="K85" i="12"/>
  <c r="K43" i="12"/>
  <c r="S126" i="7"/>
  <c r="S30" i="7"/>
  <c r="S46" i="7"/>
  <c r="S86" i="7"/>
  <c r="S63" i="7"/>
  <c r="S79" i="7"/>
  <c r="S95" i="7"/>
  <c r="S64" i="7"/>
  <c r="S65" i="7"/>
  <c r="S66" i="7"/>
  <c r="S82" i="7"/>
  <c r="S27" i="7"/>
  <c r="S43" i="7"/>
  <c r="S67" i="7"/>
  <c r="S83" i="7"/>
  <c r="S91" i="7"/>
  <c r="S44" i="7"/>
  <c r="S84" i="7"/>
  <c r="S85" i="7"/>
  <c r="S93" i="7"/>
  <c r="O31" i="12"/>
  <c r="O79" i="12"/>
  <c r="O45" i="12"/>
  <c r="K86" i="12"/>
  <c r="I98" i="12"/>
  <c r="I31" i="12"/>
  <c r="R127" i="7"/>
  <c r="R30" i="7"/>
  <c r="R46" i="7"/>
  <c r="R86" i="7"/>
  <c r="R63" i="7"/>
  <c r="R79" i="7"/>
  <c r="R95" i="7"/>
  <c r="R64" i="7"/>
  <c r="R65" i="7"/>
  <c r="R123" i="7"/>
  <c r="R66" i="7"/>
  <c r="R82" i="7"/>
  <c r="N97" i="12"/>
  <c r="R27" i="7"/>
  <c r="R43" i="7"/>
  <c r="R67" i="7"/>
  <c r="R83" i="7"/>
  <c r="R91" i="7"/>
  <c r="R125" i="7"/>
  <c r="R44" i="7"/>
  <c r="R84" i="7"/>
  <c r="R126" i="7"/>
  <c r="R85" i="7"/>
  <c r="R93" i="7"/>
  <c r="N144" i="12"/>
  <c r="K128" i="12"/>
  <c r="K96" i="12"/>
  <c r="K28" i="12"/>
  <c r="N130" i="12"/>
  <c r="H144" i="12"/>
  <c r="O46" i="12"/>
  <c r="O26" i="12"/>
  <c r="S127" i="7"/>
  <c r="M123" i="7"/>
  <c r="M30" i="7"/>
  <c r="M139" i="7"/>
  <c r="M138" i="7" s="1"/>
  <c r="M125" i="7"/>
  <c r="I144" i="12"/>
  <c r="M126" i="7"/>
  <c r="M127" i="7"/>
  <c r="M82" i="7"/>
  <c r="M83" i="7"/>
  <c r="M84" i="7"/>
  <c r="M85" i="7"/>
  <c r="M86" i="7"/>
  <c r="M79" i="7"/>
  <c r="M93" i="7"/>
  <c r="M46" i="7"/>
  <c r="M91" i="7"/>
  <c r="M43" i="7"/>
  <c r="M66" i="7"/>
  <c r="M95" i="7"/>
  <c r="M63" i="7"/>
  <c r="M65" i="7"/>
  <c r="M44" i="7"/>
  <c r="M67" i="7"/>
  <c r="M64" i="7"/>
  <c r="M27" i="7"/>
  <c r="I83" i="12"/>
  <c r="I45" i="12"/>
  <c r="S125" i="7"/>
  <c r="N84" i="12"/>
  <c r="K66" i="12"/>
  <c r="K44" i="12"/>
  <c r="G96" i="12"/>
  <c r="I26" i="12"/>
  <c r="G66" i="12"/>
  <c r="N128" i="12"/>
  <c r="Q30" i="7"/>
  <c r="Q46" i="7"/>
  <c r="Q86" i="7"/>
  <c r="Q63" i="7"/>
  <c r="Q79" i="7"/>
  <c r="Q95" i="7"/>
  <c r="Q123" i="7"/>
  <c r="Q64" i="7"/>
  <c r="Q125" i="7"/>
  <c r="Q26" i="7"/>
  <c r="Q66" i="7"/>
  <c r="Q82" i="7"/>
  <c r="Q126" i="7"/>
  <c r="Q27" i="7"/>
  <c r="Q43" i="7"/>
  <c r="Q67" i="7"/>
  <c r="Q83" i="7"/>
  <c r="Q91" i="7"/>
  <c r="Q127" i="7"/>
  <c r="Q44" i="7"/>
  <c r="Q84" i="7"/>
  <c r="Q85" i="7"/>
  <c r="Q93" i="7"/>
  <c r="Q65" i="7"/>
  <c r="M44" i="12"/>
  <c r="M130" i="12"/>
  <c r="K29" i="12"/>
  <c r="K64" i="12"/>
  <c r="M97" i="12"/>
  <c r="O130" i="12"/>
  <c r="O132" i="12"/>
  <c r="O65" i="12"/>
  <c r="O28" i="12"/>
  <c r="O66" i="12"/>
  <c r="I129" i="12"/>
  <c r="I46" i="12"/>
  <c r="I65" i="12"/>
  <c r="N79" i="12"/>
  <c r="K125" i="7"/>
  <c r="G139" i="7"/>
  <c r="G84" i="7"/>
  <c r="G64" i="7"/>
  <c r="G30" i="7"/>
  <c r="K126" i="7"/>
  <c r="G43" i="7"/>
  <c r="K127" i="7"/>
  <c r="G127" i="7"/>
  <c r="G123" i="7"/>
  <c r="G91" i="7"/>
  <c r="G95" i="7"/>
  <c r="G85" i="7"/>
  <c r="G65" i="7"/>
  <c r="G27" i="7"/>
  <c r="G44" i="7"/>
  <c r="G126" i="7"/>
  <c r="G82" i="7"/>
  <c r="G86" i="7"/>
  <c r="G66" i="7"/>
  <c r="K82" i="7"/>
  <c r="K83" i="7"/>
  <c r="K84" i="7"/>
  <c r="K85" i="7"/>
  <c r="K86" i="7"/>
  <c r="K79" i="7"/>
  <c r="G99" i="12"/>
  <c r="K123" i="7"/>
  <c r="G125" i="7"/>
  <c r="G93" i="7"/>
  <c r="G79" i="7"/>
  <c r="G83" i="7"/>
  <c r="G63" i="7"/>
  <c r="G67" i="7"/>
  <c r="K139" i="7"/>
  <c r="K138" i="7" s="1"/>
  <c r="G46" i="7"/>
  <c r="K30" i="7"/>
  <c r="K91" i="7"/>
  <c r="K67" i="7"/>
  <c r="K65" i="7"/>
  <c r="K44" i="7"/>
  <c r="K64" i="7"/>
  <c r="K95" i="7"/>
  <c r="K93" i="7"/>
  <c r="K46" i="7"/>
  <c r="K66" i="7"/>
  <c r="K43" i="7"/>
  <c r="K27" i="7"/>
  <c r="K63" i="7"/>
  <c r="M98" i="12"/>
  <c r="O125" i="7"/>
  <c r="O126" i="7"/>
  <c r="O127" i="7"/>
  <c r="O30" i="7"/>
  <c r="O123" i="7"/>
  <c r="O46" i="7"/>
  <c r="O44" i="7"/>
  <c r="O82" i="7"/>
  <c r="O84" i="7"/>
  <c r="O86" i="7"/>
  <c r="O93" i="7"/>
  <c r="O63" i="7"/>
  <c r="O27" i="7"/>
  <c r="O65" i="7"/>
  <c r="O91" i="7"/>
  <c r="O43" i="7"/>
  <c r="O66" i="7"/>
  <c r="O83" i="7"/>
  <c r="O85" i="7"/>
  <c r="O79" i="7"/>
  <c r="O95" i="7"/>
  <c r="O67" i="7"/>
  <c r="O64" i="7"/>
  <c r="G64" i="12"/>
  <c r="G86" i="12"/>
  <c r="N65" i="12"/>
  <c r="N29" i="12"/>
  <c r="H132" i="12"/>
  <c r="L123" i="7"/>
  <c r="L30" i="7"/>
  <c r="L125" i="7"/>
  <c r="H113" i="12"/>
  <c r="L126" i="7"/>
  <c r="H96" i="12"/>
  <c r="L127" i="7"/>
  <c r="L82" i="7"/>
  <c r="L83" i="7"/>
  <c r="L84" i="7"/>
  <c r="L85" i="7"/>
  <c r="L86" i="7"/>
  <c r="L79" i="7"/>
  <c r="L46" i="7"/>
  <c r="H79" i="12"/>
  <c r="L43" i="7"/>
  <c r="L95" i="7"/>
  <c r="L66" i="7"/>
  <c r="L67" i="7"/>
  <c r="L65" i="7"/>
  <c r="L91" i="7"/>
  <c r="L44" i="7"/>
  <c r="L93" i="7"/>
  <c r="L64" i="7"/>
  <c r="L27" i="7"/>
  <c r="L63" i="7"/>
  <c r="M82" i="12"/>
  <c r="P82" i="12" s="1"/>
  <c r="M84" i="12"/>
  <c r="M83" i="12"/>
  <c r="H86" i="12"/>
  <c r="M99" i="12"/>
  <c r="K83" i="12"/>
  <c r="K26" i="12"/>
  <c r="K84" i="12"/>
  <c r="G113" i="12"/>
  <c r="O98" i="12"/>
  <c r="O96" i="12"/>
  <c r="O44" i="12"/>
  <c r="O86" i="12"/>
  <c r="I97" i="12"/>
  <c r="I67" i="12"/>
  <c r="I29" i="12"/>
  <c r="I44" i="12"/>
  <c r="M128" i="12"/>
  <c r="H83" i="12"/>
  <c r="G132" i="12"/>
  <c r="H128" i="12"/>
  <c r="S123" i="7"/>
  <c r="M16" i="12"/>
  <c r="N16" i="12"/>
  <c r="G16" i="12"/>
  <c r="O16" i="12"/>
  <c r="H16" i="12"/>
  <c r="I16" i="12"/>
  <c r="J16" i="12"/>
  <c r="K16" i="12"/>
  <c r="L16" i="12"/>
  <c r="AB17" i="12"/>
  <c r="G19" i="12"/>
  <c r="O19" i="12"/>
  <c r="H19" i="12"/>
  <c r="I19" i="12"/>
  <c r="J19" i="12"/>
  <c r="K19" i="12"/>
  <c r="L19" i="12"/>
  <c r="M19" i="12"/>
  <c r="N19" i="12"/>
  <c r="N19" i="7"/>
  <c r="O19" i="7"/>
  <c r="S19" i="7"/>
  <c r="P19" i="7"/>
  <c r="R19" i="7"/>
  <c r="J19" i="7"/>
  <c r="Q19" i="7"/>
  <c r="K19" i="7"/>
  <c r="G19" i="7"/>
  <c r="L19" i="7"/>
  <c r="M19" i="7"/>
  <c r="AB18" i="12"/>
  <c r="O14" i="7"/>
  <c r="G14" i="7"/>
  <c r="S14" i="7"/>
  <c r="R14" i="7"/>
  <c r="Q14" i="7"/>
  <c r="M14" i="7"/>
  <c r="N14" i="7"/>
  <c r="K14" i="7"/>
  <c r="L14" i="7"/>
  <c r="P14" i="7"/>
  <c r="I18" i="12"/>
  <c r="J18" i="12"/>
  <c r="K18" i="12"/>
  <c r="L18" i="12"/>
  <c r="M18" i="12"/>
  <c r="N18" i="12"/>
  <c r="G18" i="12"/>
  <c r="O18" i="12"/>
  <c r="H18" i="12"/>
  <c r="I14" i="12"/>
  <c r="J14" i="12"/>
  <c r="K14" i="12"/>
  <c r="L14" i="12"/>
  <c r="M14" i="12"/>
  <c r="N14" i="12"/>
  <c r="G14" i="12"/>
  <c r="O14" i="12"/>
  <c r="H14" i="12"/>
  <c r="AB16" i="12"/>
  <c r="AB15" i="12"/>
  <c r="Q15" i="7"/>
  <c r="P15" i="7"/>
  <c r="N15" i="7"/>
  <c r="K15" i="7"/>
  <c r="G15" i="7"/>
  <c r="S15" i="7"/>
  <c r="R15" i="7"/>
  <c r="M15" i="7"/>
  <c r="L15" i="7"/>
  <c r="O15" i="7"/>
  <c r="I149" i="12" l="1"/>
  <c r="O139" i="7"/>
  <c r="O138" i="7" s="1"/>
  <c r="I113" i="12"/>
  <c r="L139" i="7"/>
  <c r="L138" i="7" s="1"/>
  <c r="N108" i="7"/>
  <c r="L113" i="12"/>
  <c r="J113" i="12"/>
  <c r="L28" i="7"/>
  <c r="G27" i="12"/>
  <c r="P27" i="12" s="1"/>
  <c r="Q27" i="12" s="1"/>
  <c r="O28" i="7"/>
  <c r="M28" i="7"/>
  <c r="K27" i="12"/>
  <c r="Q28" i="7"/>
  <c r="N28" i="7"/>
  <c r="N118" i="12"/>
  <c r="O26" i="7"/>
  <c r="J119" i="12"/>
  <c r="J15" i="12"/>
  <c r="C148" i="12"/>
  <c r="G148" i="12" s="1"/>
  <c r="N149" i="12"/>
  <c r="H149" i="12"/>
  <c r="J149" i="12"/>
  <c r="L15" i="12"/>
  <c r="K15" i="12"/>
  <c r="K13" i="12" s="1"/>
  <c r="H15" i="12"/>
  <c r="M15" i="12"/>
  <c r="I15" i="12"/>
  <c r="O15" i="12"/>
  <c r="J118" i="12"/>
  <c r="H118" i="12"/>
  <c r="K118" i="12"/>
  <c r="N15" i="12"/>
  <c r="G28" i="7"/>
  <c r="K28" i="7"/>
  <c r="O27" i="12"/>
  <c r="S28" i="7"/>
  <c r="H27" i="12"/>
  <c r="O118" i="12"/>
  <c r="R28" i="7"/>
  <c r="I27" i="12"/>
  <c r="L118" i="12"/>
  <c r="M27" i="12"/>
  <c r="L27" i="12"/>
  <c r="I118" i="12"/>
  <c r="N27" i="12"/>
  <c r="M118" i="12"/>
  <c r="G26" i="7"/>
  <c r="M26" i="7"/>
  <c r="S26" i="7"/>
  <c r="N26" i="7"/>
  <c r="R26" i="7"/>
  <c r="P26" i="7"/>
  <c r="L26" i="7"/>
  <c r="O30" i="12"/>
  <c r="Q96" i="7"/>
  <c r="N32" i="7"/>
  <c r="M63" i="12"/>
  <c r="M62" i="12" s="1"/>
  <c r="J131" i="12"/>
  <c r="N63" i="12"/>
  <c r="N62" i="12" s="1"/>
  <c r="C112" i="12"/>
  <c r="C107" i="7"/>
  <c r="L31" i="7"/>
  <c r="K45" i="7"/>
  <c r="K42" i="7" s="1"/>
  <c r="M45" i="7"/>
  <c r="M42" i="7" s="1"/>
  <c r="O45" i="7"/>
  <c r="O42" i="7" s="1"/>
  <c r="M149" i="12"/>
  <c r="O149" i="12"/>
  <c r="R45" i="7"/>
  <c r="R42" i="7" s="1"/>
  <c r="N45" i="7"/>
  <c r="N42" i="7" s="1"/>
  <c r="K31" i="7"/>
  <c r="R18" i="7"/>
  <c r="L45" i="7"/>
  <c r="L42" i="7" s="1"/>
  <c r="G45" i="7"/>
  <c r="G42" i="7" s="1"/>
  <c r="I42" i="7" s="1"/>
  <c r="P96" i="7"/>
  <c r="K149" i="12"/>
  <c r="Q45" i="7"/>
  <c r="Q42" i="7" s="1"/>
  <c r="S45" i="7"/>
  <c r="S42" i="7" s="1"/>
  <c r="O131" i="12"/>
  <c r="O127" i="12" s="1"/>
  <c r="G131" i="12"/>
  <c r="L131" i="12"/>
  <c r="L127" i="12" s="1"/>
  <c r="M131" i="12"/>
  <c r="M127" i="12" s="1"/>
  <c r="N131" i="12"/>
  <c r="H131" i="12"/>
  <c r="H127" i="12" s="1"/>
  <c r="I131" i="12"/>
  <c r="L30" i="12"/>
  <c r="L25" i="12" s="1"/>
  <c r="H30" i="12"/>
  <c r="H25" i="12" s="1"/>
  <c r="M30" i="12"/>
  <c r="M25" i="12" s="1"/>
  <c r="K30" i="12"/>
  <c r="K25" i="12" s="1"/>
  <c r="G30" i="12"/>
  <c r="G25" i="12" s="1"/>
  <c r="Q92" i="7"/>
  <c r="Q124" i="7"/>
  <c r="Q122" i="7" s="1"/>
  <c r="N30" i="12"/>
  <c r="I30" i="12"/>
  <c r="I25" i="12" s="1"/>
  <c r="K124" i="7"/>
  <c r="K122" i="7" s="1"/>
  <c r="K92" i="7"/>
  <c r="N92" i="7"/>
  <c r="O92" i="7"/>
  <c r="S124" i="7"/>
  <c r="S92" i="7"/>
  <c r="M124" i="7"/>
  <c r="M122" i="7" s="1"/>
  <c r="G124" i="7"/>
  <c r="G122" i="7" s="1"/>
  <c r="I122" i="7" s="1"/>
  <c r="K119" i="12"/>
  <c r="C114" i="7"/>
  <c r="G114" i="7" s="1"/>
  <c r="J114" i="7" s="1"/>
  <c r="R92" i="7"/>
  <c r="P124" i="7"/>
  <c r="P122" i="7" s="1"/>
  <c r="L124" i="7"/>
  <c r="O124" i="7"/>
  <c r="O122" i="7" s="1"/>
  <c r="N124" i="7"/>
  <c r="N122" i="7" s="1"/>
  <c r="L92" i="7"/>
  <c r="O119" i="12"/>
  <c r="I119" i="12"/>
  <c r="G92" i="7"/>
  <c r="N119" i="12"/>
  <c r="M92" i="7"/>
  <c r="M119" i="12"/>
  <c r="G119" i="12"/>
  <c r="H119" i="12"/>
  <c r="Q108" i="7"/>
  <c r="M108" i="7"/>
  <c r="M18" i="7"/>
  <c r="S18" i="7"/>
  <c r="K108" i="7"/>
  <c r="N113" i="12"/>
  <c r="O100" i="12"/>
  <c r="O95" i="12" s="1"/>
  <c r="G96" i="7"/>
  <c r="O96" i="7"/>
  <c r="S96" i="7"/>
  <c r="S108" i="7"/>
  <c r="L100" i="12"/>
  <c r="L95" i="12" s="1"/>
  <c r="L18" i="7"/>
  <c r="L13" i="7" s="1"/>
  <c r="N18" i="7"/>
  <c r="M100" i="12"/>
  <c r="M95" i="12" s="1"/>
  <c r="Q139" i="7"/>
  <c r="Q138" i="7" s="1"/>
  <c r="K100" i="12"/>
  <c r="K18" i="7"/>
  <c r="L108" i="7"/>
  <c r="N139" i="7"/>
  <c r="N138" i="7" s="1"/>
  <c r="M96" i="7"/>
  <c r="N100" i="12"/>
  <c r="N95" i="12" s="1"/>
  <c r="G18" i="7"/>
  <c r="G108" i="7"/>
  <c r="L96" i="7"/>
  <c r="N96" i="7"/>
  <c r="O18" i="7"/>
  <c r="O108" i="7"/>
  <c r="Q18" i="7"/>
  <c r="I100" i="12"/>
  <c r="I95" i="12" s="1"/>
  <c r="R139" i="7"/>
  <c r="R138" i="7" s="1"/>
  <c r="O113" i="12"/>
  <c r="K113" i="12"/>
  <c r="K96" i="7"/>
  <c r="G100" i="12"/>
  <c r="G95" i="12" s="1"/>
  <c r="R108" i="7"/>
  <c r="H100" i="12"/>
  <c r="H95" i="12" s="1"/>
  <c r="Q31" i="7"/>
  <c r="L94" i="7"/>
  <c r="L29" i="7"/>
  <c r="O31" i="7"/>
  <c r="G94" i="7"/>
  <c r="Q94" i="7"/>
  <c r="Q90" i="7" s="1"/>
  <c r="R31" i="7"/>
  <c r="P94" i="7"/>
  <c r="C80" i="12"/>
  <c r="C80" i="7"/>
  <c r="O94" i="7"/>
  <c r="K94" i="7"/>
  <c r="G29" i="7"/>
  <c r="K29" i="7"/>
  <c r="M31" i="7"/>
  <c r="S31" i="7"/>
  <c r="N94" i="7"/>
  <c r="O29" i="7"/>
  <c r="R94" i="7"/>
  <c r="S29" i="7"/>
  <c r="S94" i="7"/>
  <c r="M29" i="7"/>
  <c r="P29" i="7"/>
  <c r="P114" i="12"/>
  <c r="Q114" i="12" s="1"/>
  <c r="N29" i="7"/>
  <c r="N31" i="7"/>
  <c r="G31" i="7"/>
  <c r="Q29" i="7"/>
  <c r="P117" i="12"/>
  <c r="Q117" i="12" s="1"/>
  <c r="C81" i="12"/>
  <c r="C81" i="7"/>
  <c r="S32" i="7"/>
  <c r="Q32" i="7"/>
  <c r="G63" i="12"/>
  <c r="K63" i="12"/>
  <c r="K62" i="12" s="1"/>
  <c r="L63" i="12"/>
  <c r="L62" i="12" s="1"/>
  <c r="J63" i="12"/>
  <c r="J62" i="12" s="1"/>
  <c r="O16" i="7"/>
  <c r="O13" i="7" s="1"/>
  <c r="Q16" i="7"/>
  <c r="P101" i="12"/>
  <c r="Q101" i="12" s="1"/>
  <c r="R32" i="7"/>
  <c r="I17" i="12"/>
  <c r="H17" i="12"/>
  <c r="O17" i="12"/>
  <c r="O13" i="12" s="1"/>
  <c r="G17" i="12"/>
  <c r="G13" i="12" s="1"/>
  <c r="N17" i="12"/>
  <c r="M17" i="12"/>
  <c r="L17" i="12"/>
  <c r="J17" i="12"/>
  <c r="J13" i="12" s="1"/>
  <c r="P43" i="12"/>
  <c r="Q43" i="12" s="1"/>
  <c r="K16" i="7"/>
  <c r="P16" i="7"/>
  <c r="P13" i="7" s="1"/>
  <c r="N16" i="7"/>
  <c r="M16" i="7"/>
  <c r="R16" i="7"/>
  <c r="S16" i="7"/>
  <c r="G16" i="7"/>
  <c r="E13" i="12"/>
  <c r="E224" i="12" s="1"/>
  <c r="E226" i="12" s="1"/>
  <c r="E228" i="12" s="1"/>
  <c r="Q72" i="12"/>
  <c r="O63" i="12"/>
  <c r="O62" i="12" s="1"/>
  <c r="P32" i="7"/>
  <c r="H63" i="12"/>
  <c r="H62" i="12" s="1"/>
  <c r="L32" i="7"/>
  <c r="E13" i="7"/>
  <c r="E219" i="7" s="1"/>
  <c r="K32" i="7"/>
  <c r="O32" i="7"/>
  <c r="G32" i="7"/>
  <c r="P178" i="12"/>
  <c r="Q178" i="12" s="1"/>
  <c r="P147" i="12"/>
  <c r="AD147" i="12" s="1"/>
  <c r="AE147" i="12" s="1"/>
  <c r="AF147" i="12" s="1"/>
  <c r="J15" i="7"/>
  <c r="P32" i="12"/>
  <c r="Q32" i="12" s="1"/>
  <c r="J17" i="7"/>
  <c r="P192" i="12"/>
  <c r="Q192" i="12" s="1"/>
  <c r="J14" i="7"/>
  <c r="Q156" i="12"/>
  <c r="C158" i="7"/>
  <c r="G158" i="7" s="1"/>
  <c r="J158" i="7" s="1"/>
  <c r="C163" i="12"/>
  <c r="C162" i="12"/>
  <c r="C157" i="7"/>
  <c r="G157" i="7" s="1"/>
  <c r="J157" i="7" s="1"/>
  <c r="C160" i="12"/>
  <c r="C155" i="7"/>
  <c r="C156" i="7"/>
  <c r="C161" i="12"/>
  <c r="Q154" i="12"/>
  <c r="P214" i="12"/>
  <c r="AD214" i="12" s="1"/>
  <c r="AE214" i="12" s="1"/>
  <c r="AF214" i="12" s="1"/>
  <c r="P215" i="12"/>
  <c r="Q215" i="12" s="1"/>
  <c r="AD158" i="12"/>
  <c r="AE158" i="12" s="1"/>
  <c r="AF158" i="12" s="1"/>
  <c r="P196" i="12"/>
  <c r="Q196" i="12" s="1"/>
  <c r="P151" i="12"/>
  <c r="AD151" i="12" s="1"/>
  <c r="AE151" i="12" s="1"/>
  <c r="AF151" i="12" s="1"/>
  <c r="P21" i="12"/>
  <c r="AD21" i="12" s="1"/>
  <c r="AE21" i="12" s="1"/>
  <c r="AF21" i="12" s="1"/>
  <c r="P155" i="12"/>
  <c r="Q155" i="12" s="1"/>
  <c r="P49" i="12"/>
  <c r="Q49" i="12" s="1"/>
  <c r="Q68" i="12"/>
  <c r="P153" i="12"/>
  <c r="Q153" i="12" s="1"/>
  <c r="AB95" i="12"/>
  <c r="P150" i="12"/>
  <c r="Q150" i="12" s="1"/>
  <c r="Q167" i="12"/>
  <c r="G143" i="12"/>
  <c r="P170" i="12"/>
  <c r="AD170" i="12" s="1"/>
  <c r="AE170" i="12" s="1"/>
  <c r="AF170" i="12" s="1"/>
  <c r="P169" i="12"/>
  <c r="AD169" i="12" s="1"/>
  <c r="AE169" i="12" s="1"/>
  <c r="AF169" i="12" s="1"/>
  <c r="P152" i="12"/>
  <c r="AD152" i="12" s="1"/>
  <c r="AE152" i="12" s="1"/>
  <c r="AF152" i="12" s="1"/>
  <c r="Q76" i="12"/>
  <c r="AD190" i="12"/>
  <c r="AE190" i="12" s="1"/>
  <c r="AF190" i="12" s="1"/>
  <c r="Q204" i="12"/>
  <c r="P40" i="12"/>
  <c r="Q40" i="12" s="1"/>
  <c r="P133" i="12"/>
  <c r="Q133" i="12" s="1"/>
  <c r="P174" i="12"/>
  <c r="Q174" i="12" s="1"/>
  <c r="P52" i="12"/>
  <c r="AD52" i="12" s="1"/>
  <c r="AE52" i="12" s="1"/>
  <c r="AF52" i="12" s="1"/>
  <c r="P33" i="12"/>
  <c r="AD33" i="12" s="1"/>
  <c r="AE33" i="12" s="1"/>
  <c r="AF33" i="12" s="1"/>
  <c r="P186" i="12"/>
  <c r="Q186" i="12" s="1"/>
  <c r="Q74" i="12"/>
  <c r="AD109" i="12"/>
  <c r="AE109" i="12" s="1"/>
  <c r="AF109" i="12" s="1"/>
  <c r="P116" i="12"/>
  <c r="AD116" i="12" s="1"/>
  <c r="AE116" i="12" s="1"/>
  <c r="AF116" i="12" s="1"/>
  <c r="Q172" i="12"/>
  <c r="AD138" i="12"/>
  <c r="AE138" i="12" s="1"/>
  <c r="AF138" i="12" s="1"/>
  <c r="P124" i="12"/>
  <c r="Q124" i="12" s="1"/>
  <c r="P142" i="12"/>
  <c r="AD142" i="12" s="1"/>
  <c r="AE142" i="12" s="1"/>
  <c r="AF142" i="12" s="1"/>
  <c r="P141" i="12"/>
  <c r="Q141" i="12" s="1"/>
  <c r="P107" i="12"/>
  <c r="AD107" i="12" s="1"/>
  <c r="AE107" i="12" s="1"/>
  <c r="AF107" i="12" s="1"/>
  <c r="P115" i="12"/>
  <c r="Q115" i="12" s="1"/>
  <c r="Q123" i="12"/>
  <c r="P120" i="12"/>
  <c r="Q120" i="12" s="1"/>
  <c r="P84" i="12"/>
  <c r="AD84" i="12" s="1"/>
  <c r="AE84" i="12" s="1"/>
  <c r="AF84" i="12" s="1"/>
  <c r="P85" i="12"/>
  <c r="AD85" i="12" s="1"/>
  <c r="AE85" i="12" s="1"/>
  <c r="AF85" i="12" s="1"/>
  <c r="P75" i="12"/>
  <c r="Q75" i="12" s="1"/>
  <c r="P56" i="12"/>
  <c r="AD56" i="12" s="1"/>
  <c r="AE56" i="12" s="1"/>
  <c r="AF56" i="12" s="1"/>
  <c r="P122" i="12"/>
  <c r="AD122" i="12" s="1"/>
  <c r="AE122" i="12" s="1"/>
  <c r="AF122" i="12" s="1"/>
  <c r="P218" i="12"/>
  <c r="Q218" i="12" s="1"/>
  <c r="P34" i="12"/>
  <c r="AD34" i="12" s="1"/>
  <c r="AE34" i="12" s="1"/>
  <c r="AF34" i="12" s="1"/>
  <c r="P108" i="12"/>
  <c r="AD108" i="12" s="1"/>
  <c r="AE108" i="12" s="1"/>
  <c r="AF108" i="12" s="1"/>
  <c r="AD70" i="12"/>
  <c r="AE70" i="12" s="1"/>
  <c r="AF70" i="12" s="1"/>
  <c r="P89" i="12"/>
  <c r="AD89" i="12" s="1"/>
  <c r="AE89" i="12" s="1"/>
  <c r="AF89" i="12" s="1"/>
  <c r="P118" i="12"/>
  <c r="AD118" i="12" s="1"/>
  <c r="AE118" i="12" s="1"/>
  <c r="AF118" i="12" s="1"/>
  <c r="J95" i="12"/>
  <c r="P31" i="12"/>
  <c r="Q31" i="12" s="1"/>
  <c r="K127" i="12"/>
  <c r="P140" i="12"/>
  <c r="AD140" i="12" s="1"/>
  <c r="AE140" i="12" s="1"/>
  <c r="AF140" i="12" s="1"/>
  <c r="Q135" i="12"/>
  <c r="P97" i="12"/>
  <c r="Q97" i="12" s="1"/>
  <c r="P38" i="12"/>
  <c r="AD38" i="12" s="1"/>
  <c r="AE38" i="12" s="1"/>
  <c r="AF38" i="12" s="1"/>
  <c r="J25" i="12"/>
  <c r="AD73" i="12"/>
  <c r="AE73" i="12" s="1"/>
  <c r="AF73" i="12" s="1"/>
  <c r="P64" i="12"/>
  <c r="Q64" i="12" s="1"/>
  <c r="P24" i="12"/>
  <c r="Q24" i="12" s="1"/>
  <c r="AD48" i="12"/>
  <c r="AE48" i="12" s="1"/>
  <c r="AF48" i="12" s="1"/>
  <c r="P35" i="12"/>
  <c r="Q35" i="12" s="1"/>
  <c r="P28" i="12"/>
  <c r="Q28" i="12" s="1"/>
  <c r="P29" i="12"/>
  <c r="Q29" i="12" s="1"/>
  <c r="Q134" i="12"/>
  <c r="J42" i="12"/>
  <c r="K207" i="12"/>
  <c r="L207" i="12"/>
  <c r="P183" i="12"/>
  <c r="Q183" i="12" s="1"/>
  <c r="P211" i="12"/>
  <c r="Q211" i="12" s="1"/>
  <c r="H207" i="12"/>
  <c r="P199" i="12"/>
  <c r="AD199" i="12" s="1"/>
  <c r="AE199" i="12" s="1"/>
  <c r="AF199" i="12" s="1"/>
  <c r="P194" i="12"/>
  <c r="Q194" i="12" s="1"/>
  <c r="I207" i="12"/>
  <c r="I127" i="12"/>
  <c r="P182" i="12"/>
  <c r="AD110" i="12"/>
  <c r="AE110" i="12" s="1"/>
  <c r="AF110" i="12" s="1"/>
  <c r="I191" i="12"/>
  <c r="O207" i="12"/>
  <c r="L191" i="12"/>
  <c r="P176" i="12"/>
  <c r="G175" i="12"/>
  <c r="K191" i="12"/>
  <c r="P208" i="12"/>
  <c r="J207" i="12"/>
  <c r="P221" i="12"/>
  <c r="O191" i="12"/>
  <c r="P180" i="12"/>
  <c r="N175" i="12"/>
  <c r="P212" i="12"/>
  <c r="Q222" i="12"/>
  <c r="AD222" i="12"/>
  <c r="AE222" i="12" s="1"/>
  <c r="AF222" i="12" s="1"/>
  <c r="P217" i="12"/>
  <c r="P216" i="12"/>
  <c r="P198" i="12"/>
  <c r="G186" i="7"/>
  <c r="P187" i="12"/>
  <c r="P202" i="12"/>
  <c r="L175" i="12"/>
  <c r="P203" i="12"/>
  <c r="P189" i="12"/>
  <c r="P188" i="12"/>
  <c r="P200" i="12"/>
  <c r="P213" i="12"/>
  <c r="J175" i="12"/>
  <c r="K175" i="12"/>
  <c r="P210" i="12"/>
  <c r="P195" i="12"/>
  <c r="P205" i="12"/>
  <c r="P220" i="12"/>
  <c r="G191" i="12"/>
  <c r="P193" i="12"/>
  <c r="P197" i="12"/>
  <c r="G207" i="12"/>
  <c r="N191" i="12"/>
  <c r="I175" i="12"/>
  <c r="G170" i="7"/>
  <c r="I170" i="7" s="1"/>
  <c r="P165" i="12"/>
  <c r="Q165" i="12" s="1"/>
  <c r="P209" i="12"/>
  <c r="H191" i="12"/>
  <c r="P184" i="12"/>
  <c r="P177" i="12"/>
  <c r="P185" i="12"/>
  <c r="N207" i="12"/>
  <c r="P181" i="12"/>
  <c r="G202" i="7"/>
  <c r="H175" i="12"/>
  <c r="P179" i="12"/>
  <c r="M175" i="12"/>
  <c r="P201" i="12"/>
  <c r="M191" i="12"/>
  <c r="J191" i="12"/>
  <c r="M207" i="12"/>
  <c r="P206" i="12"/>
  <c r="P219" i="12"/>
  <c r="O175" i="12"/>
  <c r="Q126" i="12"/>
  <c r="AD126" i="12"/>
  <c r="AE126" i="12" s="1"/>
  <c r="AF126" i="12" s="1"/>
  <c r="Q166" i="12"/>
  <c r="AD166" i="12"/>
  <c r="AE166" i="12" s="1"/>
  <c r="AF166" i="12" s="1"/>
  <c r="Q50" i="12"/>
  <c r="AD50" i="12"/>
  <c r="AE50" i="12" s="1"/>
  <c r="AF50" i="12" s="1"/>
  <c r="P139" i="12"/>
  <c r="P54" i="12"/>
  <c r="AD93" i="12"/>
  <c r="AE93" i="12" s="1"/>
  <c r="AF93" i="12" s="1"/>
  <c r="H42" i="12"/>
  <c r="L42" i="12"/>
  <c r="P173" i="12"/>
  <c r="P23" i="12"/>
  <c r="P171" i="12"/>
  <c r="J127" i="12"/>
  <c r="P125" i="12"/>
  <c r="P121" i="12"/>
  <c r="Q57" i="12"/>
  <c r="AD57" i="12"/>
  <c r="AE57" i="12" s="1"/>
  <c r="AF57" i="12" s="1"/>
  <c r="AD164" i="12"/>
  <c r="AE164" i="12" s="1"/>
  <c r="AF164" i="12" s="1"/>
  <c r="Q164" i="12"/>
  <c r="G42" i="12"/>
  <c r="P59" i="12"/>
  <c r="AD59" i="12" s="1"/>
  <c r="AE59" i="12" s="1"/>
  <c r="AF59" i="12" s="1"/>
  <c r="P61" i="12"/>
  <c r="Q61" i="12" s="1"/>
  <c r="Q22" i="12"/>
  <c r="AD22" i="12"/>
  <c r="AE22" i="12" s="1"/>
  <c r="AF22" i="12" s="1"/>
  <c r="P145" i="12"/>
  <c r="P69" i="12"/>
  <c r="P168" i="12"/>
  <c r="Q53" i="12"/>
  <c r="AD53" i="12"/>
  <c r="AE53" i="12" s="1"/>
  <c r="AF53" i="12" s="1"/>
  <c r="P71" i="12"/>
  <c r="AD137" i="12"/>
  <c r="AE137" i="12" s="1"/>
  <c r="AF137" i="12" s="1"/>
  <c r="Q137" i="12"/>
  <c r="P41" i="12"/>
  <c r="P20" i="12"/>
  <c r="Q51" i="12"/>
  <c r="AD51" i="12"/>
  <c r="AE51" i="12" s="1"/>
  <c r="AF51" i="12" s="1"/>
  <c r="P77" i="12"/>
  <c r="AD37" i="12"/>
  <c r="AE37" i="12" s="1"/>
  <c r="AF37" i="12" s="1"/>
  <c r="Q37" i="12"/>
  <c r="Q36" i="12"/>
  <c r="AD36" i="12"/>
  <c r="AE36" i="12" s="1"/>
  <c r="AF36" i="12" s="1"/>
  <c r="I62" i="12"/>
  <c r="P83" i="12"/>
  <c r="Q83" i="12" s="1"/>
  <c r="P46" i="12"/>
  <c r="Q46" i="12" s="1"/>
  <c r="N42" i="12"/>
  <c r="AD39" i="12"/>
  <c r="AE39" i="12" s="1"/>
  <c r="AF39" i="12" s="1"/>
  <c r="Q39" i="12"/>
  <c r="P47" i="12"/>
  <c r="Q157" i="12"/>
  <c r="AD157" i="12"/>
  <c r="AE157" i="12" s="1"/>
  <c r="AF157" i="12" s="1"/>
  <c r="P146" i="12"/>
  <c r="P136" i="12"/>
  <c r="AB160" i="12"/>
  <c r="AB159" i="12" s="1"/>
  <c r="T159" i="12"/>
  <c r="P144" i="12"/>
  <c r="AD144" i="12" s="1"/>
  <c r="AE144" i="12" s="1"/>
  <c r="AF144" i="12" s="1"/>
  <c r="R122" i="7"/>
  <c r="P129" i="12"/>
  <c r="Q129" i="12" s="1"/>
  <c r="S122" i="7"/>
  <c r="P132" i="12"/>
  <c r="AD132" i="12" s="1"/>
  <c r="AE132" i="12" s="1"/>
  <c r="AF132" i="12" s="1"/>
  <c r="P130" i="12"/>
  <c r="Q130" i="12" s="1"/>
  <c r="N127" i="12"/>
  <c r="P105" i="12"/>
  <c r="P104" i="12"/>
  <c r="P103" i="12"/>
  <c r="P98" i="12"/>
  <c r="Q98" i="12" s="1"/>
  <c r="K95" i="12"/>
  <c r="P102" i="12"/>
  <c r="P106" i="12"/>
  <c r="AD94" i="12"/>
  <c r="AE94" i="12" s="1"/>
  <c r="AF94" i="12" s="1"/>
  <c r="Q94" i="12"/>
  <c r="AD91" i="12"/>
  <c r="AE91" i="12" s="1"/>
  <c r="AF91" i="12" s="1"/>
  <c r="Q91" i="12"/>
  <c r="Q87" i="12"/>
  <c r="AD87" i="12"/>
  <c r="AE87" i="12" s="1"/>
  <c r="AF87" i="12" s="1"/>
  <c r="AD90" i="12"/>
  <c r="AE90" i="12" s="1"/>
  <c r="AF90" i="12" s="1"/>
  <c r="Q90" i="12"/>
  <c r="P88" i="12"/>
  <c r="P86" i="12"/>
  <c r="AD86" i="12" s="1"/>
  <c r="AE86" i="12" s="1"/>
  <c r="AF86" i="12" s="1"/>
  <c r="Q92" i="12"/>
  <c r="AD92" i="12"/>
  <c r="AE92" i="12" s="1"/>
  <c r="AF92" i="12" s="1"/>
  <c r="M62" i="7"/>
  <c r="P65" i="12"/>
  <c r="AD65" i="12" s="1"/>
  <c r="AE65" i="12" s="1"/>
  <c r="AF65" i="12" s="1"/>
  <c r="P62" i="7"/>
  <c r="N62" i="7"/>
  <c r="O42" i="12"/>
  <c r="Y42" i="12"/>
  <c r="I42" i="12"/>
  <c r="X42" i="12"/>
  <c r="AD58" i="12"/>
  <c r="AE58" i="12" s="1"/>
  <c r="AF58" i="12" s="1"/>
  <c r="Q58" i="12"/>
  <c r="AA42" i="12"/>
  <c r="P55" i="12"/>
  <c r="AD60" i="12"/>
  <c r="AE60" i="12" s="1"/>
  <c r="AF60" i="12" s="1"/>
  <c r="Q60" i="12"/>
  <c r="W42" i="12"/>
  <c r="P42" i="7"/>
  <c r="V42" i="12"/>
  <c r="U42" i="12"/>
  <c r="M42" i="12"/>
  <c r="Z42" i="12"/>
  <c r="AB43" i="12"/>
  <c r="T42" i="12"/>
  <c r="AB46" i="12"/>
  <c r="P26" i="12"/>
  <c r="Q26" i="12" s="1"/>
  <c r="AA25" i="12"/>
  <c r="Z25" i="12"/>
  <c r="W25" i="12"/>
  <c r="Y25" i="12"/>
  <c r="AB29" i="12"/>
  <c r="X25" i="12"/>
  <c r="U25" i="12"/>
  <c r="AB28" i="12"/>
  <c r="V25" i="12"/>
  <c r="AB26" i="12"/>
  <c r="T25" i="12"/>
  <c r="AB27" i="12"/>
  <c r="AD82" i="12"/>
  <c r="AE82" i="12" s="1"/>
  <c r="AF82" i="12" s="1"/>
  <c r="Q82" i="12"/>
  <c r="J66" i="7"/>
  <c r="J44" i="7"/>
  <c r="J91" i="7"/>
  <c r="J30" i="7"/>
  <c r="P79" i="12"/>
  <c r="O62" i="7"/>
  <c r="J125" i="7"/>
  <c r="J86" i="7"/>
  <c r="J123" i="7"/>
  <c r="J26" i="7"/>
  <c r="S62" i="7"/>
  <c r="J82" i="7"/>
  <c r="J127" i="7"/>
  <c r="J64" i="7"/>
  <c r="Q62" i="7"/>
  <c r="K42" i="12"/>
  <c r="L62" i="7"/>
  <c r="K62" i="7"/>
  <c r="J67" i="7"/>
  <c r="J27" i="7"/>
  <c r="J84" i="7"/>
  <c r="P44" i="12"/>
  <c r="P67" i="12"/>
  <c r="P96" i="12"/>
  <c r="G62" i="7"/>
  <c r="I62" i="7" s="1"/>
  <c r="J63" i="7"/>
  <c r="P99" i="12"/>
  <c r="J65" i="7"/>
  <c r="J43" i="7"/>
  <c r="J46" i="7"/>
  <c r="J83" i="7"/>
  <c r="J126" i="7"/>
  <c r="J85" i="7"/>
  <c r="O25" i="12"/>
  <c r="R62" i="7"/>
  <c r="J79" i="7"/>
  <c r="G127" i="12"/>
  <c r="J93" i="7"/>
  <c r="J28" i="7"/>
  <c r="J95" i="7"/>
  <c r="G138" i="7"/>
  <c r="I138" i="7" s="1"/>
  <c r="P66" i="12"/>
  <c r="P128" i="12"/>
  <c r="P45" i="12"/>
  <c r="U13" i="12"/>
  <c r="P14" i="12"/>
  <c r="AA13" i="12"/>
  <c r="AB14" i="12"/>
  <c r="T13" i="12"/>
  <c r="AB19" i="12"/>
  <c r="Y13" i="12"/>
  <c r="P18" i="12"/>
  <c r="Z13" i="12"/>
  <c r="X13" i="12"/>
  <c r="P16" i="12"/>
  <c r="P19" i="12"/>
  <c r="W13" i="12"/>
  <c r="V13" i="12"/>
  <c r="N99" i="1"/>
  <c r="N101" i="1" s="1"/>
  <c r="J148" i="12" l="1"/>
  <c r="J143" i="12" s="1"/>
  <c r="H13" i="12"/>
  <c r="O148" i="12"/>
  <c r="O143" i="12" s="1"/>
  <c r="L13" i="12"/>
  <c r="R13" i="7"/>
  <c r="H148" i="12"/>
  <c r="H143" i="12" s="1"/>
  <c r="L148" i="12"/>
  <c r="L143" i="12" s="1"/>
  <c r="I148" i="12"/>
  <c r="I143" i="12" s="1"/>
  <c r="M148" i="12"/>
  <c r="M143" i="12" s="1"/>
  <c r="N148" i="12"/>
  <c r="N143" i="12" s="1"/>
  <c r="K148" i="12"/>
  <c r="M13" i="12"/>
  <c r="I13" i="12"/>
  <c r="N13" i="12"/>
  <c r="P15" i="12"/>
  <c r="Q15" i="12" s="1"/>
  <c r="P149" i="12"/>
  <c r="AD149" i="12" s="1"/>
  <c r="AE149" i="12" s="1"/>
  <c r="AF149" i="12" s="1"/>
  <c r="K90" i="7"/>
  <c r="K143" i="12"/>
  <c r="R90" i="7"/>
  <c r="J45" i="7"/>
  <c r="M13" i="7"/>
  <c r="P131" i="12"/>
  <c r="AD131" i="12" s="1"/>
  <c r="AE131" i="12" s="1"/>
  <c r="AF131" i="12" s="1"/>
  <c r="P107" i="7"/>
  <c r="P106" i="7" s="1"/>
  <c r="O107" i="7"/>
  <c r="O106" i="7" s="1"/>
  <c r="M107" i="7"/>
  <c r="M106" i="7" s="1"/>
  <c r="G107" i="7"/>
  <c r="L107" i="7"/>
  <c r="L106" i="7" s="1"/>
  <c r="Q107" i="7"/>
  <c r="Q106" i="7" s="1"/>
  <c r="K107" i="7"/>
  <c r="K106" i="7" s="1"/>
  <c r="N107" i="7"/>
  <c r="N106" i="7" s="1"/>
  <c r="S107" i="7"/>
  <c r="S106" i="7" s="1"/>
  <c r="R107" i="7"/>
  <c r="R106" i="7" s="1"/>
  <c r="L112" i="12"/>
  <c r="L111" i="12" s="1"/>
  <c r="N112" i="12"/>
  <c r="N111" i="12" s="1"/>
  <c r="K112" i="12"/>
  <c r="K111" i="12" s="1"/>
  <c r="J112" i="12"/>
  <c r="J111" i="12" s="1"/>
  <c r="M112" i="12"/>
  <c r="M111" i="12" s="1"/>
  <c r="H112" i="12"/>
  <c r="H111" i="12" s="1"/>
  <c r="O112" i="12"/>
  <c r="O111" i="12" s="1"/>
  <c r="G112" i="12"/>
  <c r="I112" i="12"/>
  <c r="I111" i="12" s="1"/>
  <c r="N90" i="7"/>
  <c r="P30" i="12"/>
  <c r="N25" i="12"/>
  <c r="P25" i="7"/>
  <c r="N13" i="7"/>
  <c r="S90" i="7"/>
  <c r="Q25" i="7"/>
  <c r="O90" i="7"/>
  <c r="P113" i="12"/>
  <c r="AD113" i="12" s="1"/>
  <c r="AE113" i="12" s="1"/>
  <c r="AF113" i="12" s="1"/>
  <c r="L90" i="7"/>
  <c r="K13" i="7"/>
  <c r="M90" i="7"/>
  <c r="J124" i="7"/>
  <c r="Q13" i="7"/>
  <c r="J18" i="7"/>
  <c r="J92" i="7"/>
  <c r="N25" i="7"/>
  <c r="L122" i="7"/>
  <c r="R25" i="7"/>
  <c r="S13" i="7"/>
  <c r="J108" i="7"/>
  <c r="J96" i="7"/>
  <c r="P119" i="12"/>
  <c r="Q119" i="12" s="1"/>
  <c r="P100" i="12"/>
  <c r="P95" i="12" s="1"/>
  <c r="G90" i="7"/>
  <c r="I90" i="7" s="1"/>
  <c r="AD46" i="12"/>
  <c r="AE46" i="12" s="1"/>
  <c r="AF46" i="12" s="1"/>
  <c r="O25" i="7"/>
  <c r="J94" i="7"/>
  <c r="G13" i="7"/>
  <c r="I13" i="7" s="1"/>
  <c r="J139" i="7"/>
  <c r="M25" i="7"/>
  <c r="L25" i="7"/>
  <c r="J29" i="7"/>
  <c r="S25" i="7"/>
  <c r="K25" i="7"/>
  <c r="AD43" i="12"/>
  <c r="AE43" i="12" s="1"/>
  <c r="AF43" i="12" s="1"/>
  <c r="O81" i="7"/>
  <c r="K81" i="7"/>
  <c r="N81" i="7"/>
  <c r="P81" i="7"/>
  <c r="S81" i="7"/>
  <c r="M81" i="7"/>
  <c r="R81" i="7"/>
  <c r="G81" i="7"/>
  <c r="Q81" i="7"/>
  <c r="L81" i="7"/>
  <c r="P90" i="7"/>
  <c r="AD114" i="12"/>
  <c r="AE114" i="12" s="1"/>
  <c r="AF114" i="12" s="1"/>
  <c r="J81" i="12"/>
  <c r="K81" i="12"/>
  <c r="I81" i="12"/>
  <c r="L81" i="12"/>
  <c r="M81" i="12"/>
  <c r="H81" i="12"/>
  <c r="G81" i="12"/>
  <c r="N81" i="12"/>
  <c r="O81" i="12"/>
  <c r="AD117" i="12"/>
  <c r="AE117" i="12" s="1"/>
  <c r="AF117" i="12" s="1"/>
  <c r="J31" i="7"/>
  <c r="P63" i="12"/>
  <c r="AD63" i="12" s="1"/>
  <c r="AE63" i="12" s="1"/>
  <c r="AF63" i="12" s="1"/>
  <c r="P80" i="7"/>
  <c r="O80" i="7"/>
  <c r="S80" i="7"/>
  <c r="N80" i="7"/>
  <c r="R80" i="7"/>
  <c r="M80" i="7"/>
  <c r="K80" i="7"/>
  <c r="L80" i="7"/>
  <c r="Q80" i="7"/>
  <c r="G80" i="7"/>
  <c r="L80" i="12"/>
  <c r="M80" i="12"/>
  <c r="K80" i="12"/>
  <c r="J80" i="12"/>
  <c r="G80" i="12"/>
  <c r="H80" i="12"/>
  <c r="O80" i="12"/>
  <c r="N80" i="12"/>
  <c r="I80" i="12"/>
  <c r="AD101" i="12"/>
  <c r="AE101" i="12" s="1"/>
  <c r="AF101" i="12" s="1"/>
  <c r="G62" i="12"/>
  <c r="P17" i="12"/>
  <c r="AD17" i="12" s="1"/>
  <c r="AE17" i="12" s="1"/>
  <c r="AF17" i="12" s="1"/>
  <c r="J16" i="7"/>
  <c r="AD186" i="12"/>
  <c r="AE186" i="12" s="1"/>
  <c r="AF186" i="12" s="1"/>
  <c r="J32" i="7"/>
  <c r="G25" i="7"/>
  <c r="I25" i="7" s="1"/>
  <c r="AD196" i="12"/>
  <c r="AE196" i="12" s="1"/>
  <c r="AF196" i="12" s="1"/>
  <c r="AD32" i="12"/>
  <c r="AE32" i="12" s="1"/>
  <c r="AF32" i="12" s="1"/>
  <c r="AD178" i="12"/>
  <c r="AE178" i="12" s="1"/>
  <c r="AF178" i="12" s="1"/>
  <c r="AD83" i="12"/>
  <c r="AE83" i="12" s="1"/>
  <c r="AF83" i="12" s="1"/>
  <c r="O13" i="1"/>
  <c r="AD192" i="12"/>
  <c r="AE192" i="12" s="1"/>
  <c r="AF192" i="12" s="1"/>
  <c r="Q147" i="12"/>
  <c r="Q21" i="12"/>
  <c r="AD215" i="12"/>
  <c r="AE215" i="12" s="1"/>
  <c r="AF215" i="12" s="1"/>
  <c r="H161" i="12"/>
  <c r="M161" i="12"/>
  <c r="N161" i="12"/>
  <c r="L161" i="12"/>
  <c r="O161" i="12"/>
  <c r="K161" i="12"/>
  <c r="J161" i="12"/>
  <c r="G161" i="12"/>
  <c r="I161" i="12"/>
  <c r="R156" i="7"/>
  <c r="O156" i="7"/>
  <c r="L156" i="7"/>
  <c r="K156" i="7"/>
  <c r="Q156" i="7"/>
  <c r="G156" i="7"/>
  <c r="P156" i="7"/>
  <c r="N156" i="7"/>
  <c r="S156" i="7"/>
  <c r="M156" i="7"/>
  <c r="G155" i="7"/>
  <c r="L155" i="7"/>
  <c r="P155" i="7"/>
  <c r="K155" i="7"/>
  <c r="N155" i="7"/>
  <c r="R155" i="7"/>
  <c r="Q155" i="7"/>
  <c r="O155" i="7"/>
  <c r="S155" i="7"/>
  <c r="M155" i="7"/>
  <c r="I160" i="12"/>
  <c r="N160" i="12"/>
  <c r="G160" i="12"/>
  <c r="H160" i="12"/>
  <c r="L160" i="12"/>
  <c r="K160" i="12"/>
  <c r="M160" i="12"/>
  <c r="J160" i="12"/>
  <c r="O160" i="12"/>
  <c r="G162" i="12"/>
  <c r="M162" i="12"/>
  <c r="J162" i="12"/>
  <c r="N162" i="12"/>
  <c r="L162" i="12"/>
  <c r="K162" i="12"/>
  <c r="O162" i="12"/>
  <c r="I162" i="12"/>
  <c r="H162" i="12"/>
  <c r="I163" i="12"/>
  <c r="M163" i="12"/>
  <c r="J163" i="12"/>
  <c r="K163" i="12"/>
  <c r="L163" i="12"/>
  <c r="G163" i="12"/>
  <c r="O163" i="12"/>
  <c r="H163" i="12"/>
  <c r="N163" i="12"/>
  <c r="AD49" i="12"/>
  <c r="AE49" i="12" s="1"/>
  <c r="AF49" i="12" s="1"/>
  <c r="Q33" i="12"/>
  <c r="AD133" i="12"/>
  <c r="AE133" i="12" s="1"/>
  <c r="AF133" i="12" s="1"/>
  <c r="Q85" i="12"/>
  <c r="AD75" i="12"/>
  <c r="AE75" i="12" s="1"/>
  <c r="AF75" i="12" s="1"/>
  <c r="Q38" i="12"/>
  <c r="Q214" i="12"/>
  <c r="Q149" i="12"/>
  <c r="AD174" i="12"/>
  <c r="AE174" i="12" s="1"/>
  <c r="AF174" i="12" s="1"/>
  <c r="Q170" i="12"/>
  <c r="Q151" i="12"/>
  <c r="AD150" i="12"/>
  <c r="AE150" i="12" s="1"/>
  <c r="AF150" i="12" s="1"/>
  <c r="Q152" i="12"/>
  <c r="AD155" i="12"/>
  <c r="AE155" i="12" s="1"/>
  <c r="AF155" i="12" s="1"/>
  <c r="AD35" i="12"/>
  <c r="AE35" i="12" s="1"/>
  <c r="AF35" i="12" s="1"/>
  <c r="AD153" i="12"/>
  <c r="AE153" i="12" s="1"/>
  <c r="AF153" i="12" s="1"/>
  <c r="Q89" i="12"/>
  <c r="Q52" i="12"/>
  <c r="Q169" i="12"/>
  <c r="Q132" i="12"/>
  <c r="Q107" i="12"/>
  <c r="Q34" i="12"/>
  <c r="Q142" i="12"/>
  <c r="AD141" i="12"/>
  <c r="AE141" i="12" s="1"/>
  <c r="AF141" i="12" s="1"/>
  <c r="AD26" i="12"/>
  <c r="AE26" i="12" s="1"/>
  <c r="AF26" i="12" s="1"/>
  <c r="Q199" i="12"/>
  <c r="AD40" i="12"/>
  <c r="AE40" i="12" s="1"/>
  <c r="AF40" i="12" s="1"/>
  <c r="Q116" i="12"/>
  <c r="Q140" i="12"/>
  <c r="Q65" i="12"/>
  <c r="AD124" i="12"/>
  <c r="AE124" i="12" s="1"/>
  <c r="AF124" i="12" s="1"/>
  <c r="AD194" i="12"/>
  <c r="AE194" i="12" s="1"/>
  <c r="AF194" i="12" s="1"/>
  <c r="AD120" i="12"/>
  <c r="AE120" i="12" s="1"/>
  <c r="AF120" i="12" s="1"/>
  <c r="Q56" i="12"/>
  <c r="AD115" i="12"/>
  <c r="AE115" i="12" s="1"/>
  <c r="AF115" i="12" s="1"/>
  <c r="AD129" i="12"/>
  <c r="AE129" i="12" s="1"/>
  <c r="AF129" i="12" s="1"/>
  <c r="AD130" i="12"/>
  <c r="AE130" i="12" s="1"/>
  <c r="AF130" i="12" s="1"/>
  <c r="Q108" i="12"/>
  <c r="AD97" i="12"/>
  <c r="AE97" i="12" s="1"/>
  <c r="AF97" i="12" s="1"/>
  <c r="Q122" i="12"/>
  <c r="Q118" i="12"/>
  <c r="AD64" i="12"/>
  <c r="AE64" i="12" s="1"/>
  <c r="AF64" i="12" s="1"/>
  <c r="Q84" i="12"/>
  <c r="AD211" i="12"/>
  <c r="AE211" i="12" s="1"/>
  <c r="AF211" i="12" s="1"/>
  <c r="AD183" i="12"/>
  <c r="AE183" i="12" s="1"/>
  <c r="AF183" i="12" s="1"/>
  <c r="AD218" i="12"/>
  <c r="AE218" i="12" s="1"/>
  <c r="AF218" i="12" s="1"/>
  <c r="AD165" i="12"/>
  <c r="AE165" i="12" s="1"/>
  <c r="AF165" i="12" s="1"/>
  <c r="AD29" i="12"/>
  <c r="AE29" i="12" s="1"/>
  <c r="AF29" i="12" s="1"/>
  <c r="AD98" i="12"/>
  <c r="AE98" i="12" s="1"/>
  <c r="AF98" i="12" s="1"/>
  <c r="AD61" i="12"/>
  <c r="AE61" i="12" s="1"/>
  <c r="AF61" i="12" s="1"/>
  <c r="AD24" i="12"/>
  <c r="AE24" i="12" s="1"/>
  <c r="AF24" i="12" s="1"/>
  <c r="AD28" i="12"/>
  <c r="AE28" i="12" s="1"/>
  <c r="AF28" i="12" s="1"/>
  <c r="AB13" i="12"/>
  <c r="X224" i="12"/>
  <c r="AB42" i="12"/>
  <c r="Q86" i="12"/>
  <c r="Q144" i="12"/>
  <c r="AD182" i="12"/>
  <c r="AE182" i="12" s="1"/>
  <c r="AF182" i="12" s="1"/>
  <c r="Q182" i="12"/>
  <c r="Q206" i="12"/>
  <c r="AD206" i="12"/>
  <c r="AE206" i="12" s="1"/>
  <c r="AF206" i="12" s="1"/>
  <c r="Q184" i="12"/>
  <c r="AD184" i="12"/>
  <c r="AE184" i="12" s="1"/>
  <c r="AF184" i="12" s="1"/>
  <c r="AD208" i="12"/>
  <c r="AE208" i="12" s="1"/>
  <c r="AF208" i="12" s="1"/>
  <c r="P207" i="12"/>
  <c r="Q208" i="12"/>
  <c r="Q179" i="12"/>
  <c r="AD179" i="12"/>
  <c r="AE179" i="12" s="1"/>
  <c r="AF179" i="12" s="1"/>
  <c r="AD197" i="12"/>
  <c r="AE197" i="12" s="1"/>
  <c r="AF197" i="12" s="1"/>
  <c r="Q197" i="12"/>
  <c r="Q202" i="12"/>
  <c r="AD202" i="12"/>
  <c r="AE202" i="12" s="1"/>
  <c r="AF202" i="12" s="1"/>
  <c r="Q209" i="12"/>
  <c r="AD209" i="12"/>
  <c r="AE209" i="12" s="1"/>
  <c r="AF209" i="12" s="1"/>
  <c r="Q193" i="12"/>
  <c r="AD193" i="12"/>
  <c r="AE193" i="12" s="1"/>
  <c r="AF193" i="12" s="1"/>
  <c r="P191" i="12"/>
  <c r="Q213" i="12"/>
  <c r="AD213" i="12"/>
  <c r="AE213" i="12" s="1"/>
  <c r="AF213" i="12" s="1"/>
  <c r="Q187" i="12"/>
  <c r="AD187" i="12"/>
  <c r="AE187" i="12" s="1"/>
  <c r="AF187" i="12" s="1"/>
  <c r="Q212" i="12"/>
  <c r="AD212" i="12"/>
  <c r="AE212" i="12" s="1"/>
  <c r="AF212" i="12" s="1"/>
  <c r="AD200" i="12"/>
  <c r="AE200" i="12" s="1"/>
  <c r="AF200" i="12" s="1"/>
  <c r="Q200" i="12"/>
  <c r="Q181" i="12"/>
  <c r="AD181" i="12"/>
  <c r="AE181" i="12" s="1"/>
  <c r="AF181" i="12" s="1"/>
  <c r="Q220" i="12"/>
  <c r="AD220" i="12"/>
  <c r="AE220" i="12" s="1"/>
  <c r="AF220" i="12" s="1"/>
  <c r="AD188" i="12"/>
  <c r="AE188" i="12" s="1"/>
  <c r="AF188" i="12" s="1"/>
  <c r="Q188" i="12"/>
  <c r="Q180" i="12"/>
  <c r="AD180" i="12"/>
  <c r="AE180" i="12" s="1"/>
  <c r="AF180" i="12" s="1"/>
  <c r="Q198" i="12"/>
  <c r="AD198" i="12"/>
  <c r="AE198" i="12" s="1"/>
  <c r="AF198" i="12" s="1"/>
  <c r="Q205" i="12"/>
  <c r="AD205" i="12"/>
  <c r="AE205" i="12" s="1"/>
  <c r="AF205" i="12" s="1"/>
  <c r="Q189" i="12"/>
  <c r="AD189" i="12"/>
  <c r="AE189" i="12" s="1"/>
  <c r="AF189" i="12" s="1"/>
  <c r="Q216" i="12"/>
  <c r="AD216" i="12"/>
  <c r="AE216" i="12" s="1"/>
  <c r="AF216" i="12" s="1"/>
  <c r="Q201" i="12"/>
  <c r="AD201" i="12"/>
  <c r="AE201" i="12" s="1"/>
  <c r="AF201" i="12" s="1"/>
  <c r="Q185" i="12"/>
  <c r="AD185" i="12"/>
  <c r="AE185" i="12" s="1"/>
  <c r="AF185" i="12" s="1"/>
  <c r="AD195" i="12"/>
  <c r="AE195" i="12" s="1"/>
  <c r="AF195" i="12" s="1"/>
  <c r="Q195" i="12"/>
  <c r="Q203" i="12"/>
  <c r="AD203" i="12"/>
  <c r="AE203" i="12" s="1"/>
  <c r="AF203" i="12" s="1"/>
  <c r="AD217" i="12"/>
  <c r="AE217" i="12" s="1"/>
  <c r="AF217" i="12" s="1"/>
  <c r="Q217" i="12"/>
  <c r="Q221" i="12"/>
  <c r="AD221" i="12"/>
  <c r="AE221" i="12" s="1"/>
  <c r="AF221" i="12" s="1"/>
  <c r="Q176" i="12"/>
  <c r="P175" i="12"/>
  <c r="AD176" i="12"/>
  <c r="AE176" i="12" s="1"/>
  <c r="AF176" i="12" s="1"/>
  <c r="Q219" i="12"/>
  <c r="AD219" i="12"/>
  <c r="AE219" i="12" s="1"/>
  <c r="AF219" i="12" s="1"/>
  <c r="Q177" i="12"/>
  <c r="AD177" i="12"/>
  <c r="AE177" i="12" s="1"/>
  <c r="AF177" i="12" s="1"/>
  <c r="Q210" i="12"/>
  <c r="AD210" i="12"/>
  <c r="AE210" i="12" s="1"/>
  <c r="AF210" i="12" s="1"/>
  <c r="Q146" i="12"/>
  <c r="AD146" i="12"/>
  <c r="AE146" i="12" s="1"/>
  <c r="AF146" i="12" s="1"/>
  <c r="Q168" i="12"/>
  <c r="AD168" i="12"/>
  <c r="AE168" i="12" s="1"/>
  <c r="AF168" i="12" s="1"/>
  <c r="Q23" i="12"/>
  <c r="AD23" i="12"/>
  <c r="AE23" i="12" s="1"/>
  <c r="AF23" i="12" s="1"/>
  <c r="AD69" i="12"/>
  <c r="AE69" i="12" s="1"/>
  <c r="AF69" i="12" s="1"/>
  <c r="Q69" i="12"/>
  <c r="AD173" i="12"/>
  <c r="AE173" i="12" s="1"/>
  <c r="AF173" i="12" s="1"/>
  <c r="Q173" i="12"/>
  <c r="AD27" i="12"/>
  <c r="AE27" i="12" s="1"/>
  <c r="AF27" i="12" s="1"/>
  <c r="AD77" i="12"/>
  <c r="AE77" i="12" s="1"/>
  <c r="AF77" i="12" s="1"/>
  <c r="Q77" i="12"/>
  <c r="Q47" i="12"/>
  <c r="AD47" i="12"/>
  <c r="AE47" i="12" s="1"/>
  <c r="AF47" i="12" s="1"/>
  <c r="Q59" i="12"/>
  <c r="Q139" i="12"/>
  <c r="AD139" i="12"/>
  <c r="AE139" i="12" s="1"/>
  <c r="AF139" i="12" s="1"/>
  <c r="AD145" i="12"/>
  <c r="AE145" i="12" s="1"/>
  <c r="AF145" i="12" s="1"/>
  <c r="Q145" i="12"/>
  <c r="Q121" i="12"/>
  <c r="AD121" i="12"/>
  <c r="AE121" i="12" s="1"/>
  <c r="AF121" i="12" s="1"/>
  <c r="Q171" i="12"/>
  <c r="AD171" i="12"/>
  <c r="AE171" i="12" s="1"/>
  <c r="AF171" i="12" s="1"/>
  <c r="AD20" i="12"/>
  <c r="AE20" i="12" s="1"/>
  <c r="AF20" i="12" s="1"/>
  <c r="Q20" i="12"/>
  <c r="AD125" i="12"/>
  <c r="AE125" i="12" s="1"/>
  <c r="AF125" i="12" s="1"/>
  <c r="Q125" i="12"/>
  <c r="AD71" i="12"/>
  <c r="AE71" i="12" s="1"/>
  <c r="AF71" i="12" s="1"/>
  <c r="Q71" i="12"/>
  <c r="Q54" i="12"/>
  <c r="AD54" i="12"/>
  <c r="AE54" i="12" s="1"/>
  <c r="AF54" i="12" s="1"/>
  <c r="Q136" i="12"/>
  <c r="AD136" i="12"/>
  <c r="AE136" i="12" s="1"/>
  <c r="AF136" i="12" s="1"/>
  <c r="AD41" i="12"/>
  <c r="AE41" i="12" s="1"/>
  <c r="AF41" i="12" s="1"/>
  <c r="Q41" i="12"/>
  <c r="Q102" i="12"/>
  <c r="AD102" i="12"/>
  <c r="AE102" i="12" s="1"/>
  <c r="AF102" i="12" s="1"/>
  <c r="AD105" i="12"/>
  <c r="AE105" i="12" s="1"/>
  <c r="AF105" i="12" s="1"/>
  <c r="Q105" i="12"/>
  <c r="Q103" i="12"/>
  <c r="AD103" i="12"/>
  <c r="AE103" i="12" s="1"/>
  <c r="AF103" i="12" s="1"/>
  <c r="AD106" i="12"/>
  <c r="AE106" i="12" s="1"/>
  <c r="AF106" i="12" s="1"/>
  <c r="Q106" i="12"/>
  <c r="Q104" i="12"/>
  <c r="AD104" i="12"/>
  <c r="AE104" i="12" s="1"/>
  <c r="AF104" i="12" s="1"/>
  <c r="Q88" i="12"/>
  <c r="AD88" i="12"/>
  <c r="AE88" i="12" s="1"/>
  <c r="AF88" i="12" s="1"/>
  <c r="W224" i="12"/>
  <c r="W226" i="12" s="1"/>
  <c r="W228" i="12" s="1"/>
  <c r="Q55" i="12"/>
  <c r="AD55" i="12"/>
  <c r="AE55" i="12" s="1"/>
  <c r="AF55" i="12" s="1"/>
  <c r="AA224" i="12"/>
  <c r="AA226" i="12" s="1"/>
  <c r="AA228" i="12" s="1"/>
  <c r="Z224" i="12"/>
  <c r="Z226" i="12" s="1"/>
  <c r="Z228" i="12" s="1"/>
  <c r="T224" i="12"/>
  <c r="T226" i="12" s="1"/>
  <c r="T228" i="12" s="1"/>
  <c r="U224" i="12"/>
  <c r="U226" i="12" s="1"/>
  <c r="U228" i="12" s="1"/>
  <c r="V224" i="12"/>
  <c r="V226" i="12" s="1"/>
  <c r="V228" i="12" s="1"/>
  <c r="Y224" i="12"/>
  <c r="Y226" i="12" s="1"/>
  <c r="Y228" i="12" s="1"/>
  <c r="AB31" i="12"/>
  <c r="AD31" i="12" s="1"/>
  <c r="AE31" i="12" s="1"/>
  <c r="AF31" i="12" s="1"/>
  <c r="Q128" i="12"/>
  <c r="AD128" i="12"/>
  <c r="AE128" i="12" s="1"/>
  <c r="AF128" i="12" s="1"/>
  <c r="Q96" i="12"/>
  <c r="AD96" i="12"/>
  <c r="AE96" i="12" s="1"/>
  <c r="AF96" i="12" s="1"/>
  <c r="Q30" i="12"/>
  <c r="AD30" i="12"/>
  <c r="AE30" i="12" s="1"/>
  <c r="AF30" i="12" s="1"/>
  <c r="Q67" i="12"/>
  <c r="AD67" i="12"/>
  <c r="AE67" i="12" s="1"/>
  <c r="AF67" i="12" s="1"/>
  <c r="Q66" i="12"/>
  <c r="AD66" i="12"/>
  <c r="AE66" i="12" s="1"/>
  <c r="AF66" i="12" s="1"/>
  <c r="Q44" i="12"/>
  <c r="AD44" i="12"/>
  <c r="AE44" i="12" s="1"/>
  <c r="AF44" i="12" s="1"/>
  <c r="Q45" i="12"/>
  <c r="AD45" i="12"/>
  <c r="AE45" i="12" s="1"/>
  <c r="AF45" i="12" s="1"/>
  <c r="P42" i="12"/>
  <c r="Q99" i="12"/>
  <c r="AD99" i="12"/>
  <c r="AE99" i="12" s="1"/>
  <c r="AF99" i="12" s="1"/>
  <c r="Q79" i="12"/>
  <c r="AD79" i="12"/>
  <c r="AE79" i="12" s="1"/>
  <c r="AF79" i="12" s="1"/>
  <c r="P25" i="12"/>
  <c r="Q100" i="12"/>
  <c r="Q18" i="12"/>
  <c r="AD18" i="12"/>
  <c r="AE18" i="12" s="1"/>
  <c r="AF18" i="12" s="1"/>
  <c r="Q19" i="12"/>
  <c r="AD19" i="12"/>
  <c r="AE19" i="12" s="1"/>
  <c r="AF19" i="12" s="1"/>
  <c r="E221" i="7"/>
  <c r="E223" i="7" s="1"/>
  <c r="X226" i="12"/>
  <c r="X228" i="12" s="1"/>
  <c r="Q16" i="12"/>
  <c r="AD16" i="12"/>
  <c r="AE16" i="12" s="1"/>
  <c r="AF16" i="12" s="1"/>
  <c r="O84" i="1"/>
  <c r="O47" i="1"/>
  <c r="O63" i="1"/>
  <c r="O27" i="1"/>
  <c r="F29" i="4"/>
  <c r="F30" i="4" s="1"/>
  <c r="AD14" i="12"/>
  <c r="AE14" i="12" s="1"/>
  <c r="AF14" i="12" s="1"/>
  <c r="Q14" i="12"/>
  <c r="AD100" i="12" l="1"/>
  <c r="AE100" i="12" s="1"/>
  <c r="AF100" i="12" s="1"/>
  <c r="AD15" i="12"/>
  <c r="AE15" i="12" s="1"/>
  <c r="AF15" i="12" s="1"/>
  <c r="Q78" i="7"/>
  <c r="P148" i="12"/>
  <c r="AD148" i="12" s="1"/>
  <c r="AE148" i="12" s="1"/>
  <c r="AF148" i="12" s="1"/>
  <c r="M78" i="7"/>
  <c r="P127" i="12"/>
  <c r="Q127" i="12" s="1"/>
  <c r="Q131" i="12"/>
  <c r="P112" i="12"/>
  <c r="P111" i="12" s="1"/>
  <c r="Q111" i="12" s="1"/>
  <c r="J107" i="7"/>
  <c r="G106" i="7"/>
  <c r="I106" i="7" s="1"/>
  <c r="G111" i="12"/>
  <c r="N78" i="12"/>
  <c r="Q113" i="12"/>
  <c r="Q17" i="12"/>
  <c r="P13" i="12"/>
  <c r="Q13" i="12" s="1"/>
  <c r="N78" i="7"/>
  <c r="AD119" i="12"/>
  <c r="AE119" i="12" s="1"/>
  <c r="AF119" i="12" s="1"/>
  <c r="P78" i="7"/>
  <c r="P143" i="12"/>
  <c r="Q143" i="12" s="1"/>
  <c r="Q63" i="12"/>
  <c r="P62" i="12"/>
  <c r="Q62" i="12" s="1"/>
  <c r="H78" i="12"/>
  <c r="L78" i="7"/>
  <c r="K78" i="7"/>
  <c r="S78" i="7"/>
  <c r="O78" i="12"/>
  <c r="J78" i="12"/>
  <c r="M78" i="12"/>
  <c r="O78" i="7"/>
  <c r="R154" i="7"/>
  <c r="K78" i="12"/>
  <c r="R78" i="7"/>
  <c r="I78" i="12"/>
  <c r="L78" i="12"/>
  <c r="P81" i="12"/>
  <c r="J80" i="7"/>
  <c r="G78" i="7"/>
  <c r="I78" i="7" s="1"/>
  <c r="P80" i="12"/>
  <c r="G78" i="12"/>
  <c r="J81" i="7"/>
  <c r="J18" i="4"/>
  <c r="K18" i="4"/>
  <c r="L18" i="4"/>
  <c r="M18" i="4"/>
  <c r="G18" i="4"/>
  <c r="H18" i="4"/>
  <c r="I18" i="4"/>
  <c r="O154" i="7"/>
  <c r="L154" i="7"/>
  <c r="J156" i="7"/>
  <c r="P154" i="7"/>
  <c r="S154" i="7"/>
  <c r="N159" i="12"/>
  <c r="K154" i="7"/>
  <c r="M159" i="12"/>
  <c r="N154" i="7"/>
  <c r="Q154" i="7"/>
  <c r="P160" i="12"/>
  <c r="G159" i="12"/>
  <c r="P161" i="12"/>
  <c r="P162" i="12"/>
  <c r="O159" i="12"/>
  <c r="I159" i="12"/>
  <c r="P163" i="12"/>
  <c r="J159" i="12"/>
  <c r="M154" i="7"/>
  <c r="G154" i="7"/>
  <c r="J155" i="7"/>
  <c r="K159" i="12"/>
  <c r="L159" i="12"/>
  <c r="H159" i="12"/>
  <c r="Q207" i="12"/>
  <c r="AD207" i="12"/>
  <c r="AE207" i="12" s="1"/>
  <c r="AF207" i="12" s="1"/>
  <c r="Q175" i="12"/>
  <c r="AD175" i="12"/>
  <c r="AE175" i="12" s="1"/>
  <c r="AF175" i="12" s="1"/>
  <c r="Q191" i="12"/>
  <c r="AD191" i="12"/>
  <c r="AE191" i="12" s="1"/>
  <c r="AF191" i="12" s="1"/>
  <c r="AB25" i="12"/>
  <c r="AB224" i="12" s="1"/>
  <c r="AB226" i="12" s="1"/>
  <c r="AB228" i="12" s="1"/>
  <c r="AD95" i="12"/>
  <c r="AE95" i="12" s="1"/>
  <c r="AF95" i="12" s="1"/>
  <c r="Q95" i="12"/>
  <c r="AD42" i="12"/>
  <c r="AE42" i="12" s="1"/>
  <c r="AF42" i="12" s="1"/>
  <c r="Q42" i="12"/>
  <c r="Q25" i="12"/>
  <c r="AD25" i="12"/>
  <c r="AE25" i="12" s="1"/>
  <c r="AF25" i="12" s="1"/>
  <c r="G20" i="4"/>
  <c r="H20" i="4"/>
  <c r="I20" i="4"/>
  <c r="J20" i="4"/>
  <c r="K20" i="4"/>
  <c r="L20" i="4"/>
  <c r="M20" i="4"/>
  <c r="G21" i="4"/>
  <c r="H21" i="4"/>
  <c r="I21" i="4"/>
  <c r="J21" i="4"/>
  <c r="K21" i="4"/>
  <c r="L21" i="4"/>
  <c r="M21" i="4"/>
  <c r="G23" i="4"/>
  <c r="H23" i="4"/>
  <c r="I23" i="4"/>
  <c r="J23" i="4"/>
  <c r="K23" i="4"/>
  <c r="L23" i="4"/>
  <c r="M23" i="4"/>
  <c r="G22" i="4"/>
  <c r="H22" i="4"/>
  <c r="I22" i="4"/>
  <c r="J22" i="4"/>
  <c r="K22" i="4"/>
  <c r="L22" i="4"/>
  <c r="M22" i="4"/>
  <c r="G19" i="4"/>
  <c r="H19" i="4"/>
  <c r="I19" i="4"/>
  <c r="J19" i="4"/>
  <c r="K19" i="4"/>
  <c r="L19" i="4"/>
  <c r="M19" i="4"/>
  <c r="AD13" i="12" l="1"/>
  <c r="AE13" i="12" s="1"/>
  <c r="AF13" i="12" s="1"/>
  <c r="Q219" i="7"/>
  <c r="Q221" i="7" s="1"/>
  <c r="Q223" i="7" s="1"/>
  <c r="M219" i="7"/>
  <c r="M220" i="7" s="1"/>
  <c r="Q148" i="12"/>
  <c r="AD127" i="12"/>
  <c r="AE127" i="12" s="1"/>
  <c r="AF127" i="12" s="1"/>
  <c r="F18" i="4"/>
  <c r="F20" i="4"/>
  <c r="F21" i="4"/>
  <c r="F23" i="4"/>
  <c r="F19" i="4"/>
  <c r="F22" i="4"/>
  <c r="AD62" i="12"/>
  <c r="AE62" i="12" s="1"/>
  <c r="AF62" i="12" s="1"/>
  <c r="AD111" i="12"/>
  <c r="AE111" i="12" s="1"/>
  <c r="AF111" i="12" s="1"/>
  <c r="J224" i="12"/>
  <c r="J226" i="12" s="1"/>
  <c r="J228" i="12" s="1"/>
  <c r="AD143" i="12"/>
  <c r="AE143" i="12" s="1"/>
  <c r="AF143" i="12" s="1"/>
  <c r="N219" i="7"/>
  <c r="N220" i="7" s="1"/>
  <c r="Q112" i="12"/>
  <c r="AD112" i="12"/>
  <c r="AE112" i="12" s="1"/>
  <c r="AF112" i="12" s="1"/>
  <c r="N224" i="12"/>
  <c r="N226" i="12" s="1"/>
  <c r="N228" i="12" s="1"/>
  <c r="P219" i="7"/>
  <c r="P221" i="7" s="1"/>
  <c r="P223" i="7" s="1"/>
  <c r="K219" i="7"/>
  <c r="K221" i="7" s="1"/>
  <c r="K223" i="7" s="1"/>
  <c r="L224" i="12"/>
  <c r="L226" i="12" s="1"/>
  <c r="L228" i="12" s="1"/>
  <c r="O224" i="12"/>
  <c r="O226" i="12" s="1"/>
  <c r="O228" i="12" s="1"/>
  <c r="S219" i="7"/>
  <c r="S221" i="7" s="1"/>
  <c r="L219" i="7"/>
  <c r="L221" i="7" s="1"/>
  <c r="L223" i="7" s="1"/>
  <c r="O219" i="7"/>
  <c r="O221" i="7" s="1"/>
  <c r="H224" i="12"/>
  <c r="H226" i="12" s="1"/>
  <c r="H228" i="12" s="1"/>
  <c r="I224" i="12"/>
  <c r="I226" i="12" s="1"/>
  <c r="I228" i="12" s="1"/>
  <c r="M224" i="12"/>
  <c r="M226" i="12" s="1"/>
  <c r="M228" i="12" s="1"/>
  <c r="R219" i="7"/>
  <c r="R220" i="7" s="1"/>
  <c r="G224" i="12"/>
  <c r="G226" i="12" s="1"/>
  <c r="G228" i="12" s="1"/>
  <c r="AD81" i="12"/>
  <c r="AE81" i="12" s="1"/>
  <c r="AF81" i="12" s="1"/>
  <c r="Q81" i="12"/>
  <c r="K224" i="12"/>
  <c r="K226" i="12" s="1"/>
  <c r="K228" i="12" s="1"/>
  <c r="AD80" i="12"/>
  <c r="AE80" i="12" s="1"/>
  <c r="AF80" i="12" s="1"/>
  <c r="Q80" i="12"/>
  <c r="P78" i="12"/>
  <c r="AD163" i="12"/>
  <c r="AE163" i="12" s="1"/>
  <c r="AF163" i="12" s="1"/>
  <c r="Q163" i="12"/>
  <c r="AD162" i="12"/>
  <c r="AE162" i="12" s="1"/>
  <c r="AF162" i="12" s="1"/>
  <c r="Q162" i="12"/>
  <c r="Q161" i="12"/>
  <c r="AD161" i="12"/>
  <c r="AE161" i="12" s="1"/>
  <c r="AF161" i="12" s="1"/>
  <c r="I154" i="7"/>
  <c r="G219" i="7"/>
  <c r="Q160" i="12"/>
  <c r="AD160" i="12"/>
  <c r="AE160" i="12" s="1"/>
  <c r="AF160" i="12" s="1"/>
  <c r="P159" i="12"/>
  <c r="M26" i="4"/>
  <c r="L26" i="4"/>
  <c r="K26" i="4"/>
  <c r="J26" i="4"/>
  <c r="I26" i="4"/>
  <c r="H26" i="4"/>
  <c r="G26" i="4"/>
  <c r="Q220" i="7" l="1"/>
  <c r="M221" i="7"/>
  <c r="M223" i="7" s="1"/>
  <c r="N221" i="7"/>
  <c r="N223" i="7" s="1"/>
  <c r="P220" i="7"/>
  <c r="K220" i="7"/>
  <c r="L220" i="7"/>
  <c r="S223" i="7"/>
  <c r="S220" i="7"/>
  <c r="O220" i="7"/>
  <c r="O223" i="7"/>
  <c r="R221" i="7"/>
  <c r="R223" i="7" s="1"/>
  <c r="Q78" i="12"/>
  <c r="AD78" i="12"/>
  <c r="AE78" i="12" s="1"/>
  <c r="AF78" i="12" s="1"/>
  <c r="G221" i="7"/>
  <c r="J219" i="7"/>
  <c r="I219" i="7"/>
  <c r="P224" i="12"/>
  <c r="Q159" i="12"/>
  <c r="AD159" i="12"/>
  <c r="AE159" i="12" s="1"/>
  <c r="AF159" i="12" s="1"/>
  <c r="F26" i="4"/>
  <c r="M27" i="4" s="1"/>
  <c r="J27" i="4" l="1"/>
  <c r="AD224" i="12"/>
  <c r="Q224" i="12"/>
  <c r="P226" i="12"/>
  <c r="P228" i="12" s="1"/>
  <c r="G223" i="7"/>
  <c r="J221" i="7"/>
  <c r="N22" i="4"/>
  <c r="N20" i="4"/>
  <c r="N23" i="4"/>
  <c r="N24" i="4"/>
  <c r="N25" i="4"/>
  <c r="N19" i="4"/>
  <c r="N21" i="4"/>
  <c r="F28" i="4"/>
  <c r="F27" i="4"/>
  <c r="N26" i="4"/>
  <c r="N18" i="4"/>
  <c r="I27" i="4"/>
  <c r="K27" i="4"/>
  <c r="G27" i="4"/>
  <c r="L27" i="4"/>
  <c r="H27" i="4"/>
  <c r="I223" i="7" l="1"/>
  <c r="G225" i="7"/>
  <c r="J223" i="7"/>
  <c r="Q228" i="12"/>
  <c r="AD228" i="12"/>
  <c r="AE228" i="12" s="1"/>
  <c r="AF228" i="12" s="1"/>
  <c r="AE224" i="12"/>
  <c r="AF224" i="12" s="1"/>
  <c r="AD226" i="12"/>
</calcChain>
</file>

<file path=xl/sharedStrings.xml><?xml version="1.0" encoding="utf-8"?>
<sst xmlns="http://schemas.openxmlformats.org/spreadsheetml/2006/main" count="576" uniqueCount="309">
  <si>
    <t>Select nature of expense</t>
  </si>
  <si>
    <t>Activity code</t>
  </si>
  <si>
    <t>Governance</t>
  </si>
  <si>
    <t>Operations management</t>
  </si>
  <si>
    <t>Fundraising &amp; Resource Mobilization</t>
  </si>
  <si>
    <t>Monitoring &amp; Evaluation - GSF fund</t>
  </si>
  <si>
    <t>Comms on GSF institution</t>
  </si>
  <si>
    <t>Comms on programs</t>
  </si>
  <si>
    <t>Global Policy &amp; Advocacy</t>
  </si>
  <si>
    <t>Global Events</t>
  </si>
  <si>
    <t>Local Advocacy</t>
  </si>
  <si>
    <t>Technical assistance</t>
  </si>
  <si>
    <t>Best practice &amp; knowledge mgt</t>
  </si>
  <si>
    <t>Monitoring &amp; Evaluation - GSF programs</t>
  </si>
  <si>
    <t>Country Mapping Studies</t>
  </si>
  <si>
    <t>Global Program coordination</t>
  </si>
  <si>
    <t>Communities of Practice</t>
  </si>
  <si>
    <t>COR-GOV</t>
  </si>
  <si>
    <t>COR-OPS</t>
  </si>
  <si>
    <t>COR-FIN</t>
  </si>
  <si>
    <t>COR-FRS</t>
  </si>
  <si>
    <t>COR-MEV</t>
  </si>
  <si>
    <t>COR-COM</t>
  </si>
  <si>
    <t>ADV-COM</t>
  </si>
  <si>
    <t>ADV-GLO</t>
  </si>
  <si>
    <t>ADV-EVT</t>
  </si>
  <si>
    <t>ADV-LOC</t>
  </si>
  <si>
    <t>ADV-TAS</t>
  </si>
  <si>
    <t>ADV-KNO</t>
  </si>
  <si>
    <t>PRO-MEV</t>
  </si>
  <si>
    <t>PRO-CMS</t>
  </si>
  <si>
    <t>PRO-GLO</t>
  </si>
  <si>
    <t>PRO-PRA</t>
  </si>
  <si>
    <t>PRO-FLD</t>
  </si>
  <si>
    <t>Project code</t>
  </si>
  <si>
    <t>Project name</t>
  </si>
  <si>
    <t>HQ00</t>
  </si>
  <si>
    <t>XX00</t>
  </si>
  <si>
    <t>CF01</t>
  </si>
  <si>
    <t>CD01</t>
  </si>
  <si>
    <t>DRC pilot project Kivus and Kasai</t>
  </si>
  <si>
    <t>GN01</t>
  </si>
  <si>
    <t>GUINEA pilot project Stadium 28 Sep 2009</t>
  </si>
  <si>
    <t>IQ01</t>
  </si>
  <si>
    <t>BD99</t>
  </si>
  <si>
    <t>Bangladesh CMS</t>
  </si>
  <si>
    <t>BA99</t>
  </si>
  <si>
    <t>Bosnia Herzegovina CMS</t>
  </si>
  <si>
    <t>BI99</t>
  </si>
  <si>
    <t>Burundi CMS</t>
  </si>
  <si>
    <t>KH99</t>
  </si>
  <si>
    <t>Cambodia CMS</t>
  </si>
  <si>
    <t>CF99</t>
  </si>
  <si>
    <t>CAR CMS</t>
  </si>
  <si>
    <t>TD99</t>
  </si>
  <si>
    <t>Chad CMS</t>
  </si>
  <si>
    <t>CO99</t>
  </si>
  <si>
    <t>Colombia CMS</t>
  </si>
  <si>
    <t>CD99</t>
  </si>
  <si>
    <t>DRC CMS</t>
  </si>
  <si>
    <t>GM99</t>
  </si>
  <si>
    <t>Gambia CMS</t>
  </si>
  <si>
    <t>GT99</t>
  </si>
  <si>
    <t>Guatemala CMS</t>
  </si>
  <si>
    <t>GN99</t>
  </si>
  <si>
    <t>Guinea CMS</t>
  </si>
  <si>
    <t>IQ99</t>
  </si>
  <si>
    <t>Iraq CMS</t>
  </si>
  <si>
    <t>CI99</t>
  </si>
  <si>
    <t>Ivory Coast CMS</t>
  </si>
  <si>
    <t>KE99</t>
  </si>
  <si>
    <t>Kenya CMS</t>
  </si>
  <si>
    <t>LR99</t>
  </si>
  <si>
    <t>Liberia CMS</t>
  </si>
  <si>
    <t>LY99</t>
  </si>
  <si>
    <t>Libya CMS</t>
  </si>
  <si>
    <t>ML99</t>
  </si>
  <si>
    <t>Mali CMS</t>
  </si>
  <si>
    <t>MM99</t>
  </si>
  <si>
    <t>Myanmar CMS</t>
  </si>
  <si>
    <t>NP99</t>
  </si>
  <si>
    <t>Nepal CMS</t>
  </si>
  <si>
    <t>NG99</t>
  </si>
  <si>
    <t>Nigeria CMS</t>
  </si>
  <si>
    <t>PH99</t>
  </si>
  <si>
    <t>Philippines CMS</t>
  </si>
  <si>
    <t>SS99</t>
  </si>
  <si>
    <t>South Sudan CMS</t>
  </si>
  <si>
    <t>LK99</t>
  </si>
  <si>
    <t>Sri Lanka CMS</t>
  </si>
  <si>
    <t>SD99</t>
  </si>
  <si>
    <t>Sudan CMS</t>
  </si>
  <si>
    <t>SY99</t>
  </si>
  <si>
    <t>Syria CMS</t>
  </si>
  <si>
    <t>UG99</t>
  </si>
  <si>
    <t>Uganda CMS</t>
  </si>
  <si>
    <t>UA99</t>
  </si>
  <si>
    <t>Ukraine CMS</t>
  </si>
  <si>
    <t>ACTIVITY</t>
  </si>
  <si>
    <t>PROJECT</t>
  </si>
  <si>
    <t>ACCOUNT</t>
  </si>
  <si>
    <t>Activity name</t>
  </si>
  <si>
    <t>Global secretariat</t>
  </si>
  <si>
    <t>Account code</t>
  </si>
  <si>
    <t>Account description</t>
  </si>
  <si>
    <t>620000</t>
  </si>
  <si>
    <t>Air plane &amp; travel agencies</t>
  </si>
  <si>
    <t>621000</t>
  </si>
  <si>
    <t>622000</t>
  </si>
  <si>
    <t>623000</t>
  </si>
  <si>
    <t>624000</t>
  </si>
  <si>
    <t>Hotel and housing costs</t>
  </si>
  <si>
    <t>625100</t>
  </si>
  <si>
    <t>Subsistence during travel (food direct costs)</t>
  </si>
  <si>
    <t>625200</t>
  </si>
  <si>
    <t>Subsistence during travel (perdiem)</t>
  </si>
  <si>
    <t>Evaluation services</t>
  </si>
  <si>
    <t>Translation services</t>
  </si>
  <si>
    <t>612000</t>
  </si>
  <si>
    <t>613000</t>
  </si>
  <si>
    <t>614000</t>
  </si>
  <si>
    <t>Visas taxes tests vaccines and prerequisites for travel</t>
  </si>
  <si>
    <t>Mail, postage, courrier services</t>
  </si>
  <si>
    <t>651100</t>
  </si>
  <si>
    <t>651200</t>
  </si>
  <si>
    <t>COR-DIR</t>
  </si>
  <si>
    <t>CAR project</t>
  </si>
  <si>
    <t>IRAQ pilot project Sinjar</t>
  </si>
  <si>
    <t>Country TBC</t>
  </si>
  <si>
    <t>OTHER COSTS</t>
  </si>
  <si>
    <t>618000</t>
  </si>
  <si>
    <t>IT advisory and helpdesk</t>
  </si>
  <si>
    <t>619000</t>
  </si>
  <si>
    <t>Other service providers</t>
  </si>
  <si>
    <t>Vehicle rental &amp; insurance</t>
  </si>
  <si>
    <t>640000</t>
  </si>
  <si>
    <t>650100</t>
  </si>
  <si>
    <t>652100</t>
  </si>
  <si>
    <t>Subscriptions, books, reference material</t>
  </si>
  <si>
    <t>652200</t>
  </si>
  <si>
    <t>IT softwares and licenses</t>
  </si>
  <si>
    <t>653100</t>
  </si>
  <si>
    <t>Rent office space</t>
  </si>
  <si>
    <t>653200</t>
  </si>
  <si>
    <t>Insurances</t>
  </si>
  <si>
    <t>653300</t>
  </si>
  <si>
    <t>Utilities (electricity water etc)</t>
  </si>
  <si>
    <t>653400</t>
  </si>
  <si>
    <t>Office shared services</t>
  </si>
  <si>
    <t>654100</t>
  </si>
  <si>
    <t>Legal advice fees</t>
  </si>
  <si>
    <t>655100</t>
  </si>
  <si>
    <t>655200</t>
  </si>
  <si>
    <t>Maintenance of office &amp; IT equipment</t>
  </si>
  <si>
    <t>656100</t>
  </si>
  <si>
    <t>662100</t>
  </si>
  <si>
    <t>Venue and equipment hire</t>
  </si>
  <si>
    <t>662200</t>
  </si>
  <si>
    <t>Catering (coffee break lunch food)</t>
  </si>
  <si>
    <t>662300</t>
  </si>
  <si>
    <t>Refund of transport and other costs to event participants</t>
  </si>
  <si>
    <t>662900</t>
  </si>
  <si>
    <t>Other event costs</t>
  </si>
  <si>
    <t>666000</t>
  </si>
  <si>
    <t>Representations costs, invitations of interlocutors</t>
  </si>
  <si>
    <t>666100</t>
  </si>
  <si>
    <t>Photo graphism video digital web services</t>
  </si>
  <si>
    <t>666200</t>
  </si>
  <si>
    <t>Printing &amp; publication services</t>
  </si>
  <si>
    <t>666900</t>
  </si>
  <si>
    <t>Other comms &amp; advertising services</t>
  </si>
  <si>
    <t>690100</t>
  </si>
  <si>
    <t>Consultants fees</t>
  </si>
  <si>
    <t>Bank fees</t>
  </si>
  <si>
    <t>Temporary staff - daily workers</t>
  </si>
  <si>
    <t>Office furniture and small equipment</t>
  </si>
  <si>
    <t>IT equipment</t>
  </si>
  <si>
    <t>1. STAFF</t>
  </si>
  <si>
    <t>3. TRAVEL</t>
  </si>
  <si>
    <t>2. CONTRACTORS</t>
  </si>
  <si>
    <t>5. OFFICE COSTS</t>
  </si>
  <si>
    <t>9. OTHER COSTS</t>
  </si>
  <si>
    <t>4. GRANTS TO PARTNERS</t>
  </si>
  <si>
    <t>6. EVENTS &amp; COMMS</t>
  </si>
  <si>
    <t>Telephone, internet comunications</t>
  </si>
  <si>
    <t>Stationery and small office supplies</t>
  </si>
  <si>
    <t>Grants to Implementing Partners</t>
  </si>
  <si>
    <t>Other transport costs (train coach taxi bus fuel etc)</t>
  </si>
  <si>
    <t>Staff salaries and employer costs</t>
  </si>
  <si>
    <t>Please select as relevant in the drop-down:</t>
  </si>
  <si>
    <t>Project coordinator :</t>
  </si>
  <si>
    <t xml:space="preserve">Project name : </t>
  </si>
  <si>
    <t>Finance contact :</t>
  </si>
  <si>
    <t>Unit cost</t>
  </si>
  <si>
    <t>Total cost</t>
  </si>
  <si>
    <t>Unit 1 
name</t>
  </si>
  <si>
    <t>Unit 2 
name</t>
  </si>
  <si>
    <t>Unit 1 
quantity</t>
  </si>
  <si>
    <t>Unit 2 
quantity</t>
  </si>
  <si>
    <t xml:space="preserve">GSF analytic coding : </t>
  </si>
  <si>
    <t>Category</t>
  </si>
  <si>
    <t>Expense category</t>
  </si>
  <si>
    <t>Describe expense line</t>
  </si>
  <si>
    <t>Partner activity code</t>
  </si>
  <si>
    <t xml:space="preserve">Currency of budget : </t>
  </si>
  <si>
    <t>List your main activities or phases of the project</t>
  </si>
  <si>
    <r>
      <t>Activity/</t>
    </r>
    <r>
      <rPr>
        <b/>
        <sz val="10"/>
        <color theme="4"/>
        <rFont val="Verdana"/>
        <family val="2"/>
      </rPr>
      <t xml:space="preserve"> Budget line</t>
    </r>
  </si>
  <si>
    <t>PARTNER INFO &amp; ACTIVITIES</t>
  </si>
  <si>
    <t>Short code</t>
  </si>
  <si>
    <t>$GSF$</t>
  </si>
  <si>
    <t>DETAILED LIST OF EXPENSES</t>
  </si>
  <si>
    <t>Currency</t>
  </si>
  <si>
    <t>Partner :</t>
  </si>
  <si>
    <t xml:space="preserve">Project : </t>
  </si>
  <si>
    <t xml:space="preserve">Currency of report : </t>
  </si>
  <si>
    <t>Budget line</t>
  </si>
  <si>
    <t>Budget line description (verify)</t>
  </si>
  <si>
    <t>X-rate curr</t>
  </si>
  <si>
    <t xml:space="preserve">Total costs reported : </t>
  </si>
  <si>
    <t xml:space="preserve">FOR EACH EXPENSE IN LINK WITH THE BUDGET, PLEASE PROVIDE ALL DETAILS IN LINES BELOW </t>
  </si>
  <si>
    <t>BUDGET</t>
  </si>
  <si>
    <t>Total spent</t>
  </si>
  <si>
    <t>Comments</t>
  </si>
  <si>
    <t>YOU CAN COMMENT SPEND IN COLUMN O</t>
  </si>
  <si>
    <t>on spend level</t>
  </si>
  <si>
    <t>TOTAL EXPENSES</t>
  </si>
  <si>
    <t>verif</t>
  </si>
  <si>
    <t>TOTAL DIRECT COSTS</t>
  </si>
  <si>
    <t>TOTAL BUDGET</t>
  </si>
  <si>
    <t>PARTNER BUDGET</t>
  </si>
  <si>
    <t xml:space="preserve">Expected END date : </t>
  </si>
  <si>
    <t xml:space="preserve">Expected START date : </t>
  </si>
  <si>
    <t xml:space="preserve">For Country : </t>
  </si>
  <si>
    <t>(curr)</t>
  </si>
  <si>
    <t>X-rate</t>
  </si>
  <si>
    <t>Project code :</t>
  </si>
  <si>
    <t>Activity code :</t>
  </si>
  <si>
    <t>GRAND TOTAL</t>
  </si>
  <si>
    <r>
      <t>Date</t>
    </r>
    <r>
      <rPr>
        <i/>
        <sz val="10"/>
        <rFont val="Verdana"/>
        <family val="2"/>
      </rPr>
      <t xml:space="preserve">
(compulsory)</t>
    </r>
  </si>
  <si>
    <r>
      <t xml:space="preserve">Describe expense in detail </t>
    </r>
    <r>
      <rPr>
        <i/>
        <sz val="10"/>
        <rFont val="Verdana"/>
        <family val="2"/>
      </rPr>
      <t xml:space="preserve">
(compulsory)</t>
    </r>
  </si>
  <si>
    <t>Amount 
paid</t>
  </si>
  <si>
    <t>Currency 
paid</t>
  </si>
  <si>
    <t>(select code)</t>
  </si>
  <si>
    <t>Balance Actuals vs Budget</t>
  </si>
  <si>
    <t>Finance</t>
  </si>
  <si>
    <t>General Direction</t>
  </si>
  <si>
    <t>In cell C10: unselect "(Blanks)" at bottom of the filter list, to hide the empty lines.</t>
  </si>
  <si>
    <t>USD</t>
  </si>
  <si>
    <t>Overhead</t>
  </si>
  <si>
    <t>Quarter:</t>
  </si>
  <si>
    <t>Quarter 1</t>
  </si>
  <si>
    <t>Quarter 2</t>
  </si>
  <si>
    <t>Quarter 3</t>
  </si>
  <si>
    <t>Quarter 4</t>
  </si>
  <si>
    <t>Quarter 5</t>
  </si>
  <si>
    <t>ACTUAL EXPENSES REPORTED BY QUARTER</t>
  </si>
  <si>
    <t>FORECAST FOR FUTURE</t>
  </si>
  <si>
    <t>Updated Forecast for Total Project</t>
  </si>
  <si>
    <t>Variance vs Budget</t>
  </si>
  <si>
    <t>%</t>
  </si>
  <si>
    <t>TOTAL REPORTED YTD</t>
  </si>
  <si>
    <t>% spent</t>
  </si>
  <si>
    <t>FUTURE SPEND</t>
  </si>
  <si>
    <t>FINANCIAL FORECAST</t>
  </si>
  <si>
    <t>Amount</t>
  </si>
  <si>
    <t>Total forecasted project costs</t>
  </si>
  <si>
    <t>FINANCIAL REPORT vs BUDGET</t>
  </si>
  <si>
    <t>Receipt no</t>
  </si>
  <si>
    <t>Quarter 6</t>
  </si>
  <si>
    <t>Quarter 7</t>
  </si>
  <si>
    <t>Quarter 8</t>
  </si>
  <si>
    <t>Quarter 9</t>
  </si>
  <si>
    <t>2022-Q2</t>
  </si>
  <si>
    <t>2022-Q3</t>
  </si>
  <si>
    <t>2022-Q4</t>
  </si>
  <si>
    <t>2023-Q1</t>
  </si>
  <si>
    <t>2023-Q2</t>
  </si>
  <si>
    <t>2023-Q3</t>
  </si>
  <si>
    <t>2023-Q4</t>
  </si>
  <si>
    <t>IRM projects implemented in countries</t>
  </si>
  <si>
    <t>X</t>
  </si>
  <si>
    <t xml:space="preserve">Overhead </t>
  </si>
  <si>
    <t>2024-Q1</t>
  </si>
  <si>
    <t>2024-Q2</t>
  </si>
  <si>
    <t>PAST EXPENSES REPORTED</t>
  </si>
  <si>
    <t>x</t>
  </si>
  <si>
    <t>EUR</t>
  </si>
  <si>
    <t>THE GLOBAL FUND FOR SURVIVORS OF CONFLICT-RELATED VIOLENCE</t>
  </si>
  <si>
    <t>Virginie Blumet</t>
  </si>
  <si>
    <t>Esther Dingemans</t>
  </si>
  <si>
    <t>Lump</t>
  </si>
  <si>
    <t>Organization name :</t>
  </si>
  <si>
    <t>GLOBAL</t>
  </si>
  <si>
    <t>Funding the Global Survivors Fund</t>
  </si>
  <si>
    <t>GRS</t>
  </si>
  <si>
    <t>ADV</t>
  </si>
  <si>
    <t>Global &amp; Local advocacy</t>
  </si>
  <si>
    <t>Global Reparations Study</t>
  </si>
  <si>
    <t>TAS</t>
  </si>
  <si>
    <t>IRM</t>
  </si>
  <si>
    <t>Interim Reparative Measures projects</t>
  </si>
  <si>
    <t>CORE</t>
  </si>
  <si>
    <t>Operations and Management of the Fund</t>
  </si>
  <si>
    <t>Regional and global events, grants to advocacy and events partners, consultants and employees, travels, workshops, communications, advocacy, etc</t>
  </si>
  <si>
    <t>Grants to IRM projects implementing partners, consultants and employees to coordinate projects and partners, monitoring and evaluation, travels and field visits, etc</t>
  </si>
  <si>
    <t>Technical assistance on reparations to governments &amp; civil society</t>
  </si>
  <si>
    <t>Assistance provided directly to Governments that are implementing national reparations programmes by employees and consultants through visits and workshops, to advise them on best practice, to ensure that national reparations laws/decrees are survivor-centred and survivor informed, as well as providing them trainings on this</t>
  </si>
  <si>
    <t>Grants to study partners, consultants for research and to coordinate partners and review the studies, employees to supervise and review the studies, tool to enter and store data collected, etc</t>
  </si>
  <si>
    <t>including operational coordination of programmes and projects as well as due diligence and monitoring and evaluation (Consultants and employees, tools, travels and meetings, office costs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</si>
</sst>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quot; -&quot;* #,##0.00\ "/>
    <numFmt numFmtId="165" formatCode="#,##0.0000\ ;&quot; -&quot;* #,##0.0000\ "/>
    <numFmt numFmtId="166" formatCode="d\ mmm\ yyyy"/>
    <numFmt numFmtId="167" formatCode="#,##0.0"/>
    <numFmt numFmtId="168" formatCode="#,##0.00000"/>
    <numFmt numFmtId="169" formatCode="#,##0.0000"/>
    <numFmt numFmtId="170" formatCode="\+#,##0%\ ;\-#,##0%"/>
    <numFmt numFmtId="171" formatCode="\+#,##0;\-#,##0"/>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Verdana"/>
      <family val="2"/>
    </font>
    <font>
      <b/>
      <sz val="10"/>
      <name val="Verdana"/>
      <family val="2"/>
    </font>
    <font>
      <sz val="8"/>
      <name val="Arial"/>
      <family val="2"/>
    </font>
    <font>
      <sz val="6"/>
      <name val="Verdana"/>
      <family val="2"/>
    </font>
    <font>
      <b/>
      <sz val="12"/>
      <name val="Verdana"/>
      <family val="2"/>
    </font>
    <font>
      <b/>
      <sz val="14"/>
      <color theme="0"/>
      <name val="Verdana"/>
      <family val="2"/>
    </font>
    <font>
      <i/>
      <sz val="9"/>
      <name val="Verdana"/>
      <family val="2"/>
    </font>
    <font>
      <b/>
      <sz val="16"/>
      <color theme="1"/>
      <name val="Calibri"/>
      <family val="2"/>
      <scheme val="minor"/>
    </font>
    <font>
      <sz val="8"/>
      <name val="Calibri"/>
      <family val="2"/>
      <scheme val="minor"/>
    </font>
    <font>
      <i/>
      <sz val="8"/>
      <name val="Verdana"/>
      <family val="2"/>
    </font>
    <font>
      <sz val="12"/>
      <name val="Verdana"/>
      <family val="2"/>
    </font>
    <font>
      <b/>
      <sz val="10"/>
      <color theme="1"/>
      <name val="Verdana"/>
      <family val="2"/>
    </font>
    <font>
      <sz val="10"/>
      <color theme="1"/>
      <name val="Verdana"/>
      <family val="2"/>
    </font>
    <font>
      <sz val="9"/>
      <color theme="1"/>
      <name val="Calibri"/>
      <family val="2"/>
      <scheme val="minor"/>
    </font>
    <font>
      <b/>
      <sz val="12"/>
      <color theme="1"/>
      <name val="Calibri"/>
      <family val="2"/>
      <scheme val="minor"/>
    </font>
    <font>
      <b/>
      <sz val="10"/>
      <color theme="0"/>
      <name val="Verdana"/>
      <family val="2"/>
    </font>
    <font>
      <sz val="10"/>
      <color theme="4"/>
      <name val="Verdana"/>
      <family val="2"/>
    </font>
    <font>
      <b/>
      <sz val="10"/>
      <color theme="4"/>
      <name val="Verdana"/>
      <family val="2"/>
    </font>
    <font>
      <sz val="10"/>
      <color theme="0"/>
      <name val="Verdana"/>
      <family val="2"/>
    </font>
    <font>
      <b/>
      <sz val="11"/>
      <color theme="1"/>
      <name val="Verdana"/>
      <family val="2"/>
    </font>
    <font>
      <sz val="9"/>
      <name val="Arial"/>
      <family val="2"/>
    </font>
    <font>
      <i/>
      <sz val="9"/>
      <color rgb="FF0070C0"/>
      <name val="Verdana"/>
      <family val="2"/>
    </font>
    <font>
      <sz val="10"/>
      <color rgb="FF00B050"/>
      <name val="Verdana"/>
      <family val="2"/>
    </font>
    <font>
      <b/>
      <sz val="10"/>
      <color rgb="FF0070C0"/>
      <name val="Verdana"/>
      <family val="2"/>
    </font>
    <font>
      <b/>
      <sz val="10"/>
      <color theme="1"/>
      <name val="Calibri"/>
      <family val="2"/>
      <scheme val="minor"/>
    </font>
    <font>
      <sz val="9"/>
      <color rgb="FF00B050"/>
      <name val="Verdana"/>
      <family val="2"/>
    </font>
    <font>
      <b/>
      <sz val="14"/>
      <color theme="1"/>
      <name val="Calibri"/>
      <family val="2"/>
      <scheme val="minor"/>
    </font>
    <font>
      <b/>
      <sz val="9"/>
      <name val="Verdana"/>
      <family val="2"/>
    </font>
    <font>
      <sz val="9"/>
      <name val="Verdana"/>
      <family val="2"/>
    </font>
    <font>
      <sz val="14"/>
      <color theme="1"/>
      <name val="Calibri"/>
      <family val="2"/>
      <scheme val="minor"/>
    </font>
    <font>
      <i/>
      <sz val="10"/>
      <name val="Verdana"/>
      <family val="2"/>
    </font>
    <font>
      <b/>
      <sz val="11"/>
      <color theme="4"/>
      <name val="Verdana"/>
      <family val="2"/>
    </font>
    <font>
      <b/>
      <sz val="11"/>
      <name val="Verdana"/>
      <family val="2"/>
    </font>
    <font>
      <b/>
      <sz val="14"/>
      <name val="Verdana"/>
      <family val="2"/>
    </font>
    <font>
      <b/>
      <sz val="12"/>
      <color theme="1"/>
      <name val="Verdana"/>
      <family val="2"/>
    </font>
    <font>
      <sz val="10"/>
      <color theme="1"/>
      <name val="Calibri"/>
      <family val="2"/>
      <scheme val="minor"/>
    </font>
    <font>
      <b/>
      <sz val="10"/>
      <color rgb="FFFF0000"/>
      <name val="Verdana"/>
      <family val="2"/>
    </font>
    <font>
      <b/>
      <sz val="11"/>
      <color rgb="FF0070C0"/>
      <name val="Verdana"/>
      <family val="2"/>
    </font>
    <font>
      <b/>
      <u val="singleAccounting"/>
      <sz val="10"/>
      <name val="Verdana"/>
      <family val="2"/>
    </font>
    <font>
      <b/>
      <u val="singleAccounting"/>
      <sz val="11"/>
      <color theme="1"/>
      <name val="Calibri"/>
      <family val="2"/>
      <scheme val="minor"/>
    </font>
    <font>
      <b/>
      <sz val="14"/>
      <color rgb="FFFF0000"/>
      <name val="Calibri"/>
      <family val="2"/>
      <scheme val="minor"/>
    </font>
    <font>
      <b/>
      <sz val="10"/>
      <color rgb="FF00B050"/>
      <name val="Verdana"/>
      <family val="2"/>
    </font>
    <font>
      <b/>
      <sz val="12"/>
      <color rgb="FF0070C0"/>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7030A0"/>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67">
    <xf numFmtId="0" fontId="0" fillId="0" borderId="0" xfId="0"/>
    <xf numFmtId="14" fontId="4" fillId="2" borderId="5" xfId="0" applyNumberFormat="1" applyFont="1" applyFill="1" applyBorder="1" applyAlignment="1">
      <alignment vertical="center"/>
    </xf>
    <xf numFmtId="164" fontId="5" fillId="2" borderId="6" xfId="0" applyNumberFormat="1" applyFont="1" applyFill="1" applyBorder="1" applyAlignment="1">
      <alignment horizontal="center" vertical="center"/>
    </xf>
    <xf numFmtId="0" fontId="1" fillId="0" borderId="0" xfId="0" applyFont="1" applyFill="1"/>
    <xf numFmtId="164" fontId="5" fillId="2" borderId="13" xfId="0" applyNumberFormat="1" applyFont="1" applyFill="1" applyBorder="1" applyAlignment="1" applyProtection="1">
      <alignment horizontal="center" vertical="center"/>
      <protection hidden="1"/>
    </xf>
    <xf numFmtId="14" fontId="4" fillId="2" borderId="0" xfId="0" applyNumberFormat="1" applyFont="1" applyFill="1" applyBorder="1" applyAlignment="1">
      <alignment horizontal="right" vertical="center"/>
    </xf>
    <xf numFmtId="14" fontId="4" fillId="2" borderId="0" xfId="0" applyNumberFormat="1" applyFont="1" applyFill="1" applyBorder="1" applyAlignment="1">
      <alignment vertical="center"/>
    </xf>
    <xf numFmtId="0" fontId="2" fillId="6" borderId="11" xfId="0" applyFont="1" applyFill="1" applyBorder="1" applyAlignment="1">
      <alignment horizontal="center"/>
    </xf>
    <xf numFmtId="0" fontId="2" fillId="8" borderId="11" xfId="0" applyFont="1" applyFill="1" applyBorder="1" applyAlignment="1">
      <alignment horizontal="center"/>
    </xf>
    <xf numFmtId="0" fontId="2" fillId="0" borderId="11" xfId="0" applyFont="1" applyBorder="1"/>
    <xf numFmtId="0" fontId="2" fillId="6" borderId="11" xfId="0" applyFont="1" applyFill="1" applyBorder="1"/>
    <xf numFmtId="0" fontId="2" fillId="7" borderId="11" xfId="0" applyFont="1" applyFill="1" applyBorder="1"/>
    <xf numFmtId="0" fontId="0" fillId="7" borderId="11" xfId="0" applyFill="1" applyBorder="1"/>
    <xf numFmtId="0" fontId="2" fillId="8" borderId="11" xfId="0" applyFont="1" applyFill="1" applyBorder="1"/>
    <xf numFmtId="0" fontId="0" fillId="8" borderId="11" xfId="0" applyFill="1" applyBorder="1"/>
    <xf numFmtId="0" fontId="0" fillId="6" borderId="11" xfId="0" applyFill="1" applyBorder="1"/>
    <xf numFmtId="0" fontId="2" fillId="3" borderId="11" xfId="0" applyFont="1" applyFill="1" applyBorder="1"/>
    <xf numFmtId="0" fontId="11" fillId="0" borderId="0" xfId="0" applyFont="1"/>
    <xf numFmtId="165" fontId="4" fillId="2" borderId="0" xfId="0" applyNumberFormat="1" applyFont="1" applyFill="1" applyBorder="1" applyAlignment="1">
      <alignment vertical="center"/>
    </xf>
    <xf numFmtId="164" fontId="4" fillId="3" borderId="0" xfId="0" applyNumberFormat="1" applyFont="1" applyFill="1" applyBorder="1" applyAlignment="1">
      <alignment vertical="center"/>
    </xf>
    <xf numFmtId="0" fontId="0" fillId="0" borderId="0" xfId="0" applyAlignment="1">
      <alignment horizontal="center"/>
    </xf>
    <xf numFmtId="164" fontId="4" fillId="3" borderId="4" xfId="0" applyNumberFormat="1" applyFont="1" applyFill="1" applyBorder="1" applyAlignment="1">
      <alignment vertical="center"/>
    </xf>
    <xf numFmtId="164" fontId="4" fillId="2" borderId="0" xfId="0" applyNumberFormat="1" applyFont="1" applyFill="1" applyBorder="1" applyAlignment="1">
      <alignment horizontal="right" vertical="center"/>
    </xf>
    <xf numFmtId="164" fontId="4" fillId="3" borderId="5" xfId="0" applyNumberFormat="1" applyFont="1" applyFill="1" applyBorder="1" applyAlignment="1">
      <alignment vertical="center"/>
    </xf>
    <xf numFmtId="164" fontId="7" fillId="3" borderId="4" xfId="0" applyNumberFormat="1" applyFont="1" applyFill="1" applyBorder="1" applyAlignment="1" applyProtection="1">
      <alignment vertical="center"/>
      <protection hidden="1"/>
    </xf>
    <xf numFmtId="0" fontId="2" fillId="0" borderId="11" xfId="0" applyFont="1" applyBorder="1" applyAlignment="1">
      <alignment horizontal="center"/>
    </xf>
    <xf numFmtId="0" fontId="2" fillId="7" borderId="11" xfId="0" applyFont="1" applyFill="1" applyBorder="1" applyAlignment="1">
      <alignment horizontal="center"/>
    </xf>
    <xf numFmtId="165" fontId="5" fillId="2" borderId="0" xfId="0" applyNumberFormat="1" applyFont="1" applyFill="1" applyBorder="1" applyAlignment="1">
      <alignment horizontal="right" vertical="center"/>
    </xf>
    <xf numFmtId="0" fontId="10" fillId="3" borderId="0" xfId="0" applyFont="1" applyFill="1" applyBorder="1" applyAlignment="1" applyProtection="1">
      <alignment vertical="center"/>
      <protection hidden="1"/>
    </xf>
    <xf numFmtId="165" fontId="13" fillId="3" borderId="0" xfId="0" applyNumberFormat="1" applyFont="1" applyFill="1" applyBorder="1" applyAlignment="1">
      <alignment horizontal="left" vertical="top"/>
    </xf>
    <xf numFmtId="0" fontId="0" fillId="0" borderId="11" xfId="0" applyFill="1" applyBorder="1"/>
    <xf numFmtId="0" fontId="11" fillId="0" borderId="0" xfId="0" applyFont="1" applyAlignment="1">
      <alignment horizontal="center"/>
    </xf>
    <xf numFmtId="0" fontId="2" fillId="3" borderId="11" xfId="0" applyFont="1" applyFill="1" applyBorder="1" applyAlignment="1">
      <alignment horizontal="center"/>
    </xf>
    <xf numFmtId="0" fontId="2" fillId="0" borderId="11" xfId="0" applyFont="1" applyFill="1" applyBorder="1" applyAlignment="1">
      <alignment horizontal="center"/>
    </xf>
    <xf numFmtId="0" fontId="0" fillId="10" borderId="11" xfId="0" applyFill="1" applyBorder="1"/>
    <xf numFmtId="0" fontId="2" fillId="10" borderId="11" xfId="0" applyFont="1" applyFill="1" applyBorder="1" applyAlignment="1">
      <alignment horizontal="center"/>
    </xf>
    <xf numFmtId="0" fontId="0" fillId="9" borderId="11" xfId="0" applyFill="1" applyBorder="1"/>
    <xf numFmtId="0" fontId="2" fillId="9" borderId="11" xfId="0" applyFont="1" applyFill="1" applyBorder="1" applyAlignment="1">
      <alignment horizontal="center"/>
    </xf>
    <xf numFmtId="166" fontId="8" fillId="6" borderId="11" xfId="0" applyNumberFormat="1" applyFont="1" applyFill="1" applyBorder="1" applyAlignment="1" applyProtection="1">
      <alignment horizontal="center" vertical="center"/>
      <protection locked="0"/>
    </xf>
    <xf numFmtId="164" fontId="5" fillId="2" borderId="0" xfId="0" applyNumberFormat="1" applyFont="1" applyFill="1" applyBorder="1" applyAlignment="1">
      <alignment horizontal="right" vertical="center"/>
    </xf>
    <xf numFmtId="164" fontId="4" fillId="2" borderId="0" xfId="0" applyNumberFormat="1" applyFont="1" applyFill="1" applyBorder="1" applyAlignment="1">
      <alignment vertical="center"/>
    </xf>
    <xf numFmtId="0" fontId="0" fillId="0" borderId="11" xfId="0" applyFont="1" applyFill="1" applyBorder="1" applyAlignment="1">
      <alignment horizontal="center"/>
    </xf>
    <xf numFmtId="164" fontId="5" fillId="2" borderId="0" xfId="0" applyNumberFormat="1" applyFont="1" applyFill="1" applyBorder="1" applyAlignment="1">
      <alignment horizontal="right" vertical="top"/>
    </xf>
    <xf numFmtId="164" fontId="4" fillId="3" borderId="0" xfId="0" applyNumberFormat="1" applyFont="1" applyFill="1" applyBorder="1" applyAlignment="1" applyProtection="1">
      <alignment vertical="top" wrapText="1"/>
      <protection locked="0"/>
    </xf>
    <xf numFmtId="164" fontId="7" fillId="3" borderId="0" xfId="0" applyNumberFormat="1" applyFont="1" applyFill="1" applyBorder="1" applyAlignment="1" applyProtection="1">
      <alignment vertical="center"/>
      <protection hidden="1"/>
    </xf>
    <xf numFmtId="0" fontId="0" fillId="3" borderId="0" xfId="0" applyFill="1"/>
    <xf numFmtId="165" fontId="5" fillId="3" borderId="0" xfId="0" applyNumberFormat="1" applyFont="1" applyFill="1" applyBorder="1" applyAlignment="1">
      <alignment horizontal="right" vertical="center"/>
    </xf>
    <xf numFmtId="164" fontId="5" fillId="2" borderId="8" xfId="0" applyNumberFormat="1" applyFont="1" applyFill="1" applyBorder="1" applyAlignment="1">
      <alignment horizontal="center" vertical="center" wrapText="1"/>
    </xf>
    <xf numFmtId="164" fontId="5" fillId="2" borderId="0" xfId="0" applyNumberFormat="1" applyFont="1" applyFill="1" applyBorder="1" applyAlignment="1" applyProtection="1">
      <alignment horizontal="center" vertical="center"/>
      <protection hidden="1"/>
    </xf>
    <xf numFmtId="0" fontId="17" fillId="3" borderId="18" xfId="0" applyFont="1" applyFill="1" applyBorder="1" applyAlignment="1">
      <alignment horizontal="center" vertical="top" wrapText="1"/>
    </xf>
    <xf numFmtId="14" fontId="4" fillId="11" borderId="0" xfId="0" applyNumberFormat="1" applyFont="1" applyFill="1" applyBorder="1" applyAlignment="1">
      <alignment vertical="center"/>
    </xf>
    <xf numFmtId="164" fontId="4" fillId="11" borderId="0" xfId="0" applyNumberFormat="1" applyFont="1" applyFill="1" applyBorder="1" applyAlignment="1">
      <alignment vertical="center"/>
    </xf>
    <xf numFmtId="0" fontId="0" fillId="0" borderId="0" xfId="0" applyBorder="1" applyAlignment="1">
      <alignment horizontal="center" vertical="center"/>
    </xf>
    <xf numFmtId="0" fontId="0" fillId="11" borderId="0" xfId="0" applyFill="1" applyBorder="1" applyAlignment="1">
      <alignment horizontal="center" vertical="center" wrapText="1"/>
    </xf>
    <xf numFmtId="164" fontId="4" fillId="11" borderId="0"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13" xfId="0" applyNumberFormat="1" applyFont="1" applyFill="1" applyBorder="1" applyAlignment="1" applyProtection="1">
      <alignment horizontal="center" vertical="center"/>
      <protection hidden="1"/>
    </xf>
    <xf numFmtId="3" fontId="5" fillId="2" borderId="0" xfId="0" applyNumberFormat="1" applyFont="1" applyFill="1" applyBorder="1" applyAlignment="1" applyProtection="1">
      <alignment horizontal="center" vertical="center"/>
      <protection hidden="1"/>
    </xf>
    <xf numFmtId="3" fontId="4" fillId="3" borderId="14" xfId="0" applyNumberFormat="1" applyFont="1" applyFill="1" applyBorder="1" applyAlignment="1" applyProtection="1">
      <alignment horizontal="right" vertical="center"/>
      <protection hidden="1"/>
    </xf>
    <xf numFmtId="3" fontId="4" fillId="3" borderId="21" xfId="0" applyNumberFormat="1" applyFont="1" applyFill="1" applyBorder="1" applyAlignment="1" applyProtection="1">
      <alignment horizontal="right" vertical="center"/>
      <protection hidden="1"/>
    </xf>
    <xf numFmtId="3" fontId="5" fillId="3" borderId="5" xfId="0" applyNumberFormat="1" applyFont="1" applyFill="1" applyBorder="1" applyAlignment="1">
      <alignment vertical="center"/>
    </xf>
    <xf numFmtId="164" fontId="19" fillId="2" borderId="0" xfId="0" applyNumberFormat="1" applyFont="1" applyFill="1" applyBorder="1" applyAlignment="1" applyProtection="1">
      <alignment horizontal="center" vertical="center"/>
      <protection hidden="1"/>
    </xf>
    <xf numFmtId="164" fontId="4" fillId="2" borderId="9" xfId="0" applyNumberFormat="1" applyFont="1" applyFill="1" applyBorder="1" applyAlignment="1">
      <alignment vertical="center"/>
    </xf>
    <xf numFmtId="164" fontId="4" fillId="11" borderId="10" xfId="0" applyNumberFormat="1" applyFont="1" applyFill="1" applyBorder="1" applyAlignment="1">
      <alignment horizontal="center" vertical="center"/>
    </xf>
    <xf numFmtId="3" fontId="5" fillId="7" borderId="11" xfId="0" applyNumberFormat="1" applyFont="1" applyFill="1" applyBorder="1" applyAlignment="1" applyProtection="1">
      <alignment horizontal="right" vertical="center"/>
      <protection hidden="1"/>
    </xf>
    <xf numFmtId="0" fontId="3" fillId="0" borderId="0" xfId="0" applyFont="1"/>
    <xf numFmtId="14" fontId="22" fillId="2" borderId="5" xfId="0" applyNumberFormat="1" applyFont="1" applyFill="1" applyBorder="1" applyAlignment="1">
      <alignment vertical="center"/>
    </xf>
    <xf numFmtId="164" fontId="22" fillId="3" borderId="5" xfId="0" applyNumberFormat="1" applyFont="1" applyFill="1" applyBorder="1" applyAlignment="1">
      <alignment vertical="center"/>
    </xf>
    <xf numFmtId="3" fontId="22" fillId="3" borderId="5" xfId="0" applyNumberFormat="1" applyFont="1" applyFill="1" applyBorder="1" applyAlignment="1">
      <alignment vertical="center"/>
    </xf>
    <xf numFmtId="3" fontId="23" fillId="3" borderId="5" xfId="0" applyNumberFormat="1" applyFont="1" applyFill="1" applyBorder="1" applyAlignment="1">
      <alignment vertical="center"/>
    </xf>
    <xf numFmtId="164" fontId="25" fillId="3" borderId="0" xfId="0" applyNumberFormat="1" applyFont="1" applyFill="1" applyBorder="1" applyAlignment="1">
      <alignment vertical="center"/>
    </xf>
    <xf numFmtId="0" fontId="0" fillId="3" borderId="24" xfId="0" applyFill="1" applyBorder="1"/>
    <xf numFmtId="0" fontId="0" fillId="0" borderId="0" xfId="0" applyBorder="1" applyAlignment="1">
      <alignment vertical="center" wrapText="1"/>
    </xf>
    <xf numFmtId="0" fontId="1" fillId="3" borderId="24" xfId="0" applyFont="1" applyFill="1" applyBorder="1"/>
    <xf numFmtId="0" fontId="3" fillId="3" borderId="5" xfId="0" applyFont="1" applyFill="1" applyBorder="1"/>
    <xf numFmtId="0" fontId="0" fillId="3" borderId="0" xfId="0" applyFill="1" applyBorder="1"/>
    <xf numFmtId="0" fontId="3" fillId="3" borderId="3" xfId="0" applyFont="1" applyFill="1" applyBorder="1"/>
    <xf numFmtId="0" fontId="0" fillId="3" borderId="4" xfId="0" applyFill="1" applyBorder="1"/>
    <xf numFmtId="0" fontId="0" fillId="3" borderId="25" xfId="0" applyFill="1" applyBorder="1"/>
    <xf numFmtId="0" fontId="0" fillId="11" borderId="0" xfId="0" applyFill="1" applyBorder="1"/>
    <xf numFmtId="0" fontId="0" fillId="11" borderId="4" xfId="0" applyFill="1" applyBorder="1"/>
    <xf numFmtId="164" fontId="27" fillId="2" borderId="0" xfId="0" applyNumberFormat="1" applyFont="1" applyFill="1" applyBorder="1" applyAlignment="1">
      <alignment vertical="center"/>
    </xf>
    <xf numFmtId="164" fontId="27" fillId="2" borderId="0" xfId="0" applyNumberFormat="1" applyFont="1" applyFill="1" applyBorder="1" applyAlignment="1">
      <alignment vertical="top"/>
    </xf>
    <xf numFmtId="0" fontId="3" fillId="0" borderId="0" xfId="0" applyFont="1" applyFill="1"/>
    <xf numFmtId="3" fontId="16" fillId="3" borderId="5" xfId="0" applyNumberFormat="1" applyFont="1" applyFill="1" applyBorder="1" applyAlignment="1">
      <alignment vertical="center"/>
    </xf>
    <xf numFmtId="15" fontId="4" fillId="4" borderId="17" xfId="0" applyNumberFormat="1" applyFont="1" applyFill="1" applyBorder="1" applyAlignment="1" applyProtection="1">
      <alignment horizontal="center" vertical="top" wrapText="1"/>
      <protection locked="0" hidden="1"/>
    </xf>
    <xf numFmtId="166" fontId="4" fillId="4" borderId="1" xfId="0" applyNumberFormat="1" applyFont="1" applyFill="1" applyBorder="1" applyAlignment="1" applyProtection="1">
      <alignment horizontal="left" vertical="top" wrapText="1"/>
      <protection locked="0" hidden="1"/>
    </xf>
    <xf numFmtId="4" fontId="4" fillId="4" borderId="12" xfId="0" applyNumberFormat="1" applyFont="1" applyFill="1" applyBorder="1" applyAlignment="1" applyProtection="1">
      <alignment horizontal="center" vertical="top"/>
      <protection locked="0" hidden="1"/>
    </xf>
    <xf numFmtId="49" fontId="4" fillId="4" borderId="12" xfId="0" applyNumberFormat="1" applyFont="1" applyFill="1" applyBorder="1" applyAlignment="1" applyProtection="1">
      <alignment horizontal="center" vertical="top"/>
      <protection locked="0" hidden="1"/>
    </xf>
    <xf numFmtId="15" fontId="4" fillId="4" borderId="18" xfId="0" applyNumberFormat="1" applyFont="1" applyFill="1" applyBorder="1" applyAlignment="1" applyProtection="1">
      <alignment horizontal="center" vertical="top" wrapText="1"/>
      <protection locked="0" hidden="1"/>
    </xf>
    <xf numFmtId="166" fontId="4" fillId="4" borderId="15" xfId="0" applyNumberFormat="1" applyFont="1" applyFill="1" applyBorder="1" applyAlignment="1" applyProtection="1">
      <alignment horizontal="left" vertical="top" wrapText="1"/>
      <protection locked="0" hidden="1"/>
    </xf>
    <xf numFmtId="4" fontId="4" fillId="4" borderId="20" xfId="0" applyNumberFormat="1" applyFont="1" applyFill="1" applyBorder="1" applyAlignment="1" applyProtection="1">
      <alignment horizontal="center" vertical="top"/>
      <protection locked="0" hidden="1"/>
    </xf>
    <xf numFmtId="49" fontId="4" fillId="4" borderId="20" xfId="0" applyNumberFormat="1" applyFont="1" applyFill="1" applyBorder="1" applyAlignment="1" applyProtection="1">
      <alignment horizontal="center" vertical="top"/>
      <protection locked="0" hidden="1"/>
    </xf>
    <xf numFmtId="166" fontId="8" fillId="3" borderId="11" xfId="0" applyNumberFormat="1" applyFont="1" applyFill="1" applyBorder="1" applyAlignment="1" applyProtection="1">
      <alignment horizontal="center" vertical="center"/>
      <protection locked="0"/>
    </xf>
    <xf numFmtId="3" fontId="5" fillId="2" borderId="6" xfId="0" applyNumberFormat="1" applyFont="1" applyFill="1" applyBorder="1" applyAlignment="1">
      <alignment horizontal="left" vertical="center"/>
    </xf>
    <xf numFmtId="168" fontId="4" fillId="4" borderId="12" xfId="0" applyNumberFormat="1" applyFont="1" applyFill="1" applyBorder="1" applyAlignment="1" applyProtection="1">
      <alignment horizontal="center" vertical="top"/>
      <protection locked="0" hidden="1"/>
    </xf>
    <xf numFmtId="168" fontId="4" fillId="4" borderId="20" xfId="0" applyNumberFormat="1" applyFont="1" applyFill="1" applyBorder="1" applyAlignment="1" applyProtection="1">
      <alignment horizontal="center" vertical="top"/>
      <protection locked="0" hidden="1"/>
    </xf>
    <xf numFmtId="4" fontId="4" fillId="3" borderId="18" xfId="0" applyNumberFormat="1" applyFont="1" applyFill="1" applyBorder="1" applyAlignment="1" applyProtection="1">
      <alignment horizontal="right" vertical="top"/>
      <protection hidden="1"/>
    </xf>
    <xf numFmtId="164" fontId="5" fillId="2" borderId="6" xfId="0" applyNumberFormat="1" applyFont="1" applyFill="1" applyBorder="1" applyAlignment="1">
      <alignment horizontal="left" vertical="center"/>
    </xf>
    <xf numFmtId="164" fontId="5" fillId="2" borderId="13" xfId="0" applyNumberFormat="1" applyFont="1" applyFill="1" applyBorder="1" applyAlignment="1" applyProtection="1">
      <alignment horizontal="left" vertical="center"/>
      <protection hidden="1"/>
    </xf>
    <xf numFmtId="3" fontId="5" fillId="2" borderId="13" xfId="0" applyNumberFormat="1" applyFont="1" applyFill="1" applyBorder="1" applyAlignment="1" applyProtection="1">
      <alignment horizontal="left" vertical="center"/>
      <protection hidden="1"/>
    </xf>
    <xf numFmtId="0" fontId="28" fillId="7" borderId="10" xfId="0" applyFont="1" applyFill="1" applyBorder="1" applyAlignment="1">
      <alignment horizontal="right" vertical="top" wrapText="1"/>
    </xf>
    <xf numFmtId="0" fontId="28" fillId="7" borderId="11" xfId="0" applyFont="1" applyFill="1" applyBorder="1" applyAlignment="1">
      <alignment horizontal="right" vertical="top" wrapText="1"/>
    </xf>
    <xf numFmtId="4" fontId="8" fillId="3" borderId="1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Protection="1"/>
    <xf numFmtId="14" fontId="22" fillId="2" borderId="5" xfId="0" applyNumberFormat="1" applyFont="1" applyFill="1" applyBorder="1" applyAlignment="1" applyProtection="1">
      <alignment vertical="center"/>
    </xf>
    <xf numFmtId="14" fontId="4" fillId="2" borderId="0" xfId="0" applyNumberFormat="1" applyFont="1" applyFill="1" applyBorder="1" applyAlignment="1" applyProtection="1">
      <alignment vertical="center"/>
    </xf>
    <xf numFmtId="164" fontId="4" fillId="2" borderId="0" xfId="0" applyNumberFormat="1" applyFont="1" applyFill="1" applyBorder="1" applyAlignment="1" applyProtection="1">
      <alignment vertical="center"/>
    </xf>
    <xf numFmtId="164" fontId="4" fillId="3" borderId="0" xfId="0" applyNumberFormat="1" applyFont="1" applyFill="1" applyBorder="1" applyAlignment="1" applyProtection="1">
      <alignment vertical="center"/>
    </xf>
    <xf numFmtId="0" fontId="0" fillId="3" borderId="24" xfId="0" applyFill="1" applyBorder="1" applyProtection="1"/>
    <xf numFmtId="0" fontId="0" fillId="3" borderId="0" xfId="0" applyFill="1" applyBorder="1" applyProtection="1"/>
    <xf numFmtId="164" fontId="5" fillId="2" borderId="0" xfId="0" applyNumberFormat="1" applyFont="1" applyFill="1" applyBorder="1" applyAlignment="1" applyProtection="1">
      <alignment horizontal="right" vertical="center"/>
    </xf>
    <xf numFmtId="0" fontId="0" fillId="3" borderId="0" xfId="0" applyFill="1" applyProtection="1"/>
    <xf numFmtId="165" fontId="5" fillId="2" borderId="0" xfId="0" applyNumberFormat="1" applyFont="1" applyFill="1" applyBorder="1" applyAlignment="1" applyProtection="1">
      <alignment horizontal="right" vertical="center"/>
    </xf>
    <xf numFmtId="166" fontId="8" fillId="3" borderId="11" xfId="0" applyNumberFormat="1" applyFont="1" applyFill="1" applyBorder="1" applyAlignment="1" applyProtection="1">
      <alignment horizontal="center" vertical="center"/>
    </xf>
    <xf numFmtId="164" fontId="22" fillId="3" borderId="5" xfId="0" applyNumberFormat="1" applyFont="1" applyFill="1" applyBorder="1" applyAlignment="1" applyProtection="1">
      <alignment vertical="center"/>
    </xf>
    <xf numFmtId="164" fontId="4" fillId="2" borderId="0" xfId="0" applyNumberFormat="1" applyFont="1" applyFill="1" applyBorder="1" applyAlignment="1" applyProtection="1">
      <alignment horizontal="right" vertical="center"/>
    </xf>
    <xf numFmtId="164" fontId="5" fillId="2" borderId="0" xfId="0" applyNumberFormat="1" applyFont="1" applyFill="1" applyBorder="1" applyAlignment="1" applyProtection="1">
      <alignment horizontal="right" vertical="top"/>
    </xf>
    <xf numFmtId="165" fontId="8" fillId="2" borderId="11" xfId="0" applyNumberFormat="1" applyFont="1" applyFill="1" applyBorder="1" applyAlignment="1" applyProtection="1">
      <alignment horizontal="center" vertical="center"/>
    </xf>
    <xf numFmtId="164" fontId="25" fillId="3" borderId="0" xfId="0" applyNumberFormat="1" applyFont="1" applyFill="1" applyBorder="1" applyAlignment="1" applyProtection="1">
      <alignment vertical="center"/>
    </xf>
    <xf numFmtId="3" fontId="5" fillId="2" borderId="6" xfId="0" applyNumberFormat="1" applyFont="1" applyFill="1" applyBorder="1" applyAlignment="1" applyProtection="1">
      <alignment horizontal="center" vertical="center"/>
    </xf>
    <xf numFmtId="3" fontId="5" fillId="2" borderId="13"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horizontal="center" vertical="center"/>
    </xf>
    <xf numFmtId="164" fontId="19" fillId="2" borderId="0" xfId="0" applyNumberFormat="1" applyFont="1" applyFill="1" applyBorder="1" applyAlignment="1" applyProtection="1">
      <alignment horizontal="center" vertical="center"/>
    </xf>
    <xf numFmtId="3" fontId="5" fillId="2" borderId="0" xfId="0" applyNumberFormat="1" applyFont="1" applyFill="1" applyBorder="1" applyAlignment="1" applyProtection="1">
      <alignment horizontal="center" vertical="center"/>
    </xf>
    <xf numFmtId="3" fontId="23" fillId="3" borderId="5" xfId="0" applyNumberFormat="1" applyFont="1" applyFill="1" applyBorder="1" applyAlignment="1" applyProtection="1">
      <alignment vertical="center"/>
    </xf>
    <xf numFmtId="164" fontId="5" fillId="2" borderId="8" xfId="0" applyNumberFormat="1" applyFont="1" applyFill="1" applyBorder="1" applyAlignment="1" applyProtection="1">
      <alignment horizontal="left" vertical="center"/>
    </xf>
    <xf numFmtId="0" fontId="0" fillId="0" borderId="9" xfId="0" applyBorder="1" applyAlignment="1" applyProtection="1">
      <alignment horizontal="left" vertical="center"/>
    </xf>
    <xf numFmtId="3" fontId="5" fillId="2" borderId="11" xfId="0" applyNumberFormat="1" applyFont="1" applyFill="1" applyBorder="1" applyAlignment="1" applyProtection="1">
      <alignment vertical="center"/>
    </xf>
    <xf numFmtId="3" fontId="22" fillId="3" borderId="5" xfId="0" applyNumberFormat="1" applyFont="1" applyFill="1" applyBorder="1" applyAlignment="1" applyProtection="1">
      <alignment vertical="center"/>
    </xf>
    <xf numFmtId="0" fontId="1" fillId="3" borderId="24" xfId="0" applyFont="1" applyFill="1" applyBorder="1" applyProtection="1"/>
    <xf numFmtId="0" fontId="1" fillId="0" borderId="0" xfId="0" applyFont="1" applyFill="1" applyProtection="1"/>
    <xf numFmtId="0" fontId="3" fillId="3" borderId="5" xfId="0" applyFont="1" applyFill="1" applyBorder="1" applyProtection="1"/>
    <xf numFmtId="0" fontId="3" fillId="3" borderId="3" xfId="0" applyFont="1" applyFill="1" applyBorder="1" applyProtection="1"/>
    <xf numFmtId="0" fontId="0" fillId="3" borderId="4" xfId="0" applyFill="1" applyBorder="1" applyProtection="1"/>
    <xf numFmtId="0" fontId="0" fillId="3" borderId="25" xfId="0" applyFill="1" applyBorder="1" applyProtection="1"/>
    <xf numFmtId="166" fontId="4" fillId="4" borderId="17" xfId="0" applyNumberFormat="1" applyFont="1" applyFill="1" applyBorder="1" applyAlignment="1" applyProtection="1">
      <alignment horizontal="left" vertical="top" wrapText="1"/>
      <protection locked="0" hidden="1"/>
    </xf>
    <xf numFmtId="166" fontId="4" fillId="4" borderId="18" xfId="0" applyNumberFormat="1" applyFont="1" applyFill="1" applyBorder="1" applyAlignment="1" applyProtection="1">
      <alignment horizontal="left" vertical="top" wrapText="1"/>
      <protection locked="0" hidden="1"/>
    </xf>
    <xf numFmtId="166" fontId="4" fillId="4" borderId="19" xfId="0" applyNumberFormat="1" applyFont="1" applyFill="1" applyBorder="1" applyAlignment="1" applyProtection="1">
      <alignment horizontal="left" vertical="top" wrapText="1"/>
      <protection locked="0" hidden="1"/>
    </xf>
    <xf numFmtId="3" fontId="5" fillId="2" borderId="0" xfId="0" applyNumberFormat="1" applyFont="1" applyFill="1" applyBorder="1" applyAlignment="1" applyProtection="1">
      <alignment vertical="center"/>
    </xf>
    <xf numFmtId="4" fontId="4" fillId="3" borderId="0" xfId="0" applyNumberFormat="1" applyFont="1" applyFill="1" applyBorder="1" applyAlignment="1" applyProtection="1">
      <alignment horizontal="right" vertical="center"/>
    </xf>
    <xf numFmtId="0" fontId="0" fillId="0" borderId="0" xfId="0" applyBorder="1" applyProtection="1"/>
    <xf numFmtId="164" fontId="27" fillId="3" borderId="0" xfId="0" applyNumberFormat="1" applyFont="1" applyFill="1" applyBorder="1" applyAlignment="1" applyProtection="1">
      <alignment vertical="top"/>
    </xf>
    <xf numFmtId="0" fontId="17" fillId="0" borderId="0" xfId="0" applyFont="1" applyProtection="1"/>
    <xf numFmtId="0" fontId="17" fillId="3" borderId="0" xfId="0" applyFont="1" applyFill="1" applyBorder="1" applyProtection="1"/>
    <xf numFmtId="4" fontId="29" fillId="3" borderId="0" xfId="0" applyNumberFormat="1" applyFont="1" applyFill="1" applyBorder="1" applyAlignment="1" applyProtection="1">
      <alignment horizontal="left" vertical="center"/>
    </xf>
    <xf numFmtId="0" fontId="17" fillId="3" borderId="4" xfId="0" applyFont="1" applyFill="1" applyBorder="1" applyProtection="1"/>
    <xf numFmtId="4" fontId="2" fillId="0" borderId="0" xfId="0" applyNumberFormat="1" applyFont="1" applyProtection="1"/>
    <xf numFmtId="4" fontId="5" fillId="2" borderId="0" xfId="0" applyNumberFormat="1" applyFont="1" applyFill="1" applyBorder="1" applyAlignment="1" applyProtection="1">
      <alignment vertical="center"/>
    </xf>
    <xf numFmtId="4" fontId="5" fillId="2" borderId="0" xfId="0" applyNumberFormat="1" applyFont="1" applyFill="1" applyBorder="1" applyAlignment="1" applyProtection="1">
      <alignment horizontal="right" vertical="center"/>
    </xf>
    <xf numFmtId="4" fontId="5" fillId="3" borderId="0" xfId="0" applyNumberFormat="1" applyFont="1" applyFill="1" applyBorder="1" applyAlignment="1" applyProtection="1">
      <alignment vertical="center"/>
    </xf>
    <xf numFmtId="4" fontId="5" fillId="2" borderId="6" xfId="0" applyNumberFormat="1" applyFont="1" applyFill="1" applyBorder="1" applyAlignment="1" applyProtection="1">
      <alignment horizontal="center" vertical="center"/>
    </xf>
    <xf numFmtId="4" fontId="5" fillId="2" borderId="13" xfId="0" applyNumberFormat="1" applyFont="1" applyFill="1" applyBorder="1" applyAlignment="1" applyProtection="1">
      <alignment horizontal="center" vertical="center"/>
    </xf>
    <xf numFmtId="4" fontId="5" fillId="2" borderId="0" xfId="0" applyNumberFormat="1" applyFont="1" applyFill="1" applyBorder="1" applyAlignment="1" applyProtection="1">
      <alignment horizontal="center" vertical="center"/>
    </xf>
    <xf numFmtId="4" fontId="2" fillId="3" borderId="4" xfId="0" applyNumberFormat="1" applyFont="1" applyFill="1" applyBorder="1" applyProtection="1"/>
    <xf numFmtId="1" fontId="6" fillId="11" borderId="14" xfId="0" applyNumberFormat="1" applyFont="1" applyFill="1" applyBorder="1" applyAlignment="1" applyProtection="1">
      <alignment horizontal="center" vertical="center"/>
      <protection locked="0"/>
    </xf>
    <xf numFmtId="1" fontId="6" fillId="11" borderId="21" xfId="0" applyNumberFormat="1" applyFont="1" applyFill="1" applyBorder="1" applyAlignment="1" applyProtection="1">
      <alignment horizontal="center" vertical="center"/>
      <protection locked="0"/>
    </xf>
    <xf numFmtId="1" fontId="6" fillId="11" borderId="23" xfId="0" applyNumberFormat="1" applyFont="1" applyFill="1" applyBorder="1" applyAlignment="1" applyProtection="1">
      <alignment horizontal="center" vertical="center"/>
      <protection locked="0"/>
    </xf>
    <xf numFmtId="164" fontId="8" fillId="2" borderId="24" xfId="0" applyNumberFormat="1" applyFont="1" applyFill="1" applyBorder="1" applyAlignment="1">
      <alignment horizontal="right" vertical="center"/>
    </xf>
    <xf numFmtId="3" fontId="8" fillId="2" borderId="11" xfId="0" applyNumberFormat="1" applyFont="1" applyFill="1" applyBorder="1" applyAlignment="1">
      <alignment vertical="center"/>
    </xf>
    <xf numFmtId="3" fontId="14" fillId="2" borderId="11" xfId="0" applyNumberFormat="1" applyFont="1" applyFill="1" applyBorder="1" applyAlignment="1">
      <alignment vertical="center"/>
    </xf>
    <xf numFmtId="164" fontId="8" fillId="2" borderId="5" xfId="0" applyNumberFormat="1" applyFont="1" applyFill="1" applyBorder="1" applyAlignment="1">
      <alignment horizontal="left" vertical="center"/>
    </xf>
    <xf numFmtId="164" fontId="8" fillId="2" borderId="0" xfId="0" applyNumberFormat="1" applyFont="1" applyFill="1" applyBorder="1" applyAlignment="1">
      <alignment horizontal="right" vertical="center"/>
    </xf>
    <xf numFmtId="9" fontId="0" fillId="3" borderId="0" xfId="0" applyNumberFormat="1" applyFill="1" applyBorder="1"/>
    <xf numFmtId="0" fontId="30" fillId="3" borderId="0" xfId="0" applyFont="1" applyFill="1" applyBorder="1" applyAlignment="1">
      <alignment horizontal="right" vertical="center"/>
    </xf>
    <xf numFmtId="164" fontId="26" fillId="3" borderId="24" xfId="0" applyNumberFormat="1" applyFont="1" applyFill="1" applyBorder="1" applyAlignment="1">
      <alignment horizontal="left" vertical="center"/>
    </xf>
    <xf numFmtId="164" fontId="4" fillId="3" borderId="3" xfId="0" applyNumberFormat="1" applyFont="1" applyFill="1" applyBorder="1" applyAlignment="1">
      <alignment vertical="center"/>
    </xf>
    <xf numFmtId="166" fontId="15" fillId="4" borderId="15" xfId="0" applyNumberFormat="1" applyFont="1" applyFill="1" applyBorder="1" applyAlignment="1" applyProtection="1">
      <alignment horizontal="center" vertical="center" wrapText="1"/>
      <protection locked="0"/>
    </xf>
    <xf numFmtId="166" fontId="15" fillId="4" borderId="16" xfId="0" applyNumberFormat="1" applyFont="1" applyFill="1" applyBorder="1" applyAlignment="1" applyProtection="1">
      <alignment horizontal="center" vertical="center" wrapText="1"/>
      <protection locked="0"/>
    </xf>
    <xf numFmtId="3" fontId="21" fillId="6" borderId="17" xfId="0" applyNumberFormat="1" applyFont="1" applyFill="1" applyBorder="1" applyAlignment="1" applyProtection="1">
      <alignment horizontal="center" vertical="top"/>
      <protection locked="0"/>
    </xf>
    <xf numFmtId="3" fontId="21" fillId="6" borderId="18" xfId="0" applyNumberFormat="1" applyFont="1" applyFill="1" applyBorder="1" applyAlignment="1" applyProtection="1">
      <alignment horizontal="center" vertical="top"/>
      <protection locked="0"/>
    </xf>
    <xf numFmtId="0" fontId="0" fillId="3" borderId="0" xfId="0" applyFill="1" applyBorder="1" applyAlignment="1">
      <alignment vertical="top" wrapText="1"/>
    </xf>
    <xf numFmtId="0" fontId="0" fillId="0" borderId="0" xfId="0" applyAlignment="1">
      <alignment wrapText="1"/>
    </xf>
    <xf numFmtId="0" fontId="0" fillId="0" borderId="0" xfId="0" applyAlignment="1">
      <alignment vertical="top"/>
    </xf>
    <xf numFmtId="3" fontId="22" fillId="3" borderId="5" xfId="0" applyNumberFormat="1" applyFont="1" applyFill="1" applyBorder="1" applyAlignment="1">
      <alignment vertical="top"/>
    </xf>
    <xf numFmtId="3" fontId="20" fillId="3" borderId="0" xfId="0" applyNumberFormat="1" applyFont="1" applyFill="1" applyBorder="1" applyAlignment="1">
      <alignment horizontal="center" vertical="top"/>
    </xf>
    <xf numFmtId="1" fontId="6" fillId="11" borderId="14" xfId="0" applyNumberFormat="1" applyFont="1" applyFill="1" applyBorder="1" applyAlignment="1" applyProtection="1">
      <alignment horizontal="center" vertical="top"/>
      <protection locked="0"/>
    </xf>
    <xf numFmtId="0" fontId="0" fillId="3" borderId="24" xfId="0" applyFill="1" applyBorder="1" applyAlignment="1">
      <alignment vertical="top"/>
    </xf>
    <xf numFmtId="4" fontId="4" fillId="3" borderId="28" xfId="0" applyNumberFormat="1" applyFont="1" applyFill="1" applyBorder="1" applyAlignment="1" applyProtection="1">
      <alignment horizontal="right" vertical="top"/>
      <protection hidden="1"/>
    </xf>
    <xf numFmtId="169" fontId="4" fillId="4" borderId="20" xfId="0" applyNumberFormat="1" applyFont="1" applyFill="1" applyBorder="1" applyAlignment="1" applyProtection="1">
      <alignment horizontal="center" vertical="top"/>
      <protection locked="0" hidden="1"/>
    </xf>
    <xf numFmtId="3" fontId="4" fillId="3" borderId="18" xfId="0" applyNumberFormat="1" applyFont="1" applyFill="1" applyBorder="1" applyAlignment="1" applyProtection="1">
      <alignment horizontal="right" vertical="top"/>
      <protection hidden="1"/>
    </xf>
    <xf numFmtId="1" fontId="6" fillId="11" borderId="21" xfId="0" applyNumberFormat="1" applyFont="1" applyFill="1" applyBorder="1" applyAlignment="1" applyProtection="1">
      <alignment horizontal="center" vertical="top"/>
      <protection locked="0"/>
    </xf>
    <xf numFmtId="166" fontId="4" fillId="4" borderId="16" xfId="0" applyNumberFormat="1" applyFont="1" applyFill="1" applyBorder="1" applyAlignment="1" applyProtection="1">
      <alignment horizontal="left" vertical="top" wrapText="1"/>
      <protection locked="0" hidden="1"/>
    </xf>
    <xf numFmtId="4" fontId="4" fillId="3" borderId="29" xfId="0" applyNumberFormat="1" applyFont="1" applyFill="1" applyBorder="1" applyAlignment="1" applyProtection="1">
      <alignment horizontal="right" vertical="top"/>
      <protection hidden="1"/>
    </xf>
    <xf numFmtId="169" fontId="4" fillId="4" borderId="22" xfId="0" applyNumberFormat="1" applyFont="1" applyFill="1" applyBorder="1" applyAlignment="1" applyProtection="1">
      <alignment horizontal="center" vertical="top"/>
      <protection locked="0" hidden="1"/>
    </xf>
    <xf numFmtId="164" fontId="4" fillId="2" borderId="0" xfId="0" applyNumberFormat="1" applyFont="1" applyFill="1" applyBorder="1" applyAlignment="1">
      <alignment vertical="center" wrapText="1"/>
    </xf>
    <xf numFmtId="165" fontId="13" fillId="3" borderId="0" xfId="0" applyNumberFormat="1" applyFont="1" applyFill="1" applyBorder="1" applyAlignment="1">
      <alignment horizontal="left" vertical="top" wrapText="1"/>
    </xf>
    <xf numFmtId="164" fontId="4" fillId="3" borderId="0" xfId="0" applyNumberFormat="1" applyFont="1" applyFill="1" applyBorder="1" applyAlignment="1">
      <alignment vertical="center" wrapText="1"/>
    </xf>
    <xf numFmtId="164" fontId="5" fillId="2" borderId="6" xfId="0" applyNumberFormat="1" applyFont="1" applyFill="1" applyBorder="1" applyAlignment="1">
      <alignment horizontal="center" vertical="center" wrapText="1"/>
    </xf>
    <xf numFmtId="164" fontId="5" fillId="2" borderId="13" xfId="0" applyNumberFormat="1" applyFont="1" applyFill="1" applyBorder="1" applyAlignment="1" applyProtection="1">
      <alignment horizontal="center" vertical="center" wrapText="1"/>
      <protection hidden="1"/>
    </xf>
    <xf numFmtId="164" fontId="5" fillId="2" borderId="0" xfId="0" applyNumberFormat="1" applyFont="1" applyFill="1" applyBorder="1" applyAlignment="1" applyProtection="1">
      <alignment horizontal="center" vertical="center" wrapText="1"/>
      <protection hidden="1"/>
    </xf>
    <xf numFmtId="4" fontId="4" fillId="4" borderId="30" xfId="0" applyNumberFormat="1" applyFont="1" applyFill="1" applyBorder="1" applyAlignment="1" applyProtection="1">
      <alignment horizontal="center" vertical="top" wrapText="1"/>
      <protection locked="0" hidden="1"/>
    </xf>
    <xf numFmtId="49" fontId="4" fillId="4" borderId="20" xfId="0" applyNumberFormat="1" applyFont="1" applyFill="1" applyBorder="1" applyAlignment="1" applyProtection="1">
      <alignment horizontal="center" vertical="top" wrapText="1"/>
      <protection locked="0" hidden="1"/>
    </xf>
    <xf numFmtId="167" fontId="4" fillId="4" borderId="20" xfId="0" applyNumberFormat="1" applyFont="1" applyFill="1" applyBorder="1" applyAlignment="1" applyProtection="1">
      <alignment horizontal="center" vertical="top" wrapText="1"/>
      <protection locked="0" hidden="1"/>
    </xf>
    <xf numFmtId="4" fontId="4" fillId="4" borderId="20" xfId="0" applyNumberFormat="1" applyFont="1" applyFill="1" applyBorder="1" applyAlignment="1" applyProtection="1">
      <alignment horizontal="center" vertical="top" wrapText="1"/>
      <protection locked="0" hidden="1"/>
    </xf>
    <xf numFmtId="4" fontId="4" fillId="4" borderId="32" xfId="0" applyNumberFormat="1" applyFont="1" applyFill="1" applyBorder="1" applyAlignment="1" applyProtection="1">
      <alignment horizontal="center" vertical="top" wrapText="1"/>
      <protection locked="0" hidden="1"/>
    </xf>
    <xf numFmtId="49" fontId="4" fillId="4" borderId="22" xfId="0" applyNumberFormat="1" applyFont="1" applyFill="1" applyBorder="1" applyAlignment="1" applyProtection="1">
      <alignment horizontal="center" vertical="top" wrapText="1"/>
      <protection locked="0" hidden="1"/>
    </xf>
    <xf numFmtId="167" fontId="4" fillId="4" borderId="22" xfId="0" applyNumberFormat="1" applyFont="1" applyFill="1" applyBorder="1" applyAlignment="1" applyProtection="1">
      <alignment horizontal="center" vertical="top" wrapText="1"/>
      <protection locked="0" hidden="1"/>
    </xf>
    <xf numFmtId="4" fontId="4" fillId="4" borderId="33" xfId="0" applyNumberFormat="1" applyFont="1" applyFill="1" applyBorder="1" applyAlignment="1" applyProtection="1">
      <alignment horizontal="center" vertical="top" wrapText="1"/>
      <protection locked="0" hidden="1"/>
    </xf>
    <xf numFmtId="164" fontId="4" fillId="2" borderId="9" xfId="0" applyNumberFormat="1" applyFont="1" applyFill="1" applyBorder="1" applyAlignment="1">
      <alignment vertical="center" wrapText="1"/>
    </xf>
    <xf numFmtId="0" fontId="0" fillId="3" borderId="0" xfId="0" applyFill="1" applyBorder="1" applyAlignment="1">
      <alignment wrapText="1"/>
    </xf>
    <xf numFmtId="0" fontId="0" fillId="3" borderId="4" xfId="0" applyFill="1" applyBorder="1" applyAlignment="1">
      <alignment wrapText="1"/>
    </xf>
    <xf numFmtId="164" fontId="5" fillId="2" borderId="6" xfId="0" applyNumberFormat="1" applyFont="1" applyFill="1" applyBorder="1" applyAlignment="1">
      <alignment vertical="center" wrapText="1"/>
    </xf>
    <xf numFmtId="0" fontId="0" fillId="3" borderId="2" xfId="0" applyFill="1" applyBorder="1"/>
    <xf numFmtId="0" fontId="0" fillId="3" borderId="2" xfId="0" applyFill="1" applyBorder="1" applyAlignment="1">
      <alignment wrapText="1"/>
    </xf>
    <xf numFmtId="9" fontId="14" fillId="3" borderId="11" xfId="0" applyNumberFormat="1" applyFont="1" applyFill="1" applyBorder="1" applyAlignment="1" applyProtection="1">
      <alignment horizontal="center" vertical="center"/>
      <protection locked="0"/>
    </xf>
    <xf numFmtId="166" fontId="4" fillId="4" borderId="34" xfId="0" applyNumberFormat="1" applyFont="1" applyFill="1" applyBorder="1" applyAlignment="1" applyProtection="1">
      <alignment horizontal="left" vertical="top" wrapText="1"/>
      <protection locked="0" hidden="1"/>
    </xf>
    <xf numFmtId="0" fontId="0" fillId="3" borderId="2" xfId="0" applyFill="1" applyBorder="1" applyProtection="1"/>
    <xf numFmtId="169" fontId="4" fillId="4" borderId="36" xfId="0" applyNumberFormat="1" applyFont="1" applyFill="1" applyBorder="1" applyAlignment="1" applyProtection="1">
      <alignment horizontal="center" vertical="top"/>
      <protection locked="0" hidden="1"/>
    </xf>
    <xf numFmtId="164" fontId="4" fillId="2" borderId="10" xfId="0" applyNumberFormat="1" applyFont="1" applyFill="1" applyBorder="1" applyAlignment="1">
      <alignment vertical="center"/>
    </xf>
    <xf numFmtId="164" fontId="4" fillId="2" borderId="0" xfId="0" applyNumberFormat="1" applyFont="1" applyFill="1" applyBorder="1" applyAlignment="1">
      <alignment horizontal="left" vertical="center"/>
    </xf>
    <xf numFmtId="0" fontId="0" fillId="0" borderId="0" xfId="0" applyAlignment="1">
      <alignment horizontal="left"/>
    </xf>
    <xf numFmtId="3" fontId="31" fillId="2" borderId="0" xfId="0" applyNumberFormat="1" applyFont="1" applyFill="1" applyBorder="1" applyAlignment="1" applyProtection="1">
      <alignment horizontal="center" vertical="center"/>
      <protection hidden="1"/>
    </xf>
    <xf numFmtId="3" fontId="32" fillId="3" borderId="18" xfId="0" applyNumberFormat="1" applyFont="1" applyFill="1" applyBorder="1" applyAlignment="1" applyProtection="1">
      <alignment horizontal="left" vertical="top"/>
      <protection hidden="1"/>
    </xf>
    <xf numFmtId="0" fontId="5" fillId="3" borderId="11" xfId="0" applyFont="1" applyFill="1" applyBorder="1" applyAlignment="1" applyProtection="1">
      <alignment horizontal="center" vertical="center"/>
      <protection locked="0"/>
    </xf>
    <xf numFmtId="165" fontId="31" fillId="3" borderId="0" xfId="0" applyNumberFormat="1" applyFont="1" applyFill="1" applyBorder="1" applyAlignment="1">
      <alignment horizontal="right" vertical="center"/>
    </xf>
    <xf numFmtId="9" fontId="5" fillId="2" borderId="0" xfId="0" applyNumberFormat="1" applyFont="1" applyFill="1" applyBorder="1" applyAlignment="1">
      <alignment horizontal="right" vertical="top"/>
    </xf>
    <xf numFmtId="49" fontId="4" fillId="4" borderId="28" xfId="0" applyNumberFormat="1" applyFont="1" applyFill="1" applyBorder="1" applyAlignment="1" applyProtection="1">
      <alignment horizontal="center" vertical="top" wrapText="1"/>
      <protection locked="0" hidden="1"/>
    </xf>
    <xf numFmtId="49" fontId="4" fillId="4" borderId="29" xfId="0" applyNumberFormat="1" applyFont="1" applyFill="1" applyBorder="1" applyAlignment="1" applyProtection="1">
      <alignment horizontal="center" vertical="top" wrapText="1"/>
      <protection locked="0" hidden="1"/>
    </xf>
    <xf numFmtId="4" fontId="29" fillId="3" borderId="0" xfId="0" applyNumberFormat="1" applyFont="1" applyFill="1" applyBorder="1" applyAlignment="1" applyProtection="1">
      <alignment horizontal="right" vertical="center"/>
    </xf>
    <xf numFmtId="0" fontId="4" fillId="4" borderId="1" xfId="0" applyNumberFormat="1" applyFont="1" applyFill="1" applyBorder="1" applyAlignment="1" applyProtection="1">
      <alignment horizontal="center" vertical="top" wrapText="1"/>
      <protection locked="0" hidden="1"/>
    </xf>
    <xf numFmtId="0" fontId="4" fillId="4" borderId="15" xfId="0" applyNumberFormat="1" applyFont="1" applyFill="1" applyBorder="1" applyAlignment="1" applyProtection="1">
      <alignment horizontal="center" vertical="top" wrapText="1"/>
      <protection locked="0" hidden="1"/>
    </xf>
    <xf numFmtId="3" fontId="34" fillId="2" borderId="13" xfId="0" applyNumberFormat="1" applyFont="1" applyFill="1" applyBorder="1" applyAlignment="1" applyProtection="1">
      <alignment horizontal="center" vertical="center"/>
      <protection hidden="1"/>
    </xf>
    <xf numFmtId="164" fontId="8" fillId="3" borderId="0" xfId="0" applyNumberFormat="1" applyFont="1" applyFill="1" applyBorder="1" applyAlignment="1">
      <alignment vertical="center"/>
    </xf>
    <xf numFmtId="164" fontId="36" fillId="2" borderId="8" xfId="0" applyNumberFormat="1" applyFont="1" applyFill="1" applyBorder="1" applyAlignment="1">
      <alignment horizontal="left" vertical="center"/>
    </xf>
    <xf numFmtId="3" fontId="36" fillId="2" borderId="11" xfId="0" applyNumberFormat="1" applyFont="1" applyFill="1" applyBorder="1" applyAlignment="1">
      <alignment vertical="center"/>
    </xf>
    <xf numFmtId="9" fontId="35" fillId="2" borderId="2"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20" fillId="3" borderId="0" xfId="0" applyNumberFormat="1" applyFont="1" applyFill="1" applyBorder="1" applyAlignment="1" applyProtection="1">
      <alignment horizontal="center" vertical="top"/>
    </xf>
    <xf numFmtId="166" fontId="4" fillId="3" borderId="26" xfId="0" applyNumberFormat="1" applyFont="1" applyFill="1" applyBorder="1" applyAlignment="1" applyProtection="1">
      <alignment horizontal="left" vertical="top" wrapText="1"/>
    </xf>
    <xf numFmtId="166" fontId="4" fillId="3" borderId="15" xfId="0" applyNumberFormat="1" applyFont="1" applyFill="1" applyBorder="1" applyAlignment="1" applyProtection="1">
      <alignment horizontal="left" vertical="top"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 fontId="24" fillId="6" borderId="18" xfId="0" applyNumberFormat="1" applyFont="1" applyFill="1" applyBorder="1" applyAlignment="1" applyProtection="1">
      <alignment vertical="top" wrapText="1"/>
      <protection locked="0"/>
    </xf>
    <xf numFmtId="1" fontId="24" fillId="6" borderId="19" xfId="0" applyNumberFormat="1" applyFont="1" applyFill="1" applyBorder="1" applyAlignment="1" applyProtection="1">
      <alignment vertical="top" wrapText="1"/>
      <protection locked="0"/>
    </xf>
    <xf numFmtId="0" fontId="0" fillId="0" borderId="9" xfId="0" applyBorder="1" applyAlignment="1" applyProtection="1">
      <alignment horizontal="left" vertical="center" wrapText="1"/>
    </xf>
    <xf numFmtId="9" fontId="4" fillId="4" borderId="20" xfId="0" applyNumberFormat="1" applyFont="1" applyFill="1" applyBorder="1" applyAlignment="1" applyProtection="1">
      <alignment horizontal="center" vertical="top" wrapText="1"/>
      <protection locked="0" hidden="1"/>
    </xf>
    <xf numFmtId="3" fontId="4" fillId="3" borderId="17" xfId="0" applyNumberFormat="1" applyFont="1" applyFill="1" applyBorder="1" applyAlignment="1" applyProtection="1">
      <alignment horizontal="right" vertical="center"/>
    </xf>
    <xf numFmtId="3" fontId="4" fillId="3" borderId="18" xfId="0" applyNumberFormat="1" applyFont="1" applyFill="1" applyBorder="1" applyAlignment="1" applyProtection="1">
      <alignment horizontal="right" vertical="center"/>
    </xf>
    <xf numFmtId="3" fontId="0" fillId="3" borderId="2" xfId="0" applyNumberFormat="1" applyFill="1" applyBorder="1" applyProtection="1"/>
    <xf numFmtId="3" fontId="0" fillId="3" borderId="24" xfId="0" applyNumberFormat="1" applyFill="1" applyBorder="1" applyProtection="1"/>
    <xf numFmtId="3" fontId="2" fillId="3" borderId="2" xfId="0" applyNumberFormat="1" applyFont="1" applyFill="1" applyBorder="1" applyProtection="1"/>
    <xf numFmtId="166" fontId="16" fillId="4" borderId="15" xfId="0" applyNumberFormat="1" applyFont="1" applyFill="1" applyBorder="1" applyAlignment="1" applyProtection="1">
      <alignment horizontal="left" vertical="top" wrapText="1"/>
      <protection locked="0" hidden="1"/>
    </xf>
    <xf numFmtId="15" fontId="4" fillId="4" borderId="11" xfId="0" applyNumberFormat="1" applyFont="1" applyFill="1" applyBorder="1" applyAlignment="1" applyProtection="1">
      <alignment horizontal="center" vertical="center" wrapText="1"/>
      <protection locked="0" hidden="1"/>
    </xf>
    <xf numFmtId="164" fontId="37" fillId="3" borderId="0" xfId="0" applyNumberFormat="1" applyFont="1" applyFill="1" applyBorder="1" applyAlignment="1" applyProtection="1">
      <alignment horizontal="left" vertical="center" wrapText="1"/>
    </xf>
    <xf numFmtId="166" fontId="37" fillId="3" borderId="11" xfId="0" applyNumberFormat="1" applyFont="1" applyFill="1" applyBorder="1" applyAlignment="1" applyProtection="1">
      <alignment horizontal="center" vertical="center"/>
      <protection locked="0"/>
    </xf>
    <xf numFmtId="3" fontId="4" fillId="3" borderId="19" xfId="0" applyNumberFormat="1" applyFont="1" applyFill="1" applyBorder="1" applyAlignment="1" applyProtection="1">
      <alignment horizontal="right" vertical="center"/>
    </xf>
    <xf numFmtId="3" fontId="4" fillId="4" borderId="18"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xf>
    <xf numFmtId="3" fontId="5" fillId="3" borderId="18" xfId="0" applyNumberFormat="1" applyFont="1" applyFill="1" applyBorder="1" applyAlignment="1" applyProtection="1">
      <alignment horizontal="right" vertical="center"/>
    </xf>
    <xf numFmtId="4" fontId="5" fillId="2" borderId="13" xfId="0" applyNumberFormat="1" applyFont="1" applyFill="1" applyBorder="1" applyAlignment="1" applyProtection="1">
      <alignment horizontal="right" vertical="center"/>
    </xf>
    <xf numFmtId="170" fontId="5" fillId="2" borderId="11" xfId="0" applyNumberFormat="1" applyFont="1" applyFill="1" applyBorder="1" applyAlignment="1" applyProtection="1">
      <alignment vertical="center"/>
    </xf>
    <xf numFmtId="170" fontId="5" fillId="3" borderId="18" xfId="0" applyNumberFormat="1" applyFont="1" applyFill="1" applyBorder="1" applyAlignment="1" applyProtection="1">
      <alignment horizontal="right" vertical="center"/>
    </xf>
    <xf numFmtId="170" fontId="0" fillId="3" borderId="2" xfId="0" applyNumberFormat="1" applyFill="1" applyBorder="1" applyProtection="1"/>
    <xf numFmtId="170" fontId="8" fillId="2" borderId="11" xfId="0" applyNumberFormat="1" applyFont="1" applyFill="1" applyBorder="1" applyAlignment="1">
      <alignment vertical="center"/>
    </xf>
    <xf numFmtId="170" fontId="0" fillId="3" borderId="0" xfId="0" applyNumberFormat="1" applyFill="1" applyBorder="1"/>
    <xf numFmtId="0" fontId="0" fillId="3" borderId="31" xfId="0" applyFill="1" applyBorder="1" applyProtection="1"/>
    <xf numFmtId="0" fontId="1" fillId="3" borderId="0" xfId="0" applyFont="1" applyFill="1" applyBorder="1" applyProtection="1"/>
    <xf numFmtId="171" fontId="5" fillId="2" borderId="11" xfId="0" applyNumberFormat="1" applyFont="1" applyFill="1" applyBorder="1" applyAlignment="1" applyProtection="1">
      <alignment vertical="center"/>
    </xf>
    <xf numFmtId="171" fontId="5" fillId="3" borderId="18" xfId="0" applyNumberFormat="1" applyFont="1" applyFill="1" applyBorder="1" applyAlignment="1" applyProtection="1">
      <alignment horizontal="right" vertical="center"/>
    </xf>
    <xf numFmtId="171" fontId="0" fillId="3" borderId="2" xfId="0" applyNumberFormat="1" applyFill="1" applyBorder="1" applyProtection="1"/>
    <xf numFmtId="171" fontId="8" fillId="2" borderId="11" xfId="0" applyNumberFormat="1" applyFont="1" applyFill="1" applyBorder="1" applyAlignment="1">
      <alignment vertical="center"/>
    </xf>
    <xf numFmtId="171" fontId="0" fillId="3" borderId="0" xfId="0" applyNumberFormat="1" applyFill="1" applyBorder="1"/>
    <xf numFmtId="3" fontId="2" fillId="3" borderId="0" xfId="0" applyNumberFormat="1" applyFont="1" applyFill="1" applyBorder="1" applyProtection="1"/>
    <xf numFmtId="4" fontId="5" fillId="7" borderId="13" xfId="0" applyNumberFormat="1" applyFont="1" applyFill="1" applyBorder="1" applyAlignment="1" applyProtection="1">
      <alignment horizontal="right" vertical="center"/>
    </xf>
    <xf numFmtId="4" fontId="5" fillId="7" borderId="25" xfId="0" applyNumberFormat="1" applyFont="1" applyFill="1" applyBorder="1" applyAlignment="1" applyProtection="1">
      <alignment horizontal="center" vertical="center"/>
    </xf>
    <xf numFmtId="3" fontId="5" fillId="7" borderId="11" xfId="0" applyNumberFormat="1" applyFont="1" applyFill="1" applyBorder="1" applyAlignment="1" applyProtection="1">
      <alignment vertical="center"/>
    </xf>
    <xf numFmtId="9" fontId="5" fillId="7" borderId="11" xfId="0" applyNumberFormat="1" applyFont="1" applyFill="1" applyBorder="1" applyAlignment="1" applyProtection="1">
      <alignment horizontal="center" vertical="center"/>
    </xf>
    <xf numFmtId="3" fontId="5" fillId="7" borderId="17" xfId="0" applyNumberFormat="1" applyFont="1" applyFill="1" applyBorder="1" applyAlignment="1" applyProtection="1">
      <alignment horizontal="right" vertical="center"/>
    </xf>
    <xf numFmtId="3" fontId="5" fillId="7" borderId="18" xfId="0" applyNumberFormat="1" applyFont="1" applyFill="1" applyBorder="1" applyAlignment="1" applyProtection="1">
      <alignment horizontal="right" vertical="center"/>
    </xf>
    <xf numFmtId="9" fontId="4" fillId="7" borderId="18" xfId="0" applyNumberFormat="1" applyFont="1" applyFill="1" applyBorder="1" applyAlignment="1" applyProtection="1">
      <alignment horizontal="center" vertical="center"/>
    </xf>
    <xf numFmtId="3" fontId="8" fillId="7" borderId="11" xfId="0" applyNumberFormat="1" applyFont="1" applyFill="1" applyBorder="1" applyAlignment="1">
      <alignment vertical="center"/>
    </xf>
    <xf numFmtId="3" fontId="14" fillId="7" borderId="11" xfId="0" applyNumberFormat="1" applyFont="1" applyFill="1" applyBorder="1" applyAlignment="1">
      <alignment vertical="center"/>
    </xf>
    <xf numFmtId="4" fontId="5" fillId="7" borderId="13" xfId="0" applyNumberFormat="1" applyFont="1" applyFill="1" applyBorder="1" applyAlignment="1" applyProtection="1">
      <alignment horizontal="center" vertical="center"/>
    </xf>
    <xf numFmtId="171" fontId="4" fillId="3" borderId="17" xfId="0" applyNumberFormat="1" applyFont="1" applyFill="1" applyBorder="1" applyAlignment="1" applyProtection="1">
      <alignment horizontal="right" vertical="center"/>
    </xf>
    <xf numFmtId="170" fontId="4" fillId="3" borderId="17" xfId="0" applyNumberFormat="1" applyFont="1" applyFill="1" applyBorder="1" applyAlignment="1" applyProtection="1">
      <alignment horizontal="right" vertical="center"/>
    </xf>
    <xf numFmtId="171" fontId="4" fillId="3" borderId="18" xfId="0" applyNumberFormat="1" applyFont="1" applyFill="1" applyBorder="1" applyAlignment="1" applyProtection="1">
      <alignment horizontal="right" vertical="center"/>
    </xf>
    <xf numFmtId="170" fontId="4" fillId="3" borderId="18" xfId="0" applyNumberFormat="1" applyFont="1" applyFill="1" applyBorder="1" applyAlignment="1" applyProtection="1">
      <alignment horizontal="right" vertical="center"/>
    </xf>
    <xf numFmtId="3" fontId="4" fillId="3" borderId="35" xfId="0" applyNumberFormat="1" applyFont="1" applyFill="1" applyBorder="1" applyAlignment="1" applyProtection="1">
      <alignment horizontal="right" vertical="center"/>
    </xf>
    <xf numFmtId="166" fontId="4" fillId="4" borderId="35" xfId="0" applyNumberFormat="1" applyFont="1" applyFill="1" applyBorder="1" applyAlignment="1" applyProtection="1">
      <alignment horizontal="left" vertical="top" wrapText="1"/>
      <protection locked="0" hidden="1"/>
    </xf>
    <xf numFmtId="164" fontId="4" fillId="2" borderId="24" xfId="0" applyNumberFormat="1" applyFont="1" applyFill="1" applyBorder="1" applyAlignment="1" applyProtection="1">
      <alignment vertical="center"/>
    </xf>
    <xf numFmtId="164" fontId="5" fillId="2" borderId="24" xfId="0" applyNumberFormat="1" applyFont="1" applyFill="1" applyBorder="1" applyAlignment="1" applyProtection="1">
      <alignment horizontal="right" vertical="top"/>
    </xf>
    <xf numFmtId="164" fontId="5" fillId="2" borderId="24" xfId="0" applyNumberFormat="1" applyFont="1" applyFill="1" applyBorder="1" applyAlignment="1" applyProtection="1">
      <alignment horizontal="center" vertical="center"/>
    </xf>
    <xf numFmtId="0" fontId="0" fillId="0" borderId="10" xfId="0" applyBorder="1" applyAlignment="1" applyProtection="1">
      <alignment horizontal="left" vertical="center"/>
    </xf>
    <xf numFmtId="166" fontId="4" fillId="3" borderId="17" xfId="0" applyNumberFormat="1" applyFont="1" applyFill="1" applyBorder="1" applyAlignment="1" applyProtection="1">
      <alignment horizontal="left" vertical="top" wrapText="1"/>
    </xf>
    <xf numFmtId="166" fontId="4" fillId="3" borderId="18" xfId="0" applyNumberFormat="1" applyFont="1" applyFill="1" applyBorder="1" applyAlignment="1" applyProtection="1">
      <alignment horizontal="left" vertical="top" wrapText="1"/>
    </xf>
    <xf numFmtId="3" fontId="5" fillId="2" borderId="40" xfId="0" applyNumberFormat="1" applyFont="1" applyFill="1" applyBorder="1" applyAlignment="1" applyProtection="1">
      <alignment horizontal="center" vertical="center"/>
    </xf>
    <xf numFmtId="0" fontId="0" fillId="3" borderId="40" xfId="0" applyFill="1" applyBorder="1" applyProtection="1"/>
    <xf numFmtId="0" fontId="17" fillId="3" borderId="24" xfId="0" applyFont="1" applyFill="1" applyBorder="1" applyProtection="1"/>
    <xf numFmtId="4" fontId="29" fillId="3" borderId="24" xfId="0" applyNumberFormat="1" applyFont="1" applyFill="1" applyBorder="1" applyAlignment="1" applyProtection="1">
      <alignment horizontal="left" vertical="center"/>
    </xf>
    <xf numFmtId="3" fontId="0" fillId="3" borderId="40" xfId="0" applyNumberFormat="1" applyFill="1" applyBorder="1" applyProtection="1"/>
    <xf numFmtId="164" fontId="4" fillId="3" borderId="5" xfId="0" applyNumberFormat="1" applyFont="1" applyFill="1" applyBorder="1" applyAlignment="1" applyProtection="1">
      <alignment vertical="center"/>
    </xf>
    <xf numFmtId="0" fontId="0" fillId="0" borderId="10" xfId="0" applyBorder="1" applyAlignment="1" applyProtection="1">
      <alignment horizontal="left" vertical="center" wrapText="1"/>
    </xf>
    <xf numFmtId="164" fontId="37" fillId="3" borderId="24" xfId="0" applyNumberFormat="1" applyFont="1" applyFill="1" applyBorder="1" applyAlignment="1" applyProtection="1">
      <alignment horizontal="left" vertical="center" wrapText="1"/>
    </xf>
    <xf numFmtId="3" fontId="5" fillId="2" borderId="6" xfId="0" applyNumberFormat="1" applyFont="1" applyFill="1" applyBorder="1" applyAlignment="1" applyProtection="1">
      <alignment horizontal="left" vertical="center"/>
    </xf>
    <xf numFmtId="3" fontId="5" fillId="2" borderId="13" xfId="0" applyNumberFormat="1" applyFont="1" applyFill="1" applyBorder="1" applyAlignment="1" applyProtection="1">
      <alignment horizontal="left" vertical="center"/>
    </xf>
    <xf numFmtId="3" fontId="5" fillId="2" borderId="11" xfId="0" applyNumberFormat="1" applyFont="1" applyFill="1" applyBorder="1" applyAlignment="1">
      <alignment vertical="center"/>
    </xf>
    <xf numFmtId="3" fontId="5" fillId="7" borderId="11" xfId="0" applyNumberFormat="1" applyFont="1" applyFill="1" applyBorder="1" applyAlignment="1">
      <alignment vertical="center"/>
    </xf>
    <xf numFmtId="9" fontId="39" fillId="3" borderId="0" xfId="0" applyNumberFormat="1" applyFont="1" applyFill="1" applyBorder="1"/>
    <xf numFmtId="3" fontId="4" fillId="2" borderId="11" xfId="0" applyNumberFormat="1" applyFont="1" applyFill="1" applyBorder="1" applyAlignment="1">
      <alignment vertical="center"/>
    </xf>
    <xf numFmtId="3" fontId="4" fillId="7" borderId="11" xfId="0" applyNumberFormat="1" applyFont="1" applyFill="1" applyBorder="1" applyAlignment="1">
      <alignment vertical="center"/>
    </xf>
    <xf numFmtId="0" fontId="39" fillId="3" borderId="0" xfId="0" applyFont="1" applyFill="1" applyBorder="1"/>
    <xf numFmtId="166" fontId="4" fillId="4" borderId="41" xfId="0" applyNumberFormat="1" applyFont="1" applyFill="1" applyBorder="1" applyAlignment="1" applyProtection="1">
      <alignment horizontal="left" vertical="top" wrapText="1"/>
      <protection locked="0" hidden="1"/>
    </xf>
    <xf numFmtId="1" fontId="24" fillId="6" borderId="34" xfId="0" applyNumberFormat="1" applyFont="1" applyFill="1" applyBorder="1" applyAlignment="1" applyProtection="1">
      <alignment vertical="top" wrapText="1"/>
      <protection locked="0"/>
    </xf>
    <xf numFmtId="49" fontId="4" fillId="4" borderId="42" xfId="0" applyNumberFormat="1" applyFont="1" applyFill="1" applyBorder="1" applyAlignment="1" applyProtection="1">
      <alignment horizontal="center" vertical="top" wrapText="1"/>
      <protection locked="0" hidden="1"/>
    </xf>
    <xf numFmtId="167" fontId="4" fillId="4" borderId="43" xfId="0" applyNumberFormat="1" applyFont="1" applyFill="1" applyBorder="1" applyAlignment="1" applyProtection="1">
      <alignment horizontal="center" vertical="top" wrapText="1"/>
      <protection locked="0" hidden="1"/>
    </xf>
    <xf numFmtId="49" fontId="4" fillId="4" borderId="43" xfId="0" applyNumberFormat="1" applyFont="1" applyFill="1" applyBorder="1" applyAlignment="1" applyProtection="1">
      <alignment horizontal="center" vertical="top" wrapText="1"/>
      <protection locked="0" hidden="1"/>
    </xf>
    <xf numFmtId="4" fontId="4" fillId="4" borderId="44" xfId="0" applyNumberFormat="1" applyFont="1" applyFill="1" applyBorder="1" applyAlignment="1" applyProtection="1">
      <alignment horizontal="center" vertical="top" wrapText="1"/>
      <protection locked="0" hidden="1"/>
    </xf>
    <xf numFmtId="4" fontId="4" fillId="3" borderId="42" xfId="0" applyNumberFormat="1" applyFont="1" applyFill="1" applyBorder="1" applyAlignment="1" applyProtection="1">
      <alignment horizontal="right" vertical="top"/>
      <protection hidden="1"/>
    </xf>
    <xf numFmtId="169" fontId="4" fillId="4" borderId="43" xfId="0" applyNumberFormat="1" applyFont="1" applyFill="1" applyBorder="1" applyAlignment="1" applyProtection="1">
      <alignment horizontal="center" vertical="top"/>
      <protection locked="0" hidden="1"/>
    </xf>
    <xf numFmtId="3" fontId="4" fillId="3" borderId="34" xfId="0" applyNumberFormat="1" applyFont="1" applyFill="1" applyBorder="1" applyAlignment="1" applyProtection="1">
      <alignment horizontal="right" vertical="top"/>
      <protection hidden="1"/>
    </xf>
    <xf numFmtId="0" fontId="17" fillId="3" borderId="40" xfId="0" applyFont="1" applyFill="1" applyBorder="1" applyAlignment="1">
      <alignment horizontal="center" vertical="top" wrapText="1"/>
    </xf>
    <xf numFmtId="0" fontId="17" fillId="3" borderId="35" xfId="0" applyFont="1" applyFill="1" applyBorder="1" applyAlignment="1">
      <alignment horizontal="center" vertical="top" wrapText="1"/>
    </xf>
    <xf numFmtId="9" fontId="35" fillId="2" borderId="11" xfId="0" applyNumberFormat="1" applyFont="1" applyFill="1" applyBorder="1" applyAlignment="1">
      <alignment horizontal="center" vertical="center"/>
    </xf>
    <xf numFmtId="9" fontId="36" fillId="2" borderId="0" xfId="0" applyNumberFormat="1" applyFont="1" applyFill="1" applyBorder="1" applyAlignment="1" applyProtection="1">
      <alignment horizontal="right" vertical="center"/>
    </xf>
    <xf numFmtId="3" fontId="0" fillId="3" borderId="0" xfId="0" applyNumberFormat="1" applyFill="1" applyBorder="1" applyProtection="1"/>
    <xf numFmtId="3" fontId="20" fillId="3" borderId="31" xfId="0" applyNumberFormat="1" applyFont="1" applyFill="1" applyBorder="1" applyAlignment="1" applyProtection="1">
      <alignment horizontal="center" vertical="top"/>
    </xf>
    <xf numFmtId="3" fontId="5" fillId="3" borderId="6" xfId="0" applyNumberFormat="1" applyFont="1" applyFill="1" applyBorder="1" applyAlignment="1" applyProtection="1">
      <alignment horizontal="center" vertical="center"/>
    </xf>
    <xf numFmtId="3" fontId="5" fillId="3" borderId="13" xfId="0" applyNumberFormat="1"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3" borderId="11" xfId="0" applyNumberFormat="1" applyFont="1" applyFill="1" applyBorder="1" applyAlignment="1" applyProtection="1">
      <alignment vertical="center"/>
    </xf>
    <xf numFmtId="3" fontId="8" fillId="3" borderId="11" xfId="0" applyNumberFormat="1" applyFont="1" applyFill="1" applyBorder="1" applyAlignment="1">
      <alignment vertical="center"/>
    </xf>
    <xf numFmtId="3" fontId="14" fillId="3" borderId="11" xfId="0" applyNumberFormat="1" applyFont="1" applyFill="1" applyBorder="1" applyAlignment="1">
      <alignment vertical="center"/>
    </xf>
    <xf numFmtId="3" fontId="8" fillId="3" borderId="0" xfId="0" applyNumberFormat="1" applyFont="1" applyFill="1" applyBorder="1" applyAlignment="1">
      <alignment vertical="center"/>
    </xf>
    <xf numFmtId="4" fontId="29" fillId="3" borderId="9" xfId="0" applyNumberFormat="1" applyFont="1" applyFill="1" applyBorder="1" applyAlignment="1" applyProtection="1">
      <alignment horizontal="right" vertical="center"/>
    </xf>
    <xf numFmtId="9" fontId="27" fillId="2" borderId="0" xfId="0" applyNumberFormat="1" applyFont="1" applyFill="1" applyBorder="1" applyAlignment="1" applyProtection="1">
      <alignment horizontal="left" vertical="center"/>
    </xf>
    <xf numFmtId="9" fontId="27" fillId="2" borderId="2" xfId="0" applyNumberFormat="1" applyFont="1" applyFill="1" applyBorder="1" applyAlignment="1" applyProtection="1">
      <alignment horizontal="left" vertical="center"/>
    </xf>
    <xf numFmtId="9" fontId="27" fillId="2" borderId="9" xfId="0" applyNumberFormat="1" applyFont="1" applyFill="1" applyBorder="1" applyAlignment="1" applyProtection="1">
      <alignment horizontal="left" vertical="center"/>
    </xf>
    <xf numFmtId="9" fontId="4" fillId="7" borderId="35" xfId="0" applyNumberFormat="1" applyFont="1" applyFill="1" applyBorder="1" applyAlignment="1" applyProtection="1">
      <alignment horizontal="center" vertical="center"/>
    </xf>
    <xf numFmtId="9" fontId="41" fillId="3" borderId="0" xfId="0" applyNumberFormat="1" applyFont="1" applyFill="1" applyBorder="1" applyAlignment="1" applyProtection="1">
      <alignment horizontal="left" vertical="center"/>
    </xf>
    <xf numFmtId="9" fontId="36" fillId="3" borderId="0" xfId="0" applyNumberFormat="1" applyFont="1" applyFill="1" applyBorder="1" applyAlignment="1" applyProtection="1">
      <alignment horizontal="left" vertical="center"/>
    </xf>
    <xf numFmtId="164" fontId="36" fillId="3" borderId="0" xfId="0" applyNumberFormat="1" applyFont="1" applyFill="1" applyBorder="1" applyAlignment="1" applyProtection="1">
      <alignment horizontal="left" vertical="top"/>
    </xf>
    <xf numFmtId="0" fontId="2" fillId="0" borderId="0" xfId="0" applyFont="1" applyBorder="1" applyAlignment="1">
      <alignment horizontal="left"/>
    </xf>
    <xf numFmtId="0" fontId="1" fillId="0" borderId="0" xfId="0" applyFont="1"/>
    <xf numFmtId="3" fontId="4" fillId="4" borderId="20" xfId="0" applyNumberFormat="1" applyFont="1" applyFill="1" applyBorder="1" applyAlignment="1" applyProtection="1">
      <alignment horizontal="center" vertical="top" wrapText="1"/>
      <protection locked="0" hidden="1"/>
    </xf>
    <xf numFmtId="3" fontId="4" fillId="4" borderId="43" xfId="0" applyNumberFormat="1" applyFont="1" applyFill="1" applyBorder="1" applyAlignment="1" applyProtection="1">
      <alignment horizontal="center" vertical="top" wrapText="1"/>
      <protection locked="0" hidden="1"/>
    </xf>
    <xf numFmtId="3" fontId="4" fillId="2" borderId="9" xfId="0" applyNumberFormat="1" applyFont="1" applyFill="1" applyBorder="1" applyAlignment="1">
      <alignment vertical="center" wrapText="1"/>
    </xf>
    <xf numFmtId="0" fontId="1" fillId="0" borderId="0" xfId="0" applyFont="1" applyAlignment="1">
      <alignment horizontal="right"/>
    </xf>
    <xf numFmtId="164" fontId="42" fillId="2" borderId="0" xfId="0" applyNumberFormat="1" applyFont="1" applyFill="1" applyBorder="1" applyAlignment="1">
      <alignment vertical="center"/>
    </xf>
    <xf numFmtId="0" fontId="43" fillId="0" borderId="0" xfId="0" applyFont="1"/>
    <xf numFmtId="49" fontId="4" fillId="4" borderId="32" xfId="0" applyNumberFormat="1" applyFont="1" applyFill="1" applyBorder="1" applyAlignment="1" applyProtection="1">
      <alignment horizontal="center" vertical="top" wrapText="1"/>
      <protection locked="0" hidden="1"/>
    </xf>
    <xf numFmtId="171" fontId="44" fillId="0" borderId="0" xfId="0" applyNumberFormat="1" applyFont="1"/>
    <xf numFmtId="49" fontId="4" fillId="4" borderId="30" xfId="0" applyNumberFormat="1" applyFont="1" applyFill="1" applyBorder="1" applyAlignment="1" applyProtection="1">
      <alignment horizontal="center" vertical="top" wrapText="1"/>
      <protection locked="0" hidden="1"/>
    </xf>
    <xf numFmtId="3" fontId="16" fillId="4" borderId="20" xfId="0" applyNumberFormat="1" applyFont="1" applyFill="1" applyBorder="1" applyAlignment="1" applyProtection="1">
      <alignment horizontal="center" vertical="top" wrapText="1"/>
      <protection locked="0" hidden="1"/>
    </xf>
    <xf numFmtId="9" fontId="45" fillId="2" borderId="9" xfId="0" applyNumberFormat="1" applyFont="1" applyFill="1" applyBorder="1" applyAlignment="1">
      <alignment vertical="center" wrapText="1"/>
    </xf>
    <xf numFmtId="3" fontId="22" fillId="3" borderId="0" xfId="0" applyNumberFormat="1" applyFont="1" applyFill="1" applyBorder="1" applyAlignment="1">
      <alignment horizontal="center" vertical="top"/>
    </xf>
    <xf numFmtId="164" fontId="40" fillId="3" borderId="0" xfId="0" applyNumberFormat="1" applyFont="1" applyFill="1" applyBorder="1" applyAlignment="1">
      <alignment vertical="center"/>
    </xf>
    <xf numFmtId="3" fontId="4" fillId="4" borderId="27" xfId="0" applyNumberFormat="1" applyFont="1" applyFill="1" applyBorder="1" applyAlignment="1" applyProtection="1">
      <alignment horizontal="center" vertical="top" wrapText="1"/>
      <protection locked="0" hidden="1"/>
    </xf>
    <xf numFmtId="169" fontId="4" fillId="4" borderId="38" xfId="0" applyNumberFormat="1" applyFont="1" applyFill="1" applyBorder="1" applyAlignment="1" applyProtection="1">
      <alignment horizontal="center" vertical="top"/>
      <protection locked="0" hidden="1"/>
    </xf>
    <xf numFmtId="3" fontId="16" fillId="4" borderId="22" xfId="0" applyNumberFormat="1" applyFont="1" applyFill="1" applyBorder="1" applyAlignment="1" applyProtection="1">
      <alignment horizontal="center" vertical="top" wrapText="1"/>
      <protection locked="0" hidden="1"/>
    </xf>
    <xf numFmtId="3" fontId="4" fillId="4" borderId="22" xfId="0" applyNumberFormat="1" applyFont="1" applyFill="1" applyBorder="1" applyAlignment="1" applyProtection="1">
      <alignment horizontal="center" vertical="top" wrapText="1"/>
      <protection locked="0" hidden="1"/>
    </xf>
    <xf numFmtId="169" fontId="4" fillId="4" borderId="39" xfId="0" applyNumberFormat="1" applyFont="1" applyFill="1" applyBorder="1" applyAlignment="1" applyProtection="1">
      <alignment horizontal="center" vertical="top"/>
      <protection locked="0" hidden="1"/>
    </xf>
    <xf numFmtId="1" fontId="4" fillId="4" borderId="20" xfId="0" applyNumberFormat="1" applyFont="1" applyFill="1" applyBorder="1" applyAlignment="1" applyProtection="1">
      <alignment horizontal="center" vertical="top" wrapText="1"/>
      <protection locked="0" hidden="1"/>
    </xf>
    <xf numFmtId="49" fontId="4" fillId="4" borderId="26" xfId="0" applyNumberFormat="1" applyFont="1" applyFill="1" applyBorder="1" applyAlignment="1" applyProtection="1">
      <alignment horizontal="center" vertical="top" wrapText="1"/>
      <protection locked="0" hidden="1"/>
    </xf>
    <xf numFmtId="164" fontId="10" fillId="2" borderId="9" xfId="0" applyNumberFormat="1" applyFont="1" applyFill="1" applyBorder="1" applyAlignment="1">
      <alignment horizontal="center" vertical="center"/>
    </xf>
    <xf numFmtId="0" fontId="0" fillId="0" borderId="0" xfId="0" applyAlignment="1">
      <alignment vertical="center"/>
    </xf>
    <xf numFmtId="9" fontId="18" fillId="3" borderId="24" xfId="0" applyNumberFormat="1" applyFont="1" applyFill="1" applyBorder="1" applyAlignment="1">
      <alignment horizontal="left" vertical="center"/>
    </xf>
    <xf numFmtId="3" fontId="5" fillId="2" borderId="6" xfId="0" applyNumberFormat="1" applyFont="1" applyFill="1" applyBorder="1" applyAlignment="1" applyProtection="1">
      <alignment vertical="center"/>
    </xf>
    <xf numFmtId="3" fontId="5" fillId="2" borderId="13" xfId="0" applyNumberFormat="1" applyFont="1" applyFill="1" applyBorder="1" applyAlignment="1" applyProtection="1">
      <alignment vertical="center"/>
    </xf>
    <xf numFmtId="3" fontId="1" fillId="3" borderId="24" xfId="0" applyNumberFormat="1" applyFont="1" applyFill="1" applyBorder="1" applyProtection="1"/>
    <xf numFmtId="3" fontId="4" fillId="3" borderId="34" xfId="0" applyNumberFormat="1" applyFont="1" applyFill="1" applyBorder="1" applyAlignment="1" applyProtection="1">
      <alignment horizontal="right" vertical="center"/>
    </xf>
    <xf numFmtId="3" fontId="5" fillId="3" borderId="13" xfId="0" applyNumberFormat="1" applyFont="1" applyFill="1" applyBorder="1" applyAlignment="1" applyProtection="1">
      <alignment vertical="center"/>
    </xf>
    <xf numFmtId="3" fontId="5" fillId="7" borderId="13" xfId="0" applyNumberFormat="1" applyFont="1" applyFill="1" applyBorder="1" applyAlignment="1" applyProtection="1">
      <alignment vertical="center"/>
    </xf>
    <xf numFmtId="9" fontId="5" fillId="7" borderId="13" xfId="0" applyNumberFormat="1" applyFont="1" applyFill="1" applyBorder="1" applyAlignment="1" applyProtection="1">
      <alignment horizontal="center" vertical="center"/>
    </xf>
    <xf numFmtId="3" fontId="0" fillId="3" borderId="21" xfId="0" applyNumberFormat="1" applyFill="1" applyBorder="1" applyProtection="1"/>
    <xf numFmtId="3" fontId="5" fillId="7" borderId="35" xfId="0" applyNumberFormat="1" applyFont="1" applyFill="1" applyBorder="1" applyAlignment="1" applyProtection="1">
      <alignment horizontal="right" vertical="center"/>
    </xf>
    <xf numFmtId="3" fontId="5" fillId="3" borderId="6" xfId="0" applyNumberFormat="1" applyFont="1" applyFill="1" applyBorder="1" applyAlignment="1" applyProtection="1">
      <alignment horizontal="left" vertical="center"/>
    </xf>
    <xf numFmtId="3" fontId="5" fillId="3" borderId="13" xfId="0" applyNumberFormat="1" applyFont="1" applyFill="1" applyBorder="1" applyAlignment="1" applyProtection="1">
      <alignment horizontal="left" vertical="center"/>
    </xf>
    <xf numFmtId="4" fontId="5" fillId="7" borderId="6" xfId="0" applyNumberFormat="1" applyFont="1" applyFill="1" applyBorder="1" applyAlignment="1" applyProtection="1">
      <alignment horizontal="left" vertical="center" wrapText="1"/>
    </xf>
    <xf numFmtId="3" fontId="5" fillId="7" borderId="10" xfId="0" applyNumberFormat="1" applyFont="1" applyFill="1" applyBorder="1" applyAlignment="1" applyProtection="1">
      <alignment horizontal="right" vertical="center"/>
      <protection hidden="1"/>
    </xf>
    <xf numFmtId="4" fontId="29" fillId="3" borderId="4" xfId="0" applyNumberFormat="1" applyFont="1" applyFill="1" applyBorder="1" applyAlignment="1" applyProtection="1">
      <alignment horizontal="right" vertical="center"/>
    </xf>
    <xf numFmtId="0" fontId="18" fillId="7" borderId="45" xfId="0" applyFont="1" applyFill="1" applyBorder="1" applyAlignment="1">
      <alignment horizontal="right" vertical="center" wrapText="1"/>
    </xf>
    <xf numFmtId="3" fontId="5" fillId="7" borderId="46" xfId="0" applyNumberFormat="1" applyFont="1" applyFill="1" applyBorder="1" applyAlignment="1" applyProtection="1">
      <alignment horizontal="right" vertical="center"/>
      <protection hidden="1"/>
    </xf>
    <xf numFmtId="3" fontId="5" fillId="7" borderId="47" xfId="0" applyNumberFormat="1" applyFont="1" applyFill="1" applyBorder="1" applyAlignment="1" applyProtection="1">
      <alignment horizontal="right" vertical="center"/>
      <protection hidden="1"/>
    </xf>
    <xf numFmtId="3" fontId="8" fillId="7" borderId="48" xfId="0" applyNumberFormat="1" applyFont="1" applyFill="1" applyBorder="1" applyAlignment="1" applyProtection="1">
      <alignment horizontal="right" vertical="center"/>
      <protection hidden="1"/>
    </xf>
    <xf numFmtId="3" fontId="14" fillId="2" borderId="45" xfId="0" applyNumberFormat="1" applyFont="1" applyFill="1" applyBorder="1" applyAlignment="1">
      <alignment vertical="center"/>
    </xf>
    <xf numFmtId="3" fontId="0" fillId="0" borderId="0" xfId="0" applyNumberFormat="1"/>
    <xf numFmtId="3" fontId="0" fillId="3" borderId="4" xfId="0" applyNumberFormat="1" applyFill="1" applyBorder="1"/>
    <xf numFmtId="49" fontId="4" fillId="4" borderId="15" xfId="0" applyNumberFormat="1" applyFont="1" applyFill="1" applyBorder="1" applyAlignment="1" applyProtection="1">
      <alignment horizontal="center" vertical="top" wrapText="1"/>
      <protection locked="0" hidden="1"/>
    </xf>
    <xf numFmtId="3" fontId="0" fillId="3" borderId="2" xfId="0" applyNumberFormat="1" applyFill="1" applyBorder="1"/>
    <xf numFmtId="0" fontId="33" fillId="3" borderId="0" xfId="0" applyFont="1" applyFill="1" applyBorder="1" applyAlignment="1">
      <alignment horizontal="right" vertical="center"/>
    </xf>
    <xf numFmtId="9" fontId="8" fillId="4" borderId="10" xfId="0" applyNumberFormat="1" applyFont="1" applyFill="1" applyBorder="1" applyAlignment="1" applyProtection="1">
      <alignment horizontal="center" vertical="center"/>
      <protection locked="0"/>
    </xf>
    <xf numFmtId="3" fontId="4" fillId="2" borderId="0" xfId="0" applyNumberFormat="1" applyFont="1" applyFill="1" applyBorder="1" applyAlignment="1">
      <alignment vertical="center"/>
    </xf>
    <xf numFmtId="3" fontId="4" fillId="2" borderId="9" xfId="0" applyNumberFormat="1" applyFont="1" applyFill="1" applyBorder="1" applyAlignment="1">
      <alignment vertical="center"/>
    </xf>
    <xf numFmtId="3" fontId="4" fillId="3" borderId="37" xfId="0" applyNumberFormat="1" applyFont="1" applyFill="1" applyBorder="1" applyAlignment="1" applyProtection="1">
      <alignment horizontal="right" vertical="top"/>
      <protection hidden="1"/>
    </xf>
    <xf numFmtId="3" fontId="4" fillId="3" borderId="28" xfId="0" applyNumberFormat="1" applyFont="1" applyFill="1" applyBorder="1" applyAlignment="1" applyProtection="1">
      <alignment horizontal="right" vertical="top"/>
      <protection hidden="1"/>
    </xf>
    <xf numFmtId="3" fontId="0" fillId="3" borderId="0" xfId="0" applyNumberFormat="1" applyFill="1"/>
    <xf numFmtId="3" fontId="8" fillId="3" borderId="5" xfId="0" applyNumberFormat="1" applyFont="1" applyFill="1" applyBorder="1" applyAlignment="1">
      <alignment vertical="center"/>
    </xf>
    <xf numFmtId="9" fontId="46" fillId="3" borderId="24" xfId="0" applyNumberFormat="1" applyFont="1" applyFill="1" applyBorder="1" applyAlignment="1">
      <alignment horizontal="left" vertical="center"/>
    </xf>
    <xf numFmtId="166" fontId="15" fillId="4" borderId="26" xfId="0" applyNumberFormat="1" applyFont="1" applyFill="1" applyBorder="1" applyAlignment="1" applyProtection="1">
      <alignment horizontal="center" vertical="center" wrapText="1"/>
      <protection locked="0" hidden="1"/>
    </xf>
    <xf numFmtId="166" fontId="15" fillId="4" borderId="15" xfId="0" applyNumberFormat="1" applyFont="1" applyFill="1" applyBorder="1" applyAlignment="1" applyProtection="1">
      <alignment horizontal="center" vertical="center" wrapText="1"/>
      <protection locked="0" hidden="1"/>
    </xf>
    <xf numFmtId="14" fontId="9" fillId="5" borderId="8"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0" borderId="10" xfId="0" applyBorder="1" applyAlignment="1">
      <alignment wrapText="1"/>
    </xf>
    <xf numFmtId="164" fontId="4" fillId="4" borderId="0" xfId="0" applyNumberFormat="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166" fontId="16" fillId="4" borderId="18" xfId="0" applyNumberFormat="1" applyFont="1" applyFill="1" applyBorder="1" applyAlignment="1" applyProtection="1">
      <alignment horizontal="left" vertical="center" wrapText="1"/>
      <protection locked="0" hidden="1"/>
    </xf>
    <xf numFmtId="0" fontId="0" fillId="4" borderId="15" xfId="0" applyFont="1" applyFill="1" applyBorder="1" applyAlignment="1">
      <alignment vertical="center" wrapText="1"/>
    </xf>
    <xf numFmtId="166" fontId="16" fillId="4" borderId="18" xfId="0" applyNumberFormat="1" applyFont="1" applyFill="1" applyBorder="1" applyAlignment="1" applyProtection="1">
      <alignment horizontal="left" vertical="center" wrapText="1"/>
      <protection locked="0"/>
    </xf>
    <xf numFmtId="0" fontId="0" fillId="0" borderId="15" xfId="0" applyFont="1" applyBorder="1" applyAlignment="1" applyProtection="1">
      <alignment vertical="center" wrapText="1"/>
      <protection locked="0"/>
    </xf>
    <xf numFmtId="166" fontId="16" fillId="4" borderId="17" xfId="0" applyNumberFormat="1" applyFont="1" applyFill="1" applyBorder="1" applyAlignment="1" applyProtection="1">
      <alignment horizontal="left" vertical="center" wrapText="1"/>
      <protection locked="0" hidden="1"/>
    </xf>
    <xf numFmtId="0" fontId="0" fillId="4" borderId="26" xfId="0" applyFont="1" applyFill="1" applyBorder="1" applyAlignment="1">
      <alignment vertical="center" wrapText="1"/>
    </xf>
    <xf numFmtId="164" fontId="5" fillId="6" borderId="8" xfId="0" applyNumberFormat="1" applyFont="1" applyFill="1" applyBorder="1" applyAlignment="1" applyProtection="1">
      <alignment horizontal="left" vertical="center" wrapText="1"/>
      <protection locked="0"/>
    </xf>
    <xf numFmtId="0" fontId="0" fillId="0" borderId="9" xfId="0" applyBorder="1" applyAlignment="1" applyProtection="1">
      <alignment wrapText="1"/>
      <protection locked="0"/>
    </xf>
    <xf numFmtId="164" fontId="8" fillId="4" borderId="0" xfId="0" applyNumberFormat="1" applyFont="1" applyFill="1" applyBorder="1" applyAlignment="1" applyProtection="1">
      <alignment vertical="center" wrapText="1"/>
      <protection locked="0"/>
    </xf>
    <xf numFmtId="0" fontId="0" fillId="0" borderId="18" xfId="0" applyBorder="1" applyAlignment="1" applyProtection="1">
      <alignment vertical="center" wrapText="1"/>
      <protection locked="0"/>
    </xf>
    <xf numFmtId="164" fontId="5" fillId="2" borderId="11" xfId="0" applyNumberFormat="1" applyFont="1" applyFill="1" applyBorder="1" applyAlignment="1">
      <alignment horizontal="left" vertical="center" wrapText="1"/>
    </xf>
    <xf numFmtId="0" fontId="0" fillId="0" borderId="11" xfId="0" applyBorder="1" applyAlignment="1">
      <alignment horizontal="left" vertical="center" wrapText="1"/>
    </xf>
    <xf numFmtId="164" fontId="5" fillId="4" borderId="0" xfId="0" applyNumberFormat="1" applyFont="1" applyFill="1" applyBorder="1" applyAlignment="1" applyProtection="1">
      <alignment vertical="center" wrapText="1"/>
      <protection locked="0"/>
    </xf>
    <xf numFmtId="166" fontId="16" fillId="4" borderId="19" xfId="0" applyNumberFormat="1" applyFont="1" applyFill="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14" fontId="9" fillId="5" borderId="11" xfId="0"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3" fontId="3" fillId="5" borderId="11" xfId="0" applyNumberFormat="1" applyFont="1" applyFill="1" applyBorder="1" applyAlignment="1">
      <alignment horizontal="center" vertical="center" wrapText="1"/>
    </xf>
    <xf numFmtId="0" fontId="0" fillId="0" borderId="11" xfId="0" applyBorder="1" applyAlignment="1">
      <alignment wrapText="1"/>
    </xf>
    <xf numFmtId="164" fontId="5" fillId="2"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164" fontId="5" fillId="2" borderId="11" xfId="0" applyNumberFormat="1" applyFont="1" applyFill="1" applyBorder="1" applyAlignment="1">
      <alignment horizontal="center" vertical="center" wrapText="1"/>
    </xf>
    <xf numFmtId="0" fontId="0" fillId="0" borderId="11" xfId="0" applyBorder="1" applyAlignment="1">
      <alignment horizontal="center" vertical="center"/>
    </xf>
    <xf numFmtId="164" fontId="5" fillId="11" borderId="1" xfId="0" applyNumberFormat="1" applyFont="1" applyFill="1" applyBorder="1" applyAlignment="1">
      <alignment horizontal="center" vertical="center" wrapText="1"/>
    </xf>
    <xf numFmtId="0" fontId="0" fillId="11" borderId="3" xfId="0" applyFill="1" applyBorder="1" applyAlignment="1">
      <alignment horizontal="center" vertical="center" wrapText="1"/>
    </xf>
    <xf numFmtId="164" fontId="5" fillId="2" borderId="12" xfId="0" applyNumberFormat="1" applyFont="1" applyFill="1" applyBorder="1" applyAlignment="1">
      <alignment horizontal="center" vertical="center" wrapText="1"/>
    </xf>
    <xf numFmtId="0" fontId="0" fillId="0" borderId="7" xfId="0" applyBorder="1" applyAlignment="1">
      <alignment horizontal="center" vertical="center" wrapText="1"/>
    </xf>
    <xf numFmtId="164" fontId="8" fillId="3" borderId="0" xfId="0" applyNumberFormat="1" applyFont="1" applyFill="1" applyBorder="1" applyAlignment="1" applyProtection="1">
      <alignment horizontal="left" vertical="top" wrapText="1"/>
      <protection locked="0"/>
    </xf>
    <xf numFmtId="0" fontId="18" fillId="3" borderId="0" xfId="0" applyFont="1" applyFill="1" applyBorder="1" applyAlignment="1">
      <alignment horizontal="left" vertical="top" wrapText="1"/>
    </xf>
    <xf numFmtId="0" fontId="0" fillId="0" borderId="0" xfId="0" applyAlignment="1">
      <alignment vertical="top" wrapText="1"/>
    </xf>
    <xf numFmtId="164" fontId="37" fillId="3" borderId="0" xfId="0" applyNumberFormat="1" applyFont="1" applyFill="1" applyBorder="1" applyAlignment="1" applyProtection="1">
      <alignment horizontal="left" vertical="center" wrapText="1"/>
      <protection locked="0"/>
    </xf>
    <xf numFmtId="0" fontId="33" fillId="3" borderId="0" xfId="0" applyFont="1" applyFill="1" applyBorder="1" applyAlignment="1">
      <alignment horizontal="left" vertical="center" wrapText="1"/>
    </xf>
    <xf numFmtId="0" fontId="0" fillId="0" borderId="0" xfId="0" applyAlignment="1">
      <alignment vertical="center" wrapText="1"/>
    </xf>
    <xf numFmtId="14" fontId="9" fillId="5" borderId="8" xfId="0" applyNumberFormat="1" applyFont="1" applyFill="1" applyBorder="1" applyAlignment="1" applyProtection="1">
      <alignment horizontal="center" vertical="center" wrapText="1"/>
    </xf>
    <xf numFmtId="14" fontId="9" fillId="5" borderId="9" xfId="0" applyNumberFormat="1"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0" fillId="0" borderId="9" xfId="0" applyBorder="1" applyAlignment="1" applyProtection="1">
      <alignment wrapText="1"/>
    </xf>
    <xf numFmtId="0" fontId="0" fillId="0" borderId="9" xfId="0" applyBorder="1" applyAlignment="1">
      <alignment wrapText="1"/>
    </xf>
    <xf numFmtId="165" fontId="8" fillId="2" borderId="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5" fillId="2" borderId="1" xfId="0" applyNumberFormat="1"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164" fontId="5" fillId="2" borderId="11" xfId="0" applyNumberFormat="1"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38" fillId="0" borderId="8" xfId="0" applyFont="1" applyBorder="1" applyAlignment="1" applyProtection="1">
      <alignment horizontal="center" vertical="center" wrapText="1"/>
    </xf>
    <xf numFmtId="14" fontId="9" fillId="5" borderId="1" xfId="0" applyNumberFormat="1" applyFont="1" applyFill="1" applyBorder="1" applyAlignment="1" applyProtection="1">
      <alignment horizontal="center" vertical="center" wrapText="1"/>
    </xf>
    <xf numFmtId="14" fontId="9" fillId="5" borderId="2" xfId="0" applyNumberFormat="1"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0" fillId="0" borderId="2" xfId="0" applyBorder="1" applyAlignment="1" applyProtection="1">
      <alignment wrapText="1"/>
    </xf>
    <xf numFmtId="0" fontId="0" fillId="0" borderId="2" xfId="0" applyBorder="1" applyAlignment="1">
      <alignment wrapText="1"/>
    </xf>
    <xf numFmtId="164" fontId="36" fillId="3" borderId="0" xfId="0" applyNumberFormat="1" applyFont="1" applyFill="1" applyBorder="1" applyAlignment="1" applyProtection="1">
      <alignment horizontal="left" vertical="top" wrapText="1"/>
    </xf>
    <xf numFmtId="0" fontId="2" fillId="0" borderId="0" xfId="0" applyFont="1" applyBorder="1" applyAlignment="1">
      <alignment horizontal="left" wrapText="1"/>
    </xf>
    <xf numFmtId="0" fontId="18" fillId="0" borderId="8" xfId="0" applyFont="1" applyBorder="1" applyAlignment="1" applyProtection="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4" fontId="5" fillId="2" borderId="8" xfId="0" applyNumberFormat="1" applyFont="1" applyFill="1" applyBorder="1" applyAlignment="1" applyProtection="1">
      <alignment horizontal="center" vertical="center" wrapText="1"/>
    </xf>
    <xf numFmtId="4" fontId="5" fillId="2" borderId="6"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4" fontId="5" fillId="7" borderId="8" xfId="0" applyNumberFormat="1" applyFont="1" applyFill="1" applyBorder="1" applyAlignment="1" applyProtection="1">
      <alignment horizontal="center" vertical="center" wrapText="1"/>
    </xf>
    <xf numFmtId="0" fontId="0" fillId="7" borderId="10" xfId="0" applyFill="1" applyBorder="1" applyAlignment="1">
      <alignment horizontal="center" vertical="center" wrapText="1"/>
    </xf>
    <xf numFmtId="0" fontId="18" fillId="3" borderId="9" xfId="0" applyFont="1" applyFill="1" applyBorder="1" applyAlignment="1" applyProtection="1">
      <alignment horizontal="center" vertical="center" wrapText="1"/>
    </xf>
    <xf numFmtId="0" fontId="0" fillId="3" borderId="9" xfId="0" applyFill="1" applyBorder="1" applyAlignment="1">
      <alignment horizontal="center" vertical="center" wrapText="1"/>
    </xf>
    <xf numFmtId="0" fontId="18" fillId="3" borderId="8" xfId="0" applyFont="1" applyFill="1" applyBorder="1" applyAlignment="1" applyProtection="1">
      <alignment horizontal="center" vertical="center" wrapText="1"/>
    </xf>
    <xf numFmtId="0" fontId="33" fillId="0" borderId="0" xfId="0" applyFont="1" applyAlignment="1">
      <alignment horizontal="left" wrapText="1"/>
    </xf>
    <xf numFmtId="0" fontId="18" fillId="0" borderId="0" xfId="0" applyFont="1" applyAlignment="1">
      <alignment horizontal="left" wrapText="1"/>
    </xf>
    <xf numFmtId="164" fontId="5" fillId="2" borderId="1" xfId="0" applyNumberFormat="1" applyFont="1" applyFill="1" applyBorder="1" applyAlignment="1">
      <alignment horizontal="center" vertical="top" wrapText="1"/>
    </xf>
    <xf numFmtId="0" fontId="0" fillId="0" borderId="3" xfId="0" applyBorder="1" applyAlignment="1">
      <alignment horizontal="center" vertical="top" wrapText="1"/>
    </xf>
    <xf numFmtId="164" fontId="5" fillId="2" borderId="6" xfId="0" applyNumberFormat="1" applyFont="1" applyFill="1" applyBorder="1" applyAlignment="1">
      <alignment horizontal="left" vertical="center" wrapText="1"/>
    </xf>
    <xf numFmtId="0" fontId="0" fillId="0" borderId="13" xfId="0" applyBorder="1" applyAlignment="1">
      <alignment horizontal="left" vertical="center" wrapText="1"/>
    </xf>
  </cellXfs>
  <cellStyles count="1">
    <cellStyle name="Normal"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2F264-CE3C-479A-B5F1-D40C13BAC909}">
  <sheetPr filterMode="1">
    <outlinePr summaryBelow="0"/>
    <pageSetUpPr fitToPage="1"/>
  </sheetPr>
  <dimension ref="A1:Q103"/>
  <sheetViews>
    <sheetView tabSelected="1" zoomScale="90" zoomScaleNormal="90" workbookViewId="0">
      <pane xSplit="5" ySplit="12" topLeftCell="H13" activePane="bottomRight" state="frozen"/>
      <selection pane="topRight" activeCell="F1" sqref="F1"/>
      <selection pane="bottomLeft" activeCell="A12" sqref="A12"/>
      <selection pane="bottomRight" activeCell="N85" sqref="N85"/>
    </sheetView>
  </sheetViews>
  <sheetFormatPr defaultColWidth="9.08984375" defaultRowHeight="14.5" outlineLevelRow="1" x14ac:dyDescent="0.35"/>
  <cols>
    <col min="1" max="1" width="2.453125" customWidth="1"/>
    <col min="2" max="2" width="5.453125" style="65" customWidth="1"/>
    <col min="3" max="3" width="13.90625" customWidth="1"/>
    <col min="4" max="4" width="42" customWidth="1"/>
    <col min="5" max="5" width="15.6328125" customWidth="1"/>
    <col min="6" max="6" width="11.90625" style="173" bestFit="1" customWidth="1"/>
    <col min="7" max="7" width="10.08984375" style="173" customWidth="1"/>
    <col min="8" max="8" width="11.90625" style="173" customWidth="1"/>
    <col min="9" max="9" width="10.453125" style="173" customWidth="1"/>
    <col min="10" max="10" width="11.36328125" style="173" customWidth="1"/>
    <col min="11" max="11" width="11.54296875" style="173" customWidth="1"/>
    <col min="12" max="12" width="11.54296875" style="377" customWidth="1"/>
    <col min="13" max="13" width="12.90625" customWidth="1"/>
    <col min="14" max="14" width="14.54296875" customWidth="1"/>
    <col min="15" max="15" width="18.6328125" customWidth="1"/>
    <col min="16" max="16" width="28.6328125" hidden="1" customWidth="1"/>
    <col min="17" max="18" width="1.90625" customWidth="1"/>
  </cols>
  <sheetData>
    <row r="1" spans="1:17" ht="5.4" customHeight="1" x14ac:dyDescent="0.35"/>
    <row r="2" spans="1:17" ht="20.399999999999999" customHeight="1" x14ac:dyDescent="0.35">
      <c r="B2" s="412" t="s">
        <v>229</v>
      </c>
      <c r="C2" s="412"/>
      <c r="D2" s="413"/>
      <c r="E2" s="413"/>
      <c r="F2" s="413"/>
      <c r="G2" s="413"/>
      <c r="H2" s="413"/>
      <c r="I2" s="413"/>
      <c r="J2" s="413"/>
      <c r="K2" s="413"/>
      <c r="L2" s="414"/>
      <c r="M2" s="413"/>
      <c r="N2" s="413"/>
      <c r="O2" s="413"/>
      <c r="P2" s="413"/>
      <c r="Q2" s="415"/>
    </row>
    <row r="3" spans="1:17" ht="6.75" customHeight="1" x14ac:dyDescent="0.35">
      <c r="B3" s="66"/>
      <c r="C3" s="6"/>
      <c r="D3" s="40"/>
      <c r="E3" s="40"/>
      <c r="F3" s="186"/>
      <c r="G3" s="186"/>
      <c r="H3" s="186"/>
      <c r="I3" s="186"/>
      <c r="J3" s="186"/>
      <c r="K3" s="186"/>
      <c r="L3" s="383"/>
      <c r="M3" s="40"/>
      <c r="N3" s="40"/>
      <c r="O3" s="40"/>
      <c r="P3" s="50"/>
      <c r="Q3" s="71"/>
    </row>
    <row r="4" spans="1:17" ht="34.5" customHeight="1" x14ac:dyDescent="0.35">
      <c r="B4" s="66"/>
      <c r="C4" s="6"/>
      <c r="D4" s="42" t="s">
        <v>291</v>
      </c>
      <c r="E4" s="427" t="str">
        <f>'PARTNER INFO'!D4</f>
        <v>THE GLOBAL FUND FOR SURVIVORS OF CONFLICT-RELATED VIOLENCE</v>
      </c>
      <c r="F4" s="428"/>
      <c r="G4" s="428"/>
      <c r="H4" s="428"/>
      <c r="I4" s="429"/>
      <c r="J4" s="429"/>
      <c r="K4" s="429"/>
      <c r="L4" s="186"/>
      <c r="M4" s="27" t="s">
        <v>204</v>
      </c>
      <c r="N4" s="38" t="s">
        <v>286</v>
      </c>
      <c r="O4" s="19"/>
      <c r="P4" s="50"/>
      <c r="Q4" s="71"/>
    </row>
    <row r="5" spans="1:17" ht="6" customHeight="1" x14ac:dyDescent="0.35">
      <c r="B5" s="67"/>
      <c r="C5" s="19"/>
      <c r="D5" s="5"/>
      <c r="E5" s="22"/>
      <c r="F5" s="186"/>
      <c r="G5" s="186"/>
      <c r="H5" s="186"/>
      <c r="I5" s="186"/>
      <c r="J5" s="186"/>
      <c r="K5" s="186"/>
      <c r="L5" s="186"/>
      <c r="M5" s="40"/>
      <c r="N5" s="40"/>
      <c r="O5" s="19"/>
      <c r="P5" s="51"/>
      <c r="Q5" s="71"/>
    </row>
    <row r="6" spans="1:17" ht="18" customHeight="1" x14ac:dyDescent="0.35">
      <c r="B6" s="67"/>
      <c r="C6" s="19"/>
      <c r="D6" s="42" t="s">
        <v>191</v>
      </c>
      <c r="E6" s="424" t="str">
        <f>'PARTNER INFO'!D8</f>
        <v>Funding the Global Survivors Fund</v>
      </c>
      <c r="F6" s="425"/>
      <c r="G6" s="425"/>
      <c r="H6" s="425"/>
      <c r="I6" s="186"/>
      <c r="J6" s="186"/>
      <c r="K6" s="186"/>
      <c r="L6" s="186"/>
      <c r="M6" s="27" t="s">
        <v>231</v>
      </c>
      <c r="N6" s="244">
        <v>44805</v>
      </c>
      <c r="O6" s="19"/>
      <c r="P6" s="51"/>
      <c r="Q6" s="71"/>
    </row>
    <row r="7" spans="1:17" ht="8.4" customHeight="1" x14ac:dyDescent="0.35">
      <c r="B7" s="67"/>
      <c r="C7" s="19"/>
      <c r="D7" s="42"/>
      <c r="E7" s="426"/>
      <c r="F7" s="426"/>
      <c r="G7" s="426"/>
      <c r="H7" s="426"/>
      <c r="I7" s="186"/>
      <c r="J7" s="186"/>
      <c r="K7" s="186"/>
      <c r="L7" s="186"/>
      <c r="M7" s="27"/>
      <c r="N7" s="27"/>
      <c r="O7" s="19"/>
      <c r="P7" s="51"/>
      <c r="Q7" s="71"/>
    </row>
    <row r="8" spans="1:17" ht="18" customHeight="1" x14ac:dyDescent="0.35">
      <c r="B8" s="67"/>
      <c r="C8" s="82"/>
      <c r="D8" s="42"/>
      <c r="E8" s="426"/>
      <c r="F8" s="426"/>
      <c r="G8" s="426"/>
      <c r="H8" s="426"/>
      <c r="I8" s="347"/>
      <c r="J8" s="186"/>
      <c r="K8" s="186"/>
      <c r="L8" s="186"/>
      <c r="M8" s="27" t="s">
        <v>230</v>
      </c>
      <c r="N8" s="244">
        <v>45291</v>
      </c>
      <c r="O8" s="19"/>
      <c r="P8" s="51"/>
      <c r="Q8" s="71"/>
    </row>
    <row r="9" spans="1:17" ht="6.75" customHeight="1" x14ac:dyDescent="0.35">
      <c r="B9" s="67"/>
      <c r="C9" s="70"/>
      <c r="D9" s="40"/>
      <c r="E9" s="40"/>
      <c r="F9" s="187"/>
      <c r="G9" s="187"/>
      <c r="H9" s="187"/>
      <c r="I9" s="187"/>
      <c r="J9" s="188"/>
      <c r="K9" s="188"/>
      <c r="L9" s="188"/>
      <c r="M9" s="40"/>
      <c r="N9" s="19"/>
      <c r="O9" s="19"/>
      <c r="P9" s="51"/>
      <c r="Q9" s="71"/>
    </row>
    <row r="10" spans="1:17" x14ac:dyDescent="0.35">
      <c r="B10" s="67"/>
      <c r="C10" s="416" t="s">
        <v>206</v>
      </c>
      <c r="D10" s="407" t="s">
        <v>202</v>
      </c>
      <c r="E10" s="416" t="s">
        <v>0</v>
      </c>
      <c r="F10" s="422" t="s">
        <v>195</v>
      </c>
      <c r="G10" s="422" t="s">
        <v>197</v>
      </c>
      <c r="H10" s="422" t="s">
        <v>196</v>
      </c>
      <c r="I10" s="422" t="s">
        <v>198</v>
      </c>
      <c r="J10" s="189" t="s">
        <v>193</v>
      </c>
      <c r="K10" s="203" t="s">
        <v>211</v>
      </c>
      <c r="L10" s="55" t="s">
        <v>194</v>
      </c>
      <c r="M10" s="2" t="s">
        <v>234</v>
      </c>
      <c r="N10" s="55" t="s">
        <v>194</v>
      </c>
      <c r="O10" s="418" t="s">
        <v>201</v>
      </c>
      <c r="P10" s="420" t="s">
        <v>203</v>
      </c>
      <c r="Q10" s="71"/>
    </row>
    <row r="11" spans="1:17" x14ac:dyDescent="0.35">
      <c r="B11" s="67"/>
      <c r="C11" s="417"/>
      <c r="D11" s="408"/>
      <c r="E11" s="417"/>
      <c r="F11" s="423"/>
      <c r="G11" s="423"/>
      <c r="H11" s="423"/>
      <c r="I11" s="423"/>
      <c r="J11" s="190" t="s">
        <v>233</v>
      </c>
      <c r="K11" s="190"/>
      <c r="L11" s="56" t="s">
        <v>233</v>
      </c>
      <c r="M11" s="4" t="str">
        <f>CONCATENATE("1 curr&gt;",N4)</f>
        <v>1 curr&gt;EUR</v>
      </c>
      <c r="N11" s="56" t="str">
        <f>N4</f>
        <v>EUR</v>
      </c>
      <c r="O11" s="419"/>
      <c r="P11" s="421"/>
      <c r="Q11" s="71"/>
    </row>
    <row r="12" spans="1:17" ht="9" customHeight="1" x14ac:dyDescent="0.35">
      <c r="A12" s="48"/>
      <c r="B12" s="67"/>
      <c r="C12" s="346" t="s">
        <v>285</v>
      </c>
      <c r="D12" s="191"/>
      <c r="E12" s="191"/>
      <c r="F12" s="191"/>
      <c r="G12" s="191"/>
      <c r="H12" s="191"/>
      <c r="I12" s="191"/>
      <c r="J12" s="191"/>
      <c r="K12" s="191"/>
      <c r="L12" s="57"/>
      <c r="M12" s="48"/>
      <c r="N12" s="57"/>
      <c r="O12" s="52"/>
      <c r="P12" s="53"/>
      <c r="Q12" s="71"/>
    </row>
    <row r="13" spans="1:17" ht="24" customHeight="1" x14ac:dyDescent="0.35">
      <c r="A13" s="40"/>
      <c r="B13" s="69">
        <v>1</v>
      </c>
      <c r="C13" s="225" t="str">
        <f>IF('PARTNER INFO'!C18="","",'PARTNER INFO'!D18)</f>
        <v>Global Reparations Study</v>
      </c>
      <c r="D13" s="232"/>
      <c r="E13" s="233"/>
      <c r="F13" s="200"/>
      <c r="G13" s="200"/>
      <c r="H13" s="200"/>
      <c r="I13" s="200"/>
      <c r="J13" s="355"/>
      <c r="K13" s="62"/>
      <c r="L13" s="384"/>
      <c r="M13" s="210"/>
      <c r="N13" s="226">
        <f>SUM(N14:N26)</f>
        <v>190000</v>
      </c>
      <c r="O13" s="314">
        <f>IF(OR(N13="",N13=0),"",N13/$N$101)</f>
        <v>0.19</v>
      </c>
      <c r="P13" s="54" t="str">
        <f>IF(C13="","",'PARTNER INFO'!C18)</f>
        <v>GRS</v>
      </c>
      <c r="Q13" s="71"/>
    </row>
    <row r="14" spans="1:17" s="174" customFormat="1" ht="67.5" outlineLevel="1" x14ac:dyDescent="0.35">
      <c r="B14" s="175">
        <v>1</v>
      </c>
      <c r="C14" s="176" t="str">
        <f t="shared" ref="C14:C22" si="0">IF(P14="","",CONCATENATE(P14,"-0",B14))</f>
        <v>GRS-01</v>
      </c>
      <c r="D14" s="137" t="s">
        <v>307</v>
      </c>
      <c r="E14" s="234" t="s">
        <v>129</v>
      </c>
      <c r="F14" s="354" t="s">
        <v>290</v>
      </c>
      <c r="G14" s="348">
        <v>1</v>
      </c>
      <c r="H14" s="343" t="s">
        <v>290</v>
      </c>
      <c r="I14" s="348">
        <v>1</v>
      </c>
      <c r="J14" s="335">
        <v>190000</v>
      </c>
      <c r="K14" s="192" t="s">
        <v>286</v>
      </c>
      <c r="L14" s="385">
        <f t="shared" ref="L14:L24" si="1">IF(D14="","",ROUND(G14*I14*J14,2))</f>
        <v>190000</v>
      </c>
      <c r="M14" s="209">
        <v>1</v>
      </c>
      <c r="N14" s="181">
        <f>IF(L14="","",ROUND(L14*M14,0))</f>
        <v>190000</v>
      </c>
      <c r="O14" s="312" t="str">
        <f t="shared" ref="O14:O26" si="2">IF(E14="","",VLOOKUP(E14,accounttable,2,FALSE))</f>
        <v>9. OTHER COSTS</v>
      </c>
      <c r="P14" s="177" t="str">
        <f>IF(D14="","",P$13)</f>
        <v>GRS</v>
      </c>
      <c r="Q14" s="178"/>
    </row>
    <row r="15" spans="1:17" s="174" customFormat="1" hidden="1" outlineLevel="1" x14ac:dyDescent="0.35">
      <c r="B15" s="175">
        <f>B14+1</f>
        <v>2</v>
      </c>
      <c r="C15" s="176" t="str">
        <f t="shared" si="0"/>
        <v/>
      </c>
      <c r="D15" s="138"/>
      <c r="E15" s="234"/>
      <c r="F15" s="218"/>
      <c r="G15" s="344"/>
      <c r="H15" s="341"/>
      <c r="I15" s="237"/>
      <c r="J15" s="335"/>
      <c r="K15" s="196"/>
      <c r="L15" s="386" t="str">
        <f t="shared" si="1"/>
        <v/>
      </c>
      <c r="M15" s="209"/>
      <c r="N15" s="181" t="str">
        <f t="shared" ref="N15:N18" si="3">IF(L15="","",ROUND(L15*M15,0))</f>
        <v/>
      </c>
      <c r="O15" s="49" t="str">
        <f t="shared" si="2"/>
        <v/>
      </c>
      <c r="P15" s="182" t="str">
        <f>IF(D15="","",P$13)</f>
        <v/>
      </c>
      <c r="Q15" s="178"/>
    </row>
    <row r="16" spans="1:17" s="174" customFormat="1" hidden="1" outlineLevel="1" x14ac:dyDescent="0.35">
      <c r="B16" s="175">
        <f t="shared" ref="B16:B26" si="4">B15+1</f>
        <v>3</v>
      </c>
      <c r="C16" s="176" t="str">
        <f t="shared" si="0"/>
        <v/>
      </c>
      <c r="D16" s="90"/>
      <c r="E16" s="234"/>
      <c r="F16" s="218"/>
      <c r="G16" s="344"/>
      <c r="H16" s="341"/>
      <c r="I16" s="237"/>
      <c r="J16" s="335"/>
      <c r="K16" s="196"/>
      <c r="L16" s="386" t="str">
        <f t="shared" si="1"/>
        <v/>
      </c>
      <c r="M16" s="209"/>
      <c r="N16" s="181" t="str">
        <f t="shared" si="3"/>
        <v/>
      </c>
      <c r="O16" s="49" t="str">
        <f t="shared" si="2"/>
        <v/>
      </c>
      <c r="P16" s="182" t="str">
        <f>IF(D16="","",P$13)</f>
        <v/>
      </c>
      <c r="Q16" s="178"/>
    </row>
    <row r="17" spans="1:17" s="174" customFormat="1" hidden="1" outlineLevel="1" x14ac:dyDescent="0.35">
      <c r="B17" s="175">
        <f t="shared" si="4"/>
        <v>4</v>
      </c>
      <c r="C17" s="176" t="str">
        <f t="shared" si="0"/>
        <v/>
      </c>
      <c r="D17" s="90"/>
      <c r="E17" s="234"/>
      <c r="F17" s="218"/>
      <c r="G17" s="344"/>
      <c r="H17" s="341"/>
      <c r="I17" s="237"/>
      <c r="J17" s="335"/>
      <c r="K17" s="196"/>
      <c r="L17" s="386" t="str">
        <f t="shared" si="1"/>
        <v/>
      </c>
      <c r="M17" s="209"/>
      <c r="N17" s="181" t="str">
        <f t="shared" si="3"/>
        <v/>
      </c>
      <c r="O17" s="49" t="str">
        <f t="shared" si="2"/>
        <v/>
      </c>
      <c r="P17" s="182" t="str">
        <f>IF(D17="","",P$13)</f>
        <v/>
      </c>
      <c r="Q17" s="178"/>
    </row>
    <row r="18" spans="1:17" s="174" customFormat="1" hidden="1" outlineLevel="1" x14ac:dyDescent="0.35">
      <c r="B18" s="175">
        <f t="shared" si="4"/>
        <v>5</v>
      </c>
      <c r="C18" s="176" t="str">
        <f t="shared" si="0"/>
        <v/>
      </c>
      <c r="D18" s="90"/>
      <c r="E18" s="234"/>
      <c r="F18" s="218"/>
      <c r="G18" s="344"/>
      <c r="H18" s="341"/>
      <c r="I18" s="237"/>
      <c r="J18" s="335"/>
      <c r="K18" s="196"/>
      <c r="L18" s="179" t="str">
        <f t="shared" si="1"/>
        <v/>
      </c>
      <c r="M18" s="209"/>
      <c r="N18" s="181" t="str">
        <f t="shared" si="3"/>
        <v/>
      </c>
      <c r="O18" s="49" t="str">
        <f t="shared" si="2"/>
        <v/>
      </c>
      <c r="P18" s="182" t="str">
        <f>IF(D18="","",P$13)</f>
        <v/>
      </c>
      <c r="Q18" s="178"/>
    </row>
    <row r="19" spans="1:17" s="174" customFormat="1" hidden="1" outlineLevel="1" x14ac:dyDescent="0.35">
      <c r="B19" s="175">
        <f t="shared" si="4"/>
        <v>6</v>
      </c>
      <c r="C19" s="176" t="str">
        <f t="shared" si="0"/>
        <v/>
      </c>
      <c r="D19" s="243"/>
      <c r="E19" s="234"/>
      <c r="F19" s="218"/>
      <c r="G19" s="344"/>
      <c r="H19" s="341"/>
      <c r="I19" s="237"/>
      <c r="J19" s="335"/>
      <c r="K19" s="196"/>
      <c r="L19" s="179" t="str">
        <f t="shared" si="1"/>
        <v/>
      </c>
      <c r="M19" s="180"/>
      <c r="N19" s="181" t="str">
        <f t="shared" ref="N19:N26" si="5">IF(L19="","",ROUND(L19*M19,0))</f>
        <v/>
      </c>
      <c r="O19" s="49" t="str">
        <f t="shared" si="2"/>
        <v/>
      </c>
      <c r="P19" s="182" t="str">
        <f t="shared" ref="P19:P26" si="6">IF(D19="","",P$13)</f>
        <v/>
      </c>
      <c r="Q19" s="178"/>
    </row>
    <row r="20" spans="1:17" s="174" customFormat="1" hidden="1" outlineLevel="1" x14ac:dyDescent="0.35">
      <c r="B20" s="175">
        <f t="shared" si="4"/>
        <v>7</v>
      </c>
      <c r="C20" s="176" t="str">
        <f t="shared" si="0"/>
        <v/>
      </c>
      <c r="D20" s="90"/>
      <c r="E20" s="234"/>
      <c r="F20" s="218"/>
      <c r="G20" s="335"/>
      <c r="H20" s="193"/>
      <c r="I20" s="237"/>
      <c r="J20" s="335"/>
      <c r="K20" s="196"/>
      <c r="L20" s="179" t="str">
        <f t="shared" si="1"/>
        <v/>
      </c>
      <c r="M20" s="180"/>
      <c r="N20" s="181" t="str">
        <f t="shared" si="5"/>
        <v/>
      </c>
      <c r="O20" s="49" t="str">
        <f t="shared" si="2"/>
        <v/>
      </c>
      <c r="P20" s="182" t="str">
        <f t="shared" si="6"/>
        <v/>
      </c>
      <c r="Q20" s="178"/>
    </row>
    <row r="21" spans="1:17" s="174" customFormat="1" hidden="1" outlineLevel="1" x14ac:dyDescent="0.35">
      <c r="B21" s="175">
        <f t="shared" si="4"/>
        <v>8</v>
      </c>
      <c r="C21" s="176" t="str">
        <f t="shared" si="0"/>
        <v/>
      </c>
      <c r="D21" s="90"/>
      <c r="E21" s="234"/>
      <c r="F21" s="218"/>
      <c r="G21" s="335"/>
      <c r="H21" s="193"/>
      <c r="I21" s="237"/>
      <c r="J21" s="335"/>
      <c r="K21" s="196"/>
      <c r="L21" s="179" t="str">
        <f t="shared" si="1"/>
        <v/>
      </c>
      <c r="M21" s="180"/>
      <c r="N21" s="181" t="str">
        <f t="shared" si="5"/>
        <v/>
      </c>
      <c r="O21" s="49" t="str">
        <f t="shared" si="2"/>
        <v/>
      </c>
      <c r="P21" s="182" t="str">
        <f t="shared" si="6"/>
        <v/>
      </c>
      <c r="Q21" s="178"/>
    </row>
    <row r="22" spans="1:17" s="174" customFormat="1" hidden="1" outlineLevel="1" x14ac:dyDescent="0.35">
      <c r="B22" s="175">
        <f t="shared" si="4"/>
        <v>9</v>
      </c>
      <c r="C22" s="176" t="str">
        <f t="shared" si="0"/>
        <v/>
      </c>
      <c r="D22" s="90"/>
      <c r="E22" s="234"/>
      <c r="F22" s="218"/>
      <c r="G22" s="335"/>
      <c r="H22" s="193"/>
      <c r="I22" s="237"/>
      <c r="J22" s="335"/>
      <c r="K22" s="196"/>
      <c r="L22" s="179" t="str">
        <f t="shared" si="1"/>
        <v/>
      </c>
      <c r="M22" s="180"/>
      <c r="N22" s="181" t="str">
        <f t="shared" si="5"/>
        <v/>
      </c>
      <c r="O22" s="49" t="str">
        <f t="shared" si="2"/>
        <v/>
      </c>
      <c r="P22" s="182" t="str">
        <f t="shared" si="6"/>
        <v/>
      </c>
      <c r="Q22" s="178"/>
    </row>
    <row r="23" spans="1:17" s="174" customFormat="1" hidden="1" outlineLevel="1" x14ac:dyDescent="0.35">
      <c r="B23" s="175">
        <f t="shared" si="4"/>
        <v>10</v>
      </c>
      <c r="C23" s="176" t="str">
        <f>IF(P23="","",CONCATENATE(P23,"-",B23))</f>
        <v/>
      </c>
      <c r="D23" s="90"/>
      <c r="E23" s="234"/>
      <c r="F23" s="218"/>
      <c r="G23" s="335"/>
      <c r="H23" s="193"/>
      <c r="I23" s="237"/>
      <c r="J23" s="335"/>
      <c r="K23" s="196"/>
      <c r="L23" s="179" t="str">
        <f t="shared" si="1"/>
        <v/>
      </c>
      <c r="M23" s="180"/>
      <c r="N23" s="181" t="str">
        <f t="shared" si="5"/>
        <v/>
      </c>
      <c r="O23" s="49" t="str">
        <f t="shared" si="2"/>
        <v/>
      </c>
      <c r="P23" s="182" t="str">
        <f t="shared" si="6"/>
        <v/>
      </c>
      <c r="Q23" s="178"/>
    </row>
    <row r="24" spans="1:17" s="174" customFormat="1" hidden="1" outlineLevel="1" x14ac:dyDescent="0.35">
      <c r="B24" s="175">
        <f t="shared" si="4"/>
        <v>11</v>
      </c>
      <c r="C24" s="176" t="str">
        <f>IF(P24="","",CONCATENATE(P24,"-",B24))</f>
        <v/>
      </c>
      <c r="D24" s="303"/>
      <c r="E24" s="234"/>
      <c r="F24" s="305"/>
      <c r="G24" s="336"/>
      <c r="H24" s="307"/>
      <c r="I24" s="237"/>
      <c r="J24" s="335"/>
      <c r="K24" s="308"/>
      <c r="L24" s="309" t="str">
        <f t="shared" si="1"/>
        <v/>
      </c>
      <c r="M24" s="310"/>
      <c r="N24" s="181" t="str">
        <f t="shared" si="5"/>
        <v/>
      </c>
      <c r="O24" s="49" t="str">
        <f t="shared" si="2"/>
        <v/>
      </c>
      <c r="P24" s="182" t="str">
        <f t="shared" si="6"/>
        <v/>
      </c>
      <c r="Q24" s="178"/>
    </row>
    <row r="25" spans="1:17" s="174" customFormat="1" hidden="1" outlineLevel="1" x14ac:dyDescent="0.35">
      <c r="B25" s="175">
        <f t="shared" si="4"/>
        <v>12</v>
      </c>
      <c r="C25" s="176" t="str">
        <f>IF(P25="","",CONCATENATE(P25,"-",B25))</f>
        <v/>
      </c>
      <c r="D25" s="303"/>
      <c r="E25" s="304"/>
      <c r="F25" s="305"/>
      <c r="G25" s="336"/>
      <c r="H25" s="307"/>
      <c r="I25" s="336"/>
      <c r="J25" s="306"/>
      <c r="K25" s="308"/>
      <c r="L25" s="309"/>
      <c r="M25" s="310"/>
      <c r="N25" s="181" t="str">
        <f t="shared" si="5"/>
        <v/>
      </c>
      <c r="O25" s="49" t="str">
        <f t="shared" si="2"/>
        <v/>
      </c>
      <c r="P25" s="182" t="str">
        <f t="shared" si="6"/>
        <v/>
      </c>
      <c r="Q25" s="178"/>
    </row>
    <row r="26" spans="1:17" s="174" customFormat="1" hidden="1" outlineLevel="1" x14ac:dyDescent="0.35">
      <c r="B26" s="175">
        <f t="shared" si="4"/>
        <v>13</v>
      </c>
      <c r="C26" s="176" t="str">
        <f>IF(P26="","",CONCATENATE(P26,"-",B26))</f>
        <v/>
      </c>
      <c r="D26" s="183"/>
      <c r="E26" s="235"/>
      <c r="F26" s="219"/>
      <c r="G26" s="351"/>
      <c r="H26" s="197"/>
      <c r="I26" s="351"/>
      <c r="J26" s="198"/>
      <c r="K26" s="199"/>
      <c r="L26" s="184" t="str">
        <f>IF(D26="","",ROUND(G26*I26*J26,2))</f>
        <v/>
      </c>
      <c r="M26" s="185"/>
      <c r="N26" s="181" t="str">
        <f t="shared" si="5"/>
        <v/>
      </c>
      <c r="O26" s="49" t="str">
        <f t="shared" si="2"/>
        <v/>
      </c>
      <c r="P26" s="182" t="str">
        <f t="shared" si="6"/>
        <v/>
      </c>
      <c r="Q26" s="178"/>
    </row>
    <row r="27" spans="1:17" ht="21.75" customHeight="1" x14ac:dyDescent="0.35">
      <c r="A27" s="40"/>
      <c r="B27" s="69">
        <v>2</v>
      </c>
      <c r="C27" s="225" t="str">
        <f>IF('PARTNER INFO'!C19="","",'PARTNER INFO'!D19)</f>
        <v>Global &amp; Local advocacy</v>
      </c>
      <c r="D27" s="232"/>
      <c r="E27" s="233"/>
      <c r="F27" s="200"/>
      <c r="G27" s="337"/>
      <c r="H27" s="200"/>
      <c r="I27" s="200"/>
      <c r="J27" s="355"/>
      <c r="K27" s="62"/>
      <c r="L27" s="384"/>
      <c r="M27" s="62"/>
      <c r="N27" s="226">
        <f>SUM(N28:N46)</f>
        <v>140000</v>
      </c>
      <c r="O27" s="314">
        <f>IF(OR(N27="",N27=0),"",N27/$N$101)</f>
        <v>0.14000000000000001</v>
      </c>
      <c r="P27" s="63" t="str">
        <f>IF(C27="","",'PARTNER INFO'!C19)</f>
        <v>ADV</v>
      </c>
      <c r="Q27" s="71"/>
    </row>
    <row r="28" spans="1:17" ht="54" outlineLevel="1" x14ac:dyDescent="0.35">
      <c r="B28" s="68">
        <v>1</v>
      </c>
      <c r="C28" s="176" t="str">
        <f t="shared" ref="C28:C36" si="7">IF(P28="","",CONCATENATE(P28,"-0",B28))</f>
        <v>ADV-01</v>
      </c>
      <c r="D28" s="137" t="s">
        <v>303</v>
      </c>
      <c r="E28" s="234" t="s">
        <v>129</v>
      </c>
      <c r="F28" s="354" t="s">
        <v>290</v>
      </c>
      <c r="G28" s="348">
        <v>1</v>
      </c>
      <c r="H28" s="343" t="s">
        <v>290</v>
      </c>
      <c r="I28" s="348">
        <v>1</v>
      </c>
      <c r="J28" s="335">
        <v>140000</v>
      </c>
      <c r="K28" s="192" t="s">
        <v>286</v>
      </c>
      <c r="L28" s="385">
        <f t="shared" ref="L28" si="8">IF(D28="","",ROUND(G28*I28*J28,2))</f>
        <v>140000</v>
      </c>
      <c r="M28" s="209">
        <v>1</v>
      </c>
      <c r="N28" s="181">
        <f t="shared" ref="N28:N46" si="9">IF(L28="","",ROUND(L28*M28,0))</f>
        <v>140000</v>
      </c>
      <c r="O28" s="313" t="str">
        <f t="shared" ref="O28:O46" si="10">IF(E28="","",VLOOKUP(E28,accounttable,2,FALSE))</f>
        <v>9. OTHER COSTS</v>
      </c>
      <c r="P28" s="156" t="str">
        <f>IF(D28="","",P27)</f>
        <v>ADV</v>
      </c>
      <c r="Q28" s="71"/>
    </row>
    <row r="29" spans="1:17" hidden="1" outlineLevel="1" x14ac:dyDescent="0.35">
      <c r="B29" s="68">
        <f>B28+1</f>
        <v>2</v>
      </c>
      <c r="C29" s="176" t="str">
        <f t="shared" si="7"/>
        <v/>
      </c>
      <c r="D29" s="90"/>
      <c r="E29" s="234"/>
      <c r="F29" s="193"/>
      <c r="G29" s="344"/>
      <c r="H29" s="193"/>
      <c r="I29" s="335"/>
      <c r="J29" s="344"/>
      <c r="K29" s="196"/>
      <c r="L29" s="386" t="str">
        <f t="shared" ref="L29:L46" si="11">IF(D29="","",ROUND(G29*I29*J29,2))</f>
        <v/>
      </c>
      <c r="M29" s="209"/>
      <c r="N29" s="181" t="str">
        <f t="shared" si="9"/>
        <v/>
      </c>
      <c r="O29" s="49" t="str">
        <f t="shared" si="10"/>
        <v/>
      </c>
      <c r="P29" s="157" t="str">
        <f>IF(D29="","",P27)</f>
        <v/>
      </c>
      <c r="Q29" s="71"/>
    </row>
    <row r="30" spans="1:17" hidden="1" outlineLevel="1" x14ac:dyDescent="0.35">
      <c r="B30" s="68">
        <f t="shared" ref="B30:B37" si="12">B29+1</f>
        <v>3</v>
      </c>
      <c r="C30" s="176" t="str">
        <f t="shared" si="7"/>
        <v/>
      </c>
      <c r="D30" s="243"/>
      <c r="E30" s="234"/>
      <c r="F30" s="218"/>
      <c r="G30" s="344"/>
      <c r="H30" s="341"/>
      <c r="I30" s="353"/>
      <c r="J30" s="335"/>
      <c r="K30" s="196"/>
      <c r="L30" s="386" t="str">
        <f t="shared" si="11"/>
        <v/>
      </c>
      <c r="M30" s="180"/>
      <c r="N30" s="181" t="str">
        <f t="shared" si="9"/>
        <v/>
      </c>
      <c r="O30" s="49" t="str">
        <f t="shared" si="10"/>
        <v/>
      </c>
      <c r="P30" s="157" t="str">
        <f>IF(D30="","",P27)</f>
        <v/>
      </c>
      <c r="Q30" s="71"/>
    </row>
    <row r="31" spans="1:17" hidden="1" outlineLevel="1" x14ac:dyDescent="0.35">
      <c r="B31" s="68">
        <f t="shared" si="12"/>
        <v>4</v>
      </c>
      <c r="C31" s="176" t="str">
        <f t="shared" si="7"/>
        <v/>
      </c>
      <c r="D31" s="243"/>
      <c r="E31" s="234"/>
      <c r="F31" s="218"/>
      <c r="G31" s="344"/>
      <c r="H31" s="341"/>
      <c r="I31" s="237"/>
      <c r="J31" s="335"/>
      <c r="K31" s="196"/>
      <c r="L31" s="179" t="str">
        <f t="shared" si="11"/>
        <v/>
      </c>
      <c r="M31" s="180"/>
      <c r="N31" s="181" t="str">
        <f t="shared" si="9"/>
        <v/>
      </c>
      <c r="O31" s="49" t="str">
        <f t="shared" si="10"/>
        <v/>
      </c>
      <c r="P31" s="157" t="str">
        <f>IF(D31="","",P27)</f>
        <v/>
      </c>
      <c r="Q31" s="71"/>
    </row>
    <row r="32" spans="1:17" hidden="1" outlineLevel="1" x14ac:dyDescent="0.35">
      <c r="B32" s="68">
        <f t="shared" si="12"/>
        <v>5</v>
      </c>
      <c r="C32" s="176" t="str">
        <f t="shared" si="7"/>
        <v/>
      </c>
      <c r="D32" s="90"/>
      <c r="E32" s="234"/>
      <c r="F32" s="218"/>
      <c r="G32" s="335"/>
      <c r="H32" s="193"/>
      <c r="I32" s="237"/>
      <c r="J32" s="335"/>
      <c r="K32" s="196"/>
      <c r="L32" s="179" t="str">
        <f t="shared" si="11"/>
        <v/>
      </c>
      <c r="M32" s="180"/>
      <c r="N32" s="181" t="str">
        <f t="shared" si="9"/>
        <v/>
      </c>
      <c r="O32" s="49" t="str">
        <f t="shared" si="10"/>
        <v/>
      </c>
      <c r="P32" s="157" t="str">
        <f>IF(D32="","",P27)</f>
        <v/>
      </c>
      <c r="Q32" s="71"/>
    </row>
    <row r="33" spans="1:17" hidden="1" outlineLevel="1" x14ac:dyDescent="0.35">
      <c r="B33" s="68">
        <f t="shared" si="12"/>
        <v>6</v>
      </c>
      <c r="C33" s="176" t="str">
        <f t="shared" si="7"/>
        <v/>
      </c>
      <c r="D33" s="90"/>
      <c r="E33" s="234"/>
      <c r="F33" s="218"/>
      <c r="G33" s="335"/>
      <c r="H33" s="193"/>
      <c r="I33" s="237"/>
      <c r="J33" s="335"/>
      <c r="K33" s="196"/>
      <c r="L33" s="179" t="str">
        <f t="shared" si="11"/>
        <v/>
      </c>
      <c r="M33" s="180"/>
      <c r="N33" s="181" t="str">
        <f t="shared" si="9"/>
        <v/>
      </c>
      <c r="O33" s="49" t="str">
        <f t="shared" si="10"/>
        <v/>
      </c>
      <c r="P33" s="157" t="str">
        <f>IF(D33="","",P27)</f>
        <v/>
      </c>
      <c r="Q33" s="71"/>
    </row>
    <row r="34" spans="1:17" hidden="1" outlineLevel="1" x14ac:dyDescent="0.35">
      <c r="B34" s="68">
        <f t="shared" si="12"/>
        <v>7</v>
      </c>
      <c r="C34" s="176" t="str">
        <f t="shared" si="7"/>
        <v/>
      </c>
      <c r="D34" s="90"/>
      <c r="E34" s="234"/>
      <c r="F34" s="218"/>
      <c r="G34" s="335"/>
      <c r="H34" s="193"/>
      <c r="I34" s="237"/>
      <c r="J34" s="335"/>
      <c r="K34" s="196"/>
      <c r="L34" s="179" t="str">
        <f t="shared" si="11"/>
        <v/>
      </c>
      <c r="M34" s="180"/>
      <c r="N34" s="181" t="str">
        <f t="shared" si="9"/>
        <v/>
      </c>
      <c r="O34" s="49" t="str">
        <f t="shared" si="10"/>
        <v/>
      </c>
      <c r="P34" s="157" t="str">
        <f>IF(D34="","",P27)</f>
        <v/>
      </c>
      <c r="Q34" s="71"/>
    </row>
    <row r="35" spans="1:17" hidden="1" outlineLevel="1" x14ac:dyDescent="0.35">
      <c r="B35" s="68">
        <f t="shared" si="12"/>
        <v>8</v>
      </c>
      <c r="C35" s="176" t="str">
        <f t="shared" si="7"/>
        <v/>
      </c>
      <c r="D35" s="90"/>
      <c r="E35" s="234"/>
      <c r="F35" s="218"/>
      <c r="G35" s="335"/>
      <c r="H35" s="193"/>
      <c r="I35" s="237"/>
      <c r="J35" s="335"/>
      <c r="K35" s="196"/>
      <c r="L35" s="179" t="str">
        <f t="shared" si="11"/>
        <v/>
      </c>
      <c r="M35" s="180"/>
      <c r="N35" s="181" t="str">
        <f t="shared" si="9"/>
        <v/>
      </c>
      <c r="O35" s="49" t="str">
        <f t="shared" si="10"/>
        <v/>
      </c>
      <c r="P35" s="157" t="str">
        <f>IF(D35="","",P27)</f>
        <v/>
      </c>
      <c r="Q35" s="71"/>
    </row>
    <row r="36" spans="1:17" hidden="1" outlineLevel="1" x14ac:dyDescent="0.35">
      <c r="B36" s="68">
        <f t="shared" si="12"/>
        <v>9</v>
      </c>
      <c r="C36" s="176" t="str">
        <f t="shared" si="7"/>
        <v/>
      </c>
      <c r="D36" s="90"/>
      <c r="E36" s="234"/>
      <c r="F36" s="218"/>
      <c r="G36" s="335"/>
      <c r="H36" s="193"/>
      <c r="I36" s="237"/>
      <c r="J36" s="335"/>
      <c r="K36" s="196"/>
      <c r="L36" s="179" t="str">
        <f t="shared" si="11"/>
        <v/>
      </c>
      <c r="M36" s="180"/>
      <c r="N36" s="181" t="str">
        <f t="shared" si="9"/>
        <v/>
      </c>
      <c r="O36" s="49" t="str">
        <f t="shared" si="10"/>
        <v/>
      </c>
      <c r="P36" s="157" t="str">
        <f>IF(D36="","",P27)</f>
        <v/>
      </c>
      <c r="Q36" s="71"/>
    </row>
    <row r="37" spans="1:17" hidden="1" outlineLevel="1" x14ac:dyDescent="0.35">
      <c r="B37" s="68">
        <f t="shared" si="12"/>
        <v>10</v>
      </c>
      <c r="C37" s="176" t="str">
        <f t="shared" ref="C37:C46" si="13">IF(P37="","",CONCATENATE(P37,"-",B37))</f>
        <v/>
      </c>
      <c r="D37" s="90"/>
      <c r="E37" s="234"/>
      <c r="F37" s="218"/>
      <c r="G37" s="335"/>
      <c r="H37" s="193"/>
      <c r="I37" s="237"/>
      <c r="J37" s="335"/>
      <c r="K37" s="196"/>
      <c r="L37" s="179" t="str">
        <f t="shared" si="11"/>
        <v/>
      </c>
      <c r="M37" s="180"/>
      <c r="N37" s="181" t="str">
        <f t="shared" si="9"/>
        <v/>
      </c>
      <c r="O37" s="49" t="str">
        <f t="shared" si="10"/>
        <v/>
      </c>
      <c r="P37" s="157" t="str">
        <f>IF(D37="","",P27)</f>
        <v/>
      </c>
      <c r="Q37" s="71"/>
    </row>
    <row r="38" spans="1:17" hidden="1" outlineLevel="1" x14ac:dyDescent="0.35">
      <c r="B38" s="68">
        <f t="shared" ref="B38:B46" si="14">B37+1</f>
        <v>11</v>
      </c>
      <c r="C38" s="176" t="str">
        <f t="shared" si="13"/>
        <v/>
      </c>
      <c r="D38" s="90"/>
      <c r="E38" s="234"/>
      <c r="F38" s="218"/>
      <c r="G38" s="335"/>
      <c r="H38" s="193"/>
      <c r="I38" s="237"/>
      <c r="J38" s="335"/>
      <c r="K38" s="196"/>
      <c r="L38" s="179" t="str">
        <f t="shared" si="11"/>
        <v/>
      </c>
      <c r="M38" s="180"/>
      <c r="N38" s="181" t="str">
        <f t="shared" si="9"/>
        <v/>
      </c>
      <c r="O38" s="49" t="str">
        <f t="shared" si="10"/>
        <v/>
      </c>
      <c r="P38" s="157" t="str">
        <f>IF(D38="","",P27)</f>
        <v/>
      </c>
      <c r="Q38" s="71"/>
    </row>
    <row r="39" spans="1:17" hidden="1" outlineLevel="1" x14ac:dyDescent="0.35">
      <c r="B39" s="68">
        <f t="shared" si="14"/>
        <v>12</v>
      </c>
      <c r="C39" s="176" t="str">
        <f t="shared" si="13"/>
        <v/>
      </c>
      <c r="D39" s="90"/>
      <c r="E39" s="234"/>
      <c r="F39" s="218"/>
      <c r="G39" s="335"/>
      <c r="H39" s="193"/>
      <c r="I39" s="237"/>
      <c r="J39" s="335"/>
      <c r="K39" s="196"/>
      <c r="L39" s="179" t="str">
        <f t="shared" si="11"/>
        <v/>
      </c>
      <c r="M39" s="180"/>
      <c r="N39" s="181" t="str">
        <f t="shared" si="9"/>
        <v/>
      </c>
      <c r="O39" s="49" t="str">
        <f t="shared" si="10"/>
        <v/>
      </c>
      <c r="P39" s="157" t="str">
        <f>IF(D39="","",P27)</f>
        <v/>
      </c>
      <c r="Q39" s="71"/>
    </row>
    <row r="40" spans="1:17" hidden="1" outlineLevel="1" x14ac:dyDescent="0.35">
      <c r="B40" s="68">
        <f t="shared" si="14"/>
        <v>13</v>
      </c>
      <c r="C40" s="176" t="str">
        <f t="shared" si="13"/>
        <v/>
      </c>
      <c r="D40" s="90"/>
      <c r="E40" s="234"/>
      <c r="F40" s="218"/>
      <c r="G40" s="335"/>
      <c r="H40" s="193"/>
      <c r="I40" s="237"/>
      <c r="J40" s="335"/>
      <c r="K40" s="196"/>
      <c r="L40" s="179" t="str">
        <f t="shared" si="11"/>
        <v/>
      </c>
      <c r="M40" s="180"/>
      <c r="N40" s="181" t="str">
        <f t="shared" si="9"/>
        <v/>
      </c>
      <c r="O40" s="49" t="str">
        <f t="shared" si="10"/>
        <v/>
      </c>
      <c r="P40" s="157" t="str">
        <f>IF(D40="","",P28)</f>
        <v/>
      </c>
      <c r="Q40" s="71"/>
    </row>
    <row r="41" spans="1:17" hidden="1" outlineLevel="1" x14ac:dyDescent="0.35">
      <c r="B41" s="68">
        <f t="shared" si="14"/>
        <v>14</v>
      </c>
      <c r="C41" s="176" t="str">
        <f t="shared" si="13"/>
        <v/>
      </c>
      <c r="D41" s="90"/>
      <c r="E41" s="234"/>
      <c r="F41" s="218"/>
      <c r="G41" s="335"/>
      <c r="H41" s="193"/>
      <c r="I41" s="237"/>
      <c r="J41" s="335"/>
      <c r="K41" s="196"/>
      <c r="L41" s="179" t="str">
        <f t="shared" si="11"/>
        <v/>
      </c>
      <c r="M41" s="180"/>
      <c r="N41" s="181" t="str">
        <f t="shared" si="9"/>
        <v/>
      </c>
      <c r="O41" s="49" t="str">
        <f t="shared" si="10"/>
        <v/>
      </c>
      <c r="P41" s="157" t="str">
        <f>IF(D41="","",P27)</f>
        <v/>
      </c>
      <c r="Q41" s="71"/>
    </row>
    <row r="42" spans="1:17" hidden="1" outlineLevel="1" x14ac:dyDescent="0.35">
      <c r="B42" s="68">
        <f t="shared" si="14"/>
        <v>15</v>
      </c>
      <c r="C42" s="176" t="str">
        <f t="shared" si="13"/>
        <v/>
      </c>
      <c r="D42" s="90"/>
      <c r="E42" s="234"/>
      <c r="F42" s="218"/>
      <c r="G42" s="335"/>
      <c r="H42" s="193"/>
      <c r="I42" s="237"/>
      <c r="J42" s="335"/>
      <c r="K42" s="196"/>
      <c r="L42" s="179" t="str">
        <f t="shared" si="11"/>
        <v/>
      </c>
      <c r="M42" s="180"/>
      <c r="N42" s="181" t="str">
        <f t="shared" si="9"/>
        <v/>
      </c>
      <c r="O42" s="49" t="str">
        <f t="shared" si="10"/>
        <v/>
      </c>
      <c r="P42" s="157" t="str">
        <f>IF(D42="","",P27)</f>
        <v/>
      </c>
      <c r="Q42" s="71"/>
    </row>
    <row r="43" spans="1:17" hidden="1" outlineLevel="1" x14ac:dyDescent="0.35">
      <c r="B43" s="68">
        <f t="shared" si="14"/>
        <v>16</v>
      </c>
      <c r="C43" s="176" t="str">
        <f t="shared" si="13"/>
        <v/>
      </c>
      <c r="D43" s="90"/>
      <c r="E43" s="234"/>
      <c r="F43" s="218"/>
      <c r="G43" s="335"/>
      <c r="H43" s="193"/>
      <c r="I43" s="237"/>
      <c r="J43" s="335"/>
      <c r="K43" s="196"/>
      <c r="L43" s="179" t="str">
        <f t="shared" si="11"/>
        <v/>
      </c>
      <c r="M43" s="180"/>
      <c r="N43" s="181" t="str">
        <f t="shared" si="9"/>
        <v/>
      </c>
      <c r="O43" s="49" t="str">
        <f t="shared" si="10"/>
        <v/>
      </c>
      <c r="P43" s="157" t="str">
        <f>IF(D43="","",P28)</f>
        <v/>
      </c>
      <c r="Q43" s="71"/>
    </row>
    <row r="44" spans="1:17" hidden="1" outlineLevel="1" x14ac:dyDescent="0.35">
      <c r="B44" s="68">
        <f t="shared" si="14"/>
        <v>17</v>
      </c>
      <c r="C44" s="176" t="str">
        <f t="shared" si="13"/>
        <v/>
      </c>
      <c r="D44" s="90"/>
      <c r="E44" s="234"/>
      <c r="F44" s="218"/>
      <c r="G44" s="335"/>
      <c r="H44" s="193"/>
      <c r="I44" s="237"/>
      <c r="J44" s="335"/>
      <c r="K44" s="196"/>
      <c r="L44" s="179" t="str">
        <f t="shared" si="11"/>
        <v/>
      </c>
      <c r="M44" s="180"/>
      <c r="N44" s="181" t="str">
        <f t="shared" si="9"/>
        <v/>
      </c>
      <c r="O44" s="49" t="str">
        <f t="shared" si="10"/>
        <v/>
      </c>
      <c r="P44" s="157" t="str">
        <f>IF(D44="","",P29)</f>
        <v/>
      </c>
      <c r="Q44" s="71"/>
    </row>
    <row r="45" spans="1:17" hidden="1" outlineLevel="1" x14ac:dyDescent="0.35">
      <c r="B45" s="68">
        <f t="shared" si="14"/>
        <v>18</v>
      </c>
      <c r="C45" s="176" t="str">
        <f t="shared" si="13"/>
        <v/>
      </c>
      <c r="D45" s="90"/>
      <c r="E45" s="234"/>
      <c r="F45" s="218"/>
      <c r="G45" s="335"/>
      <c r="H45" s="193"/>
      <c r="I45" s="237"/>
      <c r="J45" s="335"/>
      <c r="K45" s="196"/>
      <c r="L45" s="179" t="str">
        <f t="shared" si="11"/>
        <v/>
      </c>
      <c r="M45" s="180"/>
      <c r="N45" s="181" t="str">
        <f t="shared" si="9"/>
        <v/>
      </c>
      <c r="O45" s="49" t="str">
        <f t="shared" si="10"/>
        <v/>
      </c>
      <c r="P45" s="157" t="str">
        <f>IF(D45="","",P30)</f>
        <v/>
      </c>
      <c r="Q45" s="71"/>
    </row>
    <row r="46" spans="1:17" hidden="1" outlineLevel="1" x14ac:dyDescent="0.35">
      <c r="B46" s="68">
        <f t="shared" si="14"/>
        <v>19</v>
      </c>
      <c r="C46" s="176" t="str">
        <f t="shared" si="13"/>
        <v/>
      </c>
      <c r="D46" s="90"/>
      <c r="E46" s="234"/>
      <c r="F46" s="218"/>
      <c r="G46" s="335"/>
      <c r="H46" s="193"/>
      <c r="I46" s="237"/>
      <c r="J46" s="335"/>
      <c r="K46" s="196"/>
      <c r="L46" s="179" t="str">
        <f t="shared" si="11"/>
        <v/>
      </c>
      <c r="M46" s="180"/>
      <c r="N46" s="181" t="str">
        <f t="shared" si="9"/>
        <v/>
      </c>
      <c r="O46" s="49" t="str">
        <f t="shared" si="10"/>
        <v/>
      </c>
      <c r="P46" s="157" t="str">
        <f>IF(D46="","",P31)</f>
        <v/>
      </c>
      <c r="Q46" s="71"/>
    </row>
    <row r="47" spans="1:17" ht="20.25" customHeight="1" x14ac:dyDescent="0.35">
      <c r="A47" s="40"/>
      <c r="B47" s="69">
        <f>B27+1</f>
        <v>3</v>
      </c>
      <c r="C47" s="225" t="str">
        <f>IF('PARTNER INFO'!C20="","",'PARTNER INFO'!D20)</f>
        <v>Technical assistance on reparations to governments &amp; civil society</v>
      </c>
      <c r="D47" s="232"/>
      <c r="E47" s="233"/>
      <c r="F47" s="200"/>
      <c r="G47" s="337"/>
      <c r="H47" s="200"/>
      <c r="I47" s="337"/>
      <c r="J47" s="337"/>
      <c r="K47" s="200"/>
      <c r="L47" s="384"/>
      <c r="M47" s="62"/>
      <c r="N47" s="226">
        <f>SUM(N48:N62)</f>
        <v>120000</v>
      </c>
      <c r="O47" s="314">
        <f>IF(OR(N47="",N47=0),"",N47/$N$101)</f>
        <v>0.12</v>
      </c>
      <c r="P47" s="63" t="str">
        <f>IF(C47="","",'PARTNER INFO'!C20)</f>
        <v>TAS</v>
      </c>
      <c r="Q47" s="71"/>
    </row>
    <row r="48" spans="1:17" ht="121.5" outlineLevel="1" x14ac:dyDescent="0.35">
      <c r="B48" s="68">
        <v>1</v>
      </c>
      <c r="C48" s="176" t="str">
        <f t="shared" ref="C48:C57" si="15">IF(P48="","",CONCATENATE(P48,"-0",B48))</f>
        <v>TAS-01</v>
      </c>
      <c r="D48" s="137" t="s">
        <v>306</v>
      </c>
      <c r="E48" s="234" t="s">
        <v>129</v>
      </c>
      <c r="F48" s="354" t="s">
        <v>290</v>
      </c>
      <c r="G48" s="348">
        <v>1</v>
      </c>
      <c r="H48" s="343" t="s">
        <v>290</v>
      </c>
      <c r="I48" s="348">
        <v>1</v>
      </c>
      <c r="J48" s="335">
        <v>120000</v>
      </c>
      <c r="K48" s="192" t="s">
        <v>286</v>
      </c>
      <c r="L48" s="385">
        <f t="shared" ref="L48" si="16">IF(D48="","",ROUND(G48*I48*J48,2))</f>
        <v>120000</v>
      </c>
      <c r="M48" s="209">
        <v>1</v>
      </c>
      <c r="N48" s="181">
        <f t="shared" ref="N48:N62" si="17">IF(L48="","",ROUND(L48*M48,0))</f>
        <v>120000</v>
      </c>
      <c r="O48" s="313" t="str">
        <f t="shared" ref="O48:O62" si="18">IF(E48="","",VLOOKUP(E48,accounttable,2,FALSE))</f>
        <v>9. OTHER COSTS</v>
      </c>
      <c r="P48" s="156" t="str">
        <f>IF(D48="","",P47)</f>
        <v>TAS</v>
      </c>
      <c r="Q48" s="71"/>
    </row>
    <row r="49" spans="1:17" hidden="1" outlineLevel="1" x14ac:dyDescent="0.35">
      <c r="B49" s="68">
        <f>B48+1</f>
        <v>2</v>
      </c>
      <c r="C49" s="176" t="str">
        <f t="shared" si="15"/>
        <v/>
      </c>
      <c r="D49" s="138"/>
      <c r="E49" s="234"/>
      <c r="F49" s="193"/>
      <c r="G49" s="344"/>
      <c r="H49" s="193"/>
      <c r="I49" s="335"/>
      <c r="J49" s="335"/>
      <c r="K49" s="196"/>
      <c r="L49" s="179" t="str">
        <f t="shared" ref="L49:L62" si="19">IF(D49="","",ROUND(G49*I49*J49,2))</f>
        <v/>
      </c>
      <c r="M49" s="180"/>
      <c r="N49" s="181" t="str">
        <f t="shared" si="17"/>
        <v/>
      </c>
      <c r="O49" s="49" t="str">
        <f t="shared" si="18"/>
        <v/>
      </c>
      <c r="P49" s="157" t="str">
        <f>IF(D49="","",P47)</f>
        <v/>
      </c>
      <c r="Q49" s="71"/>
    </row>
    <row r="50" spans="1:17" hidden="1" outlineLevel="1" x14ac:dyDescent="0.35">
      <c r="B50" s="68">
        <f t="shared" ref="B50:B62" si="20">B49+1</f>
        <v>3</v>
      </c>
      <c r="C50" s="176" t="str">
        <f t="shared" si="15"/>
        <v/>
      </c>
      <c r="D50" s="138"/>
      <c r="E50" s="234"/>
      <c r="F50" s="193"/>
      <c r="G50" s="344"/>
      <c r="H50" s="193"/>
      <c r="I50" s="335"/>
      <c r="J50" s="335"/>
      <c r="K50" s="196"/>
      <c r="L50" s="179" t="str">
        <f t="shared" si="19"/>
        <v/>
      </c>
      <c r="M50" s="180"/>
      <c r="N50" s="181" t="str">
        <f t="shared" si="17"/>
        <v/>
      </c>
      <c r="O50" s="49" t="str">
        <f t="shared" si="18"/>
        <v/>
      </c>
      <c r="P50" s="157" t="str">
        <f>IF(D50="","",P47)</f>
        <v/>
      </c>
      <c r="Q50" s="71"/>
    </row>
    <row r="51" spans="1:17" hidden="1" outlineLevel="1" x14ac:dyDescent="0.35">
      <c r="B51" s="68">
        <f t="shared" si="20"/>
        <v>4</v>
      </c>
      <c r="C51" s="176" t="str">
        <f t="shared" si="15"/>
        <v/>
      </c>
      <c r="D51" s="138"/>
      <c r="E51" s="234"/>
      <c r="F51" s="193"/>
      <c r="G51" s="335"/>
      <c r="H51" s="193"/>
      <c r="I51" s="335"/>
      <c r="J51" s="335"/>
      <c r="K51" s="196"/>
      <c r="L51" s="179" t="str">
        <f t="shared" si="19"/>
        <v/>
      </c>
      <c r="M51" s="180"/>
      <c r="N51" s="181" t="str">
        <f t="shared" si="17"/>
        <v/>
      </c>
      <c r="O51" s="49" t="str">
        <f t="shared" si="18"/>
        <v/>
      </c>
      <c r="P51" s="157" t="str">
        <f>IF(D51="","",P47)</f>
        <v/>
      </c>
      <c r="Q51" s="71"/>
    </row>
    <row r="52" spans="1:17" hidden="1" outlineLevel="1" x14ac:dyDescent="0.35">
      <c r="B52" s="68">
        <f t="shared" si="20"/>
        <v>5</v>
      </c>
      <c r="C52" s="176" t="str">
        <f t="shared" si="15"/>
        <v/>
      </c>
      <c r="D52" s="138"/>
      <c r="E52" s="234"/>
      <c r="F52" s="193"/>
      <c r="G52" s="335"/>
      <c r="H52" s="193"/>
      <c r="I52" s="335"/>
      <c r="J52" s="335"/>
      <c r="K52" s="196"/>
      <c r="L52" s="179" t="str">
        <f t="shared" si="19"/>
        <v/>
      </c>
      <c r="M52" s="180"/>
      <c r="N52" s="181" t="str">
        <f t="shared" si="17"/>
        <v/>
      </c>
      <c r="O52" s="49" t="str">
        <f t="shared" si="18"/>
        <v/>
      </c>
      <c r="P52" s="157" t="str">
        <f>IF(D52="","",P47)</f>
        <v/>
      </c>
      <c r="Q52" s="71"/>
    </row>
    <row r="53" spans="1:17" hidden="1" outlineLevel="1" x14ac:dyDescent="0.35">
      <c r="B53" s="68">
        <f t="shared" si="20"/>
        <v>6</v>
      </c>
      <c r="C53" s="176" t="str">
        <f t="shared" si="15"/>
        <v/>
      </c>
      <c r="D53" s="90"/>
      <c r="E53" s="234"/>
      <c r="F53" s="193"/>
      <c r="G53" s="335"/>
      <c r="H53" s="193"/>
      <c r="I53" s="335"/>
      <c r="J53" s="335"/>
      <c r="K53" s="196"/>
      <c r="L53" s="179" t="str">
        <f t="shared" si="19"/>
        <v/>
      </c>
      <c r="M53" s="180"/>
      <c r="N53" s="181" t="str">
        <f t="shared" si="17"/>
        <v/>
      </c>
      <c r="O53" s="49" t="str">
        <f t="shared" si="18"/>
        <v/>
      </c>
      <c r="P53" s="157" t="str">
        <f>IF(D53="","",P47)</f>
        <v/>
      </c>
      <c r="Q53" s="71"/>
    </row>
    <row r="54" spans="1:17" hidden="1" outlineLevel="1" x14ac:dyDescent="0.35">
      <c r="B54" s="68">
        <f t="shared" si="20"/>
        <v>7</v>
      </c>
      <c r="C54" s="176" t="str">
        <f t="shared" si="15"/>
        <v/>
      </c>
      <c r="D54" s="90"/>
      <c r="E54" s="234"/>
      <c r="F54" s="193"/>
      <c r="G54" s="335"/>
      <c r="H54" s="193"/>
      <c r="I54" s="335"/>
      <c r="J54" s="335"/>
      <c r="K54" s="196"/>
      <c r="L54" s="179" t="str">
        <f t="shared" si="19"/>
        <v/>
      </c>
      <c r="M54" s="180"/>
      <c r="N54" s="181" t="str">
        <f t="shared" si="17"/>
        <v/>
      </c>
      <c r="O54" s="49" t="str">
        <f t="shared" si="18"/>
        <v/>
      </c>
      <c r="P54" s="157" t="str">
        <f>IF(D54="","",P47)</f>
        <v/>
      </c>
      <c r="Q54" s="71"/>
    </row>
    <row r="55" spans="1:17" hidden="1" outlineLevel="1" x14ac:dyDescent="0.35">
      <c r="B55" s="68">
        <f t="shared" si="20"/>
        <v>8</v>
      </c>
      <c r="C55" s="176" t="str">
        <f t="shared" si="15"/>
        <v/>
      </c>
      <c r="D55" s="90"/>
      <c r="E55" s="234"/>
      <c r="F55" s="193"/>
      <c r="G55" s="335"/>
      <c r="H55" s="193"/>
      <c r="I55" s="335"/>
      <c r="J55" s="335"/>
      <c r="K55" s="196"/>
      <c r="L55" s="179" t="str">
        <f t="shared" si="19"/>
        <v/>
      </c>
      <c r="M55" s="180"/>
      <c r="N55" s="181" t="str">
        <f t="shared" si="17"/>
        <v/>
      </c>
      <c r="O55" s="49" t="str">
        <f t="shared" si="18"/>
        <v/>
      </c>
      <c r="P55" s="157" t="str">
        <f>IF(D55="","",P47)</f>
        <v/>
      </c>
      <c r="Q55" s="71"/>
    </row>
    <row r="56" spans="1:17" hidden="1" outlineLevel="1" x14ac:dyDescent="0.35">
      <c r="B56" s="68">
        <f t="shared" si="20"/>
        <v>9</v>
      </c>
      <c r="C56" s="176" t="str">
        <f t="shared" si="15"/>
        <v/>
      </c>
      <c r="D56" s="90"/>
      <c r="E56" s="234"/>
      <c r="F56" s="193"/>
      <c r="G56" s="194"/>
      <c r="H56" s="193"/>
      <c r="I56" s="194"/>
      <c r="J56" s="195"/>
      <c r="K56" s="196"/>
      <c r="L56" s="179" t="str">
        <f t="shared" si="19"/>
        <v/>
      </c>
      <c r="M56" s="180"/>
      <c r="N56" s="181" t="str">
        <f t="shared" si="17"/>
        <v/>
      </c>
      <c r="O56" s="49" t="str">
        <f t="shared" si="18"/>
        <v/>
      </c>
      <c r="P56" s="157" t="str">
        <f>IF(D56="","",P47)</f>
        <v/>
      </c>
      <c r="Q56" s="71"/>
    </row>
    <row r="57" spans="1:17" hidden="1" outlineLevel="1" x14ac:dyDescent="0.35">
      <c r="B57" s="68">
        <f t="shared" si="20"/>
        <v>10</v>
      </c>
      <c r="C57" s="176" t="str">
        <f t="shared" si="15"/>
        <v/>
      </c>
      <c r="D57" s="90"/>
      <c r="E57" s="234"/>
      <c r="F57" s="193"/>
      <c r="G57" s="194"/>
      <c r="H57" s="193"/>
      <c r="I57" s="194"/>
      <c r="J57" s="195"/>
      <c r="K57" s="196"/>
      <c r="L57" s="179" t="str">
        <f t="shared" si="19"/>
        <v/>
      </c>
      <c r="M57" s="180"/>
      <c r="N57" s="181" t="str">
        <f t="shared" si="17"/>
        <v/>
      </c>
      <c r="O57" s="49" t="str">
        <f t="shared" si="18"/>
        <v/>
      </c>
      <c r="P57" s="157" t="str">
        <f>IF(D57="","",P47)</f>
        <v/>
      </c>
      <c r="Q57" s="71"/>
    </row>
    <row r="58" spans="1:17" hidden="1" outlineLevel="1" x14ac:dyDescent="0.35">
      <c r="B58" s="68">
        <f t="shared" si="20"/>
        <v>11</v>
      </c>
      <c r="C58" s="176" t="str">
        <f>IF(P58="","",CONCATENATE(P58,"-",B58))</f>
        <v/>
      </c>
      <c r="D58" s="90"/>
      <c r="E58" s="234"/>
      <c r="F58" s="193"/>
      <c r="G58" s="194"/>
      <c r="H58" s="193"/>
      <c r="I58" s="194"/>
      <c r="J58" s="195"/>
      <c r="K58" s="196"/>
      <c r="L58" s="179" t="str">
        <f t="shared" si="19"/>
        <v/>
      </c>
      <c r="M58" s="180"/>
      <c r="N58" s="181" t="str">
        <f t="shared" si="17"/>
        <v/>
      </c>
      <c r="O58" s="49" t="str">
        <f t="shared" si="18"/>
        <v/>
      </c>
      <c r="P58" s="157" t="str">
        <f>IF(D58="","",P47)</f>
        <v/>
      </c>
      <c r="Q58" s="71"/>
    </row>
    <row r="59" spans="1:17" hidden="1" outlineLevel="1" x14ac:dyDescent="0.35">
      <c r="B59" s="68">
        <f t="shared" si="20"/>
        <v>12</v>
      </c>
      <c r="C59" s="176" t="str">
        <f>IF(P59="","",CONCATENATE(P59,"-",B59))</f>
        <v/>
      </c>
      <c r="D59" s="90"/>
      <c r="E59" s="234"/>
      <c r="F59" s="193"/>
      <c r="G59" s="194"/>
      <c r="H59" s="193"/>
      <c r="I59" s="194"/>
      <c r="J59" s="195"/>
      <c r="K59" s="196"/>
      <c r="L59" s="179" t="str">
        <f t="shared" si="19"/>
        <v/>
      </c>
      <c r="M59" s="180"/>
      <c r="N59" s="181" t="str">
        <f t="shared" si="17"/>
        <v/>
      </c>
      <c r="O59" s="49" t="str">
        <f t="shared" si="18"/>
        <v/>
      </c>
      <c r="P59" s="157" t="str">
        <f>IF(D59="","",P47)</f>
        <v/>
      </c>
      <c r="Q59" s="71"/>
    </row>
    <row r="60" spans="1:17" hidden="1" outlineLevel="1" x14ac:dyDescent="0.35">
      <c r="B60" s="68">
        <f t="shared" si="20"/>
        <v>13</v>
      </c>
      <c r="C60" s="176" t="str">
        <f>IF(P60="","",CONCATENATE(P60,"-",B60))</f>
        <v/>
      </c>
      <c r="D60" s="90"/>
      <c r="E60" s="234"/>
      <c r="F60" s="193"/>
      <c r="G60" s="194"/>
      <c r="H60" s="193"/>
      <c r="I60" s="194"/>
      <c r="J60" s="195"/>
      <c r="K60" s="196"/>
      <c r="L60" s="179" t="str">
        <f t="shared" si="19"/>
        <v/>
      </c>
      <c r="M60" s="180"/>
      <c r="N60" s="181" t="str">
        <f t="shared" si="17"/>
        <v/>
      </c>
      <c r="O60" s="49" t="str">
        <f t="shared" si="18"/>
        <v/>
      </c>
      <c r="P60" s="157" t="str">
        <f>IF(D60="","",P47)</f>
        <v/>
      </c>
      <c r="Q60" s="71"/>
    </row>
    <row r="61" spans="1:17" s="3" customFormat="1" hidden="1" outlineLevel="1" x14ac:dyDescent="0.35">
      <c r="A61"/>
      <c r="B61" s="68">
        <f t="shared" si="20"/>
        <v>14</v>
      </c>
      <c r="C61" s="176" t="str">
        <f>IF(P61="","",CONCATENATE(P61,"-",B61))</f>
        <v/>
      </c>
      <c r="D61" s="90"/>
      <c r="E61" s="234"/>
      <c r="F61" s="193"/>
      <c r="G61" s="194"/>
      <c r="H61" s="193"/>
      <c r="I61" s="194"/>
      <c r="J61" s="195"/>
      <c r="K61" s="196"/>
      <c r="L61" s="179" t="str">
        <f t="shared" si="19"/>
        <v/>
      </c>
      <c r="M61" s="180"/>
      <c r="N61" s="181" t="str">
        <f t="shared" si="17"/>
        <v/>
      </c>
      <c r="O61" s="49" t="str">
        <f t="shared" si="18"/>
        <v/>
      </c>
      <c r="P61" s="157" t="str">
        <f>IF(D61="","",P47)</f>
        <v/>
      </c>
      <c r="Q61" s="73"/>
    </row>
    <row r="62" spans="1:17" s="3" customFormat="1" hidden="1" outlineLevel="1" x14ac:dyDescent="0.35">
      <c r="A62"/>
      <c r="B62" s="68">
        <f t="shared" si="20"/>
        <v>15</v>
      </c>
      <c r="C62" s="176" t="str">
        <f>IF(P62="","",CONCATENATE(P62,"-",B62))</f>
        <v/>
      </c>
      <c r="D62" s="90"/>
      <c r="E62" s="234"/>
      <c r="F62" s="193"/>
      <c r="G62" s="194"/>
      <c r="H62" s="193"/>
      <c r="I62" s="194"/>
      <c r="J62" s="195"/>
      <c r="K62" s="196"/>
      <c r="L62" s="179" t="str">
        <f t="shared" si="19"/>
        <v/>
      </c>
      <c r="M62" s="180"/>
      <c r="N62" s="181" t="str">
        <f t="shared" si="17"/>
        <v/>
      </c>
      <c r="O62" s="49" t="str">
        <f t="shared" si="18"/>
        <v/>
      </c>
      <c r="P62" s="158" t="str">
        <f>IF(D62="","",P47)</f>
        <v/>
      </c>
      <c r="Q62" s="73"/>
    </row>
    <row r="63" spans="1:17" ht="21" customHeight="1" x14ac:dyDescent="0.35">
      <c r="A63" s="40"/>
      <c r="B63" s="69">
        <f>B47+1</f>
        <v>4</v>
      </c>
      <c r="C63" s="225" t="str">
        <f>IF('PARTNER INFO'!C21="","",'PARTNER INFO'!D21)</f>
        <v>Interim Reparative Measures projects</v>
      </c>
      <c r="D63" s="232"/>
      <c r="E63" s="232"/>
      <c r="F63" s="200"/>
      <c r="G63" s="337"/>
      <c r="H63" s="200"/>
      <c r="I63" s="337"/>
      <c r="J63" s="345"/>
      <c r="K63" s="200"/>
      <c r="L63" s="384"/>
      <c r="M63" s="210"/>
      <c r="N63" s="226">
        <f>SUM(N64:N83)</f>
        <v>350000</v>
      </c>
      <c r="O63" s="314">
        <f>IF(OR(N63="",N63=0),"",N63/$N$101)</f>
        <v>0.35</v>
      </c>
      <c r="P63" s="63" t="str">
        <f>IF(C63="","",'PARTNER INFO'!C21)</f>
        <v>IRM</v>
      </c>
      <c r="Q63" s="71"/>
    </row>
    <row r="64" spans="1:17" s="340" customFormat="1" ht="67.5" outlineLevel="1" x14ac:dyDescent="0.5">
      <c r="A64" s="339"/>
      <c r="B64" s="68">
        <v>1</v>
      </c>
      <c r="C64" s="176" t="str">
        <f t="shared" ref="C64:C83" si="21">IF(P64="","",CONCATENATE(P64,"-0",B64))</f>
        <v>IRM-01</v>
      </c>
      <c r="D64" s="137" t="s">
        <v>304</v>
      </c>
      <c r="E64" s="234" t="s">
        <v>129</v>
      </c>
      <c r="F64" s="354" t="s">
        <v>290</v>
      </c>
      <c r="G64" s="348">
        <v>1</v>
      </c>
      <c r="H64" s="343" t="s">
        <v>290</v>
      </c>
      <c r="I64" s="348">
        <v>1</v>
      </c>
      <c r="J64" s="335">
        <v>350000</v>
      </c>
      <c r="K64" s="192" t="s">
        <v>286</v>
      </c>
      <c r="L64" s="385">
        <f t="shared" ref="L64" si="22">IF(D64="","",ROUND(G64*I64*J64,2))</f>
        <v>350000</v>
      </c>
      <c r="M64" s="209">
        <v>1</v>
      </c>
      <c r="N64" s="181">
        <f t="shared" ref="N64" si="23">IF(L64="","",ROUND(L64*M64,0))</f>
        <v>350000</v>
      </c>
      <c r="O64" s="313" t="str">
        <f t="shared" ref="O64:O83" si="24">IF(E64="","",VLOOKUP(E64,accounttable,2,FALSE))</f>
        <v>9. OTHER COSTS</v>
      </c>
      <c r="P64" s="156" t="str">
        <f t="shared" ref="P64:P83" si="25">IF(D64="","",P63)</f>
        <v>IRM</v>
      </c>
      <c r="Q64" s="71"/>
    </row>
    <row r="65" spans="2:17" hidden="1" outlineLevel="1" x14ac:dyDescent="0.35">
      <c r="B65" s="68">
        <v>2</v>
      </c>
      <c r="C65" s="176" t="str">
        <f t="shared" si="21"/>
        <v/>
      </c>
      <c r="D65" s="138"/>
      <c r="E65" s="234"/>
      <c r="F65" s="379"/>
      <c r="G65" s="335"/>
      <c r="H65" s="341"/>
      <c r="I65" s="237"/>
      <c r="J65" s="335"/>
      <c r="K65" s="196"/>
      <c r="L65" s="386" t="str">
        <f t="shared" ref="L65:L83" si="26">IF(D65="","",ROUND(G65*I65*J65,2))</f>
        <v/>
      </c>
      <c r="M65" s="349"/>
      <c r="N65" s="181" t="str">
        <f t="shared" ref="N65:N83" si="27">IF(L65="","",ROUND(L65*M65,0))</f>
        <v/>
      </c>
      <c r="O65" s="313" t="str">
        <f t="shared" si="24"/>
        <v/>
      </c>
      <c r="P65" s="156" t="str">
        <f t="shared" si="25"/>
        <v/>
      </c>
      <c r="Q65" s="71"/>
    </row>
    <row r="66" spans="2:17" hidden="1" outlineLevel="1" x14ac:dyDescent="0.35">
      <c r="B66" s="68">
        <v>3</v>
      </c>
      <c r="C66" s="176" t="str">
        <f t="shared" si="21"/>
        <v/>
      </c>
      <c r="D66" s="138"/>
      <c r="E66" s="234"/>
      <c r="F66" s="193"/>
      <c r="G66" s="344"/>
      <c r="H66" s="193"/>
      <c r="I66" s="335"/>
      <c r="J66" s="335"/>
      <c r="K66" s="196"/>
      <c r="L66" s="386" t="str">
        <f t="shared" si="26"/>
        <v/>
      </c>
      <c r="M66" s="349"/>
      <c r="N66" s="181" t="str">
        <f t="shared" si="27"/>
        <v/>
      </c>
      <c r="O66" s="313" t="str">
        <f t="shared" si="24"/>
        <v/>
      </c>
      <c r="P66" s="156" t="str">
        <f t="shared" si="25"/>
        <v/>
      </c>
      <c r="Q66" s="71"/>
    </row>
    <row r="67" spans="2:17" hidden="1" outlineLevel="1" x14ac:dyDescent="0.35">
      <c r="B67" s="68">
        <v>4</v>
      </c>
      <c r="C67" s="176" t="str">
        <f t="shared" si="21"/>
        <v/>
      </c>
      <c r="D67" s="138"/>
      <c r="E67" s="234"/>
      <c r="F67" s="193"/>
      <c r="G67" s="335"/>
      <c r="H67" s="193"/>
      <c r="I67" s="335"/>
      <c r="J67" s="335"/>
      <c r="K67" s="196"/>
      <c r="L67" s="179" t="str">
        <f t="shared" si="26"/>
        <v/>
      </c>
      <c r="M67" s="349"/>
      <c r="N67" s="181" t="str">
        <f t="shared" si="27"/>
        <v/>
      </c>
      <c r="O67" s="313" t="str">
        <f t="shared" si="24"/>
        <v/>
      </c>
      <c r="P67" s="156" t="str">
        <f t="shared" si="25"/>
        <v/>
      </c>
      <c r="Q67" s="71"/>
    </row>
    <row r="68" spans="2:17" hidden="1" outlineLevel="1" x14ac:dyDescent="0.35">
      <c r="B68" s="68">
        <v>5</v>
      </c>
      <c r="C68" s="176" t="str">
        <f t="shared" si="21"/>
        <v/>
      </c>
      <c r="D68" s="138"/>
      <c r="E68" s="234"/>
      <c r="F68" s="193"/>
      <c r="G68" s="344"/>
      <c r="H68" s="193"/>
      <c r="I68" s="335"/>
      <c r="J68" s="335"/>
      <c r="K68" s="196"/>
      <c r="L68" s="179" t="str">
        <f t="shared" si="26"/>
        <v/>
      </c>
      <c r="M68" s="349"/>
      <c r="N68" s="181" t="str">
        <f t="shared" si="27"/>
        <v/>
      </c>
      <c r="O68" s="313" t="str">
        <f t="shared" si="24"/>
        <v/>
      </c>
      <c r="P68" s="156" t="str">
        <f t="shared" si="25"/>
        <v/>
      </c>
      <c r="Q68" s="71"/>
    </row>
    <row r="69" spans="2:17" hidden="1" outlineLevel="1" x14ac:dyDescent="0.35">
      <c r="B69" s="68">
        <v>6</v>
      </c>
      <c r="C69" s="176" t="str">
        <f t="shared" si="21"/>
        <v/>
      </c>
      <c r="D69" s="138"/>
      <c r="E69" s="234"/>
      <c r="F69" s="193"/>
      <c r="G69" s="344"/>
      <c r="H69" s="193"/>
      <c r="I69" s="335"/>
      <c r="J69" s="335"/>
      <c r="K69" s="196"/>
      <c r="L69" s="179" t="str">
        <f t="shared" si="26"/>
        <v/>
      </c>
      <c r="M69" s="349"/>
      <c r="N69" s="181" t="str">
        <f t="shared" si="27"/>
        <v/>
      </c>
      <c r="O69" s="313" t="str">
        <f t="shared" si="24"/>
        <v/>
      </c>
      <c r="P69" s="156" t="str">
        <f t="shared" si="25"/>
        <v/>
      </c>
      <c r="Q69" s="71"/>
    </row>
    <row r="70" spans="2:17" hidden="1" outlineLevel="1" x14ac:dyDescent="0.35">
      <c r="B70" s="68">
        <v>7</v>
      </c>
      <c r="C70" s="176" t="str">
        <f t="shared" si="21"/>
        <v/>
      </c>
      <c r="D70" s="138"/>
      <c r="E70" s="234"/>
      <c r="F70" s="193"/>
      <c r="G70" s="344"/>
      <c r="H70" s="193"/>
      <c r="I70" s="335"/>
      <c r="J70" s="335"/>
      <c r="K70" s="196"/>
      <c r="L70" s="179" t="str">
        <f t="shared" si="26"/>
        <v/>
      </c>
      <c r="M70" s="349"/>
      <c r="N70" s="181" t="str">
        <f t="shared" si="27"/>
        <v/>
      </c>
      <c r="O70" s="313" t="str">
        <f t="shared" si="24"/>
        <v/>
      </c>
      <c r="P70" s="156" t="str">
        <f t="shared" si="25"/>
        <v/>
      </c>
      <c r="Q70" s="71"/>
    </row>
    <row r="71" spans="2:17" hidden="1" outlineLevel="1" x14ac:dyDescent="0.35">
      <c r="B71" s="68">
        <v>8</v>
      </c>
      <c r="C71" s="176" t="str">
        <f t="shared" si="21"/>
        <v/>
      </c>
      <c r="D71" s="138"/>
      <c r="E71" s="234"/>
      <c r="F71" s="193"/>
      <c r="G71" s="335"/>
      <c r="H71" s="193"/>
      <c r="I71" s="335"/>
      <c r="J71" s="335"/>
      <c r="K71" s="196"/>
      <c r="L71" s="179" t="str">
        <f t="shared" si="26"/>
        <v/>
      </c>
      <c r="M71" s="349"/>
      <c r="N71" s="181" t="str">
        <f t="shared" si="27"/>
        <v/>
      </c>
      <c r="O71" s="313" t="str">
        <f t="shared" si="24"/>
        <v/>
      </c>
      <c r="P71" s="156" t="str">
        <f t="shared" si="25"/>
        <v/>
      </c>
      <c r="Q71" s="71"/>
    </row>
    <row r="72" spans="2:17" hidden="1" outlineLevel="1" x14ac:dyDescent="0.35">
      <c r="B72" s="68">
        <v>9</v>
      </c>
      <c r="C72" s="176" t="str">
        <f t="shared" si="21"/>
        <v/>
      </c>
      <c r="D72" s="138"/>
      <c r="E72" s="234"/>
      <c r="F72" s="193"/>
      <c r="G72" s="344"/>
      <c r="H72" s="193"/>
      <c r="I72" s="335"/>
      <c r="J72" s="335"/>
      <c r="K72" s="196"/>
      <c r="L72" s="179" t="str">
        <f t="shared" si="26"/>
        <v/>
      </c>
      <c r="M72" s="349"/>
      <c r="N72" s="181" t="str">
        <f t="shared" si="27"/>
        <v/>
      </c>
      <c r="O72" s="313" t="str">
        <f t="shared" si="24"/>
        <v/>
      </c>
      <c r="P72" s="156" t="str">
        <f t="shared" si="25"/>
        <v/>
      </c>
      <c r="Q72" s="71"/>
    </row>
    <row r="73" spans="2:17" hidden="1" outlineLevel="1" x14ac:dyDescent="0.35">
      <c r="B73" s="68">
        <v>10</v>
      </c>
      <c r="C73" s="176" t="str">
        <f t="shared" si="21"/>
        <v/>
      </c>
      <c r="D73" s="138"/>
      <c r="E73" s="234"/>
      <c r="F73" s="193"/>
      <c r="G73" s="344"/>
      <c r="H73" s="193"/>
      <c r="I73" s="335"/>
      <c r="J73" s="335"/>
      <c r="K73" s="196"/>
      <c r="L73" s="179" t="str">
        <f t="shared" si="26"/>
        <v/>
      </c>
      <c r="M73" s="349"/>
      <c r="N73" s="181" t="str">
        <f t="shared" si="27"/>
        <v/>
      </c>
      <c r="O73" s="313" t="str">
        <f t="shared" si="24"/>
        <v/>
      </c>
      <c r="P73" s="156" t="str">
        <f t="shared" si="25"/>
        <v/>
      </c>
      <c r="Q73" s="71"/>
    </row>
    <row r="74" spans="2:17" hidden="1" outlineLevel="1" x14ac:dyDescent="0.35">
      <c r="B74" s="68">
        <v>11</v>
      </c>
      <c r="C74" s="176" t="str">
        <f t="shared" si="21"/>
        <v/>
      </c>
      <c r="D74" s="138"/>
      <c r="E74" s="234"/>
      <c r="F74" s="193"/>
      <c r="G74" s="344"/>
      <c r="H74" s="193"/>
      <c r="I74" s="335"/>
      <c r="J74" s="335"/>
      <c r="K74" s="196"/>
      <c r="L74" s="179" t="str">
        <f t="shared" si="26"/>
        <v/>
      </c>
      <c r="M74" s="349"/>
      <c r="N74" s="181" t="str">
        <f t="shared" si="27"/>
        <v/>
      </c>
      <c r="O74" s="313" t="str">
        <f t="shared" si="24"/>
        <v/>
      </c>
      <c r="P74" s="156" t="str">
        <f t="shared" si="25"/>
        <v/>
      </c>
      <c r="Q74" s="71"/>
    </row>
    <row r="75" spans="2:17" hidden="1" outlineLevel="1" x14ac:dyDescent="0.35">
      <c r="B75" s="68">
        <v>12</v>
      </c>
      <c r="C75" s="176" t="str">
        <f t="shared" si="21"/>
        <v/>
      </c>
      <c r="D75" s="138"/>
      <c r="E75" s="234"/>
      <c r="F75" s="193"/>
      <c r="G75" s="344"/>
      <c r="H75" s="193"/>
      <c r="I75" s="335"/>
      <c r="J75" s="335"/>
      <c r="K75" s="196"/>
      <c r="L75" s="179" t="str">
        <f t="shared" si="26"/>
        <v/>
      </c>
      <c r="M75" s="349"/>
      <c r="N75" s="181" t="str">
        <f t="shared" si="27"/>
        <v/>
      </c>
      <c r="O75" s="313" t="str">
        <f t="shared" si="24"/>
        <v/>
      </c>
      <c r="P75" s="156" t="str">
        <f t="shared" si="25"/>
        <v/>
      </c>
      <c r="Q75" s="71"/>
    </row>
    <row r="76" spans="2:17" hidden="1" outlineLevel="1" x14ac:dyDescent="0.35">
      <c r="B76" s="68">
        <v>13</v>
      </c>
      <c r="C76" s="176" t="str">
        <f t="shared" si="21"/>
        <v/>
      </c>
      <c r="D76" s="138"/>
      <c r="E76" s="234"/>
      <c r="F76" s="193"/>
      <c r="G76" s="344"/>
      <c r="H76" s="193"/>
      <c r="I76" s="335"/>
      <c r="J76" s="335"/>
      <c r="K76" s="196"/>
      <c r="L76" s="179" t="str">
        <f t="shared" si="26"/>
        <v/>
      </c>
      <c r="M76" s="349"/>
      <c r="N76" s="181" t="str">
        <f t="shared" si="27"/>
        <v/>
      </c>
      <c r="O76" s="313" t="str">
        <f t="shared" si="24"/>
        <v/>
      </c>
      <c r="P76" s="156" t="str">
        <f t="shared" si="25"/>
        <v/>
      </c>
      <c r="Q76" s="71"/>
    </row>
    <row r="77" spans="2:17" hidden="1" outlineLevel="1" x14ac:dyDescent="0.35">
      <c r="B77" s="68">
        <v>14</v>
      </c>
      <c r="C77" s="176" t="str">
        <f t="shared" si="21"/>
        <v/>
      </c>
      <c r="D77" s="138"/>
      <c r="E77" s="234"/>
      <c r="F77" s="193"/>
      <c r="G77" s="344"/>
      <c r="H77" s="193"/>
      <c r="I77" s="335"/>
      <c r="J77" s="335"/>
      <c r="K77" s="196"/>
      <c r="L77" s="179" t="str">
        <f t="shared" si="26"/>
        <v/>
      </c>
      <c r="M77" s="349"/>
      <c r="N77" s="181" t="str">
        <f t="shared" si="27"/>
        <v/>
      </c>
      <c r="O77" s="313" t="str">
        <f t="shared" si="24"/>
        <v/>
      </c>
      <c r="P77" s="156" t="str">
        <f t="shared" si="25"/>
        <v/>
      </c>
      <c r="Q77" s="71"/>
    </row>
    <row r="78" spans="2:17" hidden="1" outlineLevel="1" x14ac:dyDescent="0.35">
      <c r="B78" s="68">
        <v>15</v>
      </c>
      <c r="C78" s="176" t="str">
        <f t="shared" si="21"/>
        <v/>
      </c>
      <c r="D78" s="138"/>
      <c r="E78" s="234"/>
      <c r="F78" s="193"/>
      <c r="G78" s="344"/>
      <c r="H78" s="193"/>
      <c r="I78" s="335"/>
      <c r="J78" s="335"/>
      <c r="K78" s="196"/>
      <c r="L78" s="179" t="str">
        <f t="shared" si="26"/>
        <v/>
      </c>
      <c r="M78" s="349"/>
      <c r="N78" s="181" t="str">
        <f t="shared" si="27"/>
        <v/>
      </c>
      <c r="O78" s="313" t="str">
        <f t="shared" si="24"/>
        <v/>
      </c>
      <c r="P78" s="156" t="str">
        <f t="shared" si="25"/>
        <v/>
      </c>
      <c r="Q78" s="71"/>
    </row>
    <row r="79" spans="2:17" hidden="1" outlineLevel="1" x14ac:dyDescent="0.35">
      <c r="B79" s="68">
        <v>16</v>
      </c>
      <c r="C79" s="176" t="str">
        <f t="shared" si="21"/>
        <v/>
      </c>
      <c r="D79" s="138"/>
      <c r="E79" s="234"/>
      <c r="F79" s="193"/>
      <c r="G79" s="344"/>
      <c r="H79" s="193"/>
      <c r="I79" s="335"/>
      <c r="J79" s="335"/>
      <c r="K79" s="196"/>
      <c r="L79" s="179" t="str">
        <f t="shared" si="26"/>
        <v/>
      </c>
      <c r="M79" s="349"/>
      <c r="N79" s="181" t="str">
        <f t="shared" si="27"/>
        <v/>
      </c>
      <c r="O79" s="313" t="str">
        <f t="shared" si="24"/>
        <v/>
      </c>
      <c r="P79" s="156" t="str">
        <f t="shared" si="25"/>
        <v/>
      </c>
      <c r="Q79" s="71"/>
    </row>
    <row r="80" spans="2:17" hidden="1" outlineLevel="1" x14ac:dyDescent="0.35">
      <c r="B80" s="68">
        <v>17</v>
      </c>
      <c r="C80" s="176" t="str">
        <f t="shared" si="21"/>
        <v/>
      </c>
      <c r="D80" s="138"/>
      <c r="E80" s="234"/>
      <c r="F80" s="193"/>
      <c r="G80" s="344"/>
      <c r="H80" s="193"/>
      <c r="I80" s="335"/>
      <c r="J80" s="335"/>
      <c r="K80" s="196"/>
      <c r="L80" s="179" t="str">
        <f t="shared" si="26"/>
        <v/>
      </c>
      <c r="M80" s="349"/>
      <c r="N80" s="181" t="str">
        <f t="shared" si="27"/>
        <v/>
      </c>
      <c r="O80" s="313" t="str">
        <f t="shared" si="24"/>
        <v/>
      </c>
      <c r="P80" s="156" t="str">
        <f t="shared" si="25"/>
        <v/>
      </c>
      <c r="Q80" s="71"/>
    </row>
    <row r="81" spans="1:17" hidden="1" outlineLevel="1" x14ac:dyDescent="0.35">
      <c r="B81" s="68">
        <v>18</v>
      </c>
      <c r="C81" s="176" t="str">
        <f t="shared" si="21"/>
        <v/>
      </c>
      <c r="D81" s="138"/>
      <c r="E81" s="234"/>
      <c r="F81" s="193"/>
      <c r="G81" s="344"/>
      <c r="H81" s="193"/>
      <c r="I81" s="335"/>
      <c r="J81" s="335"/>
      <c r="K81" s="196"/>
      <c r="L81" s="179" t="str">
        <f t="shared" si="26"/>
        <v/>
      </c>
      <c r="M81" s="349"/>
      <c r="N81" s="181" t="str">
        <f t="shared" si="27"/>
        <v/>
      </c>
      <c r="O81" s="313" t="str">
        <f t="shared" si="24"/>
        <v/>
      </c>
      <c r="P81" s="156" t="str">
        <f t="shared" si="25"/>
        <v/>
      </c>
      <c r="Q81" s="71"/>
    </row>
    <row r="82" spans="1:17" hidden="1" outlineLevel="1" x14ac:dyDescent="0.35">
      <c r="B82" s="68">
        <v>19</v>
      </c>
      <c r="C82" s="176" t="str">
        <f t="shared" si="21"/>
        <v/>
      </c>
      <c r="D82" s="138"/>
      <c r="E82" s="234"/>
      <c r="F82" s="193"/>
      <c r="G82" s="344"/>
      <c r="H82" s="193"/>
      <c r="I82" s="335"/>
      <c r="J82" s="335"/>
      <c r="K82" s="196"/>
      <c r="L82" s="179" t="str">
        <f t="shared" si="26"/>
        <v/>
      </c>
      <c r="M82" s="349"/>
      <c r="N82" s="181" t="str">
        <f t="shared" si="27"/>
        <v/>
      </c>
      <c r="O82" s="313" t="str">
        <f t="shared" si="24"/>
        <v/>
      </c>
      <c r="P82" s="156" t="str">
        <f t="shared" si="25"/>
        <v/>
      </c>
      <c r="Q82" s="71"/>
    </row>
    <row r="83" spans="1:17" hidden="1" outlineLevel="1" x14ac:dyDescent="0.35">
      <c r="B83" s="68">
        <v>20</v>
      </c>
      <c r="C83" s="176" t="str">
        <f t="shared" si="21"/>
        <v/>
      </c>
      <c r="D83" s="139"/>
      <c r="E83" s="235"/>
      <c r="F83" s="197"/>
      <c r="G83" s="350"/>
      <c r="H83" s="197"/>
      <c r="I83" s="351"/>
      <c r="J83" s="351"/>
      <c r="K83" s="199"/>
      <c r="L83" s="184" t="str">
        <f t="shared" si="26"/>
        <v/>
      </c>
      <c r="M83" s="352"/>
      <c r="N83" s="311" t="str">
        <f t="shared" si="27"/>
        <v/>
      </c>
      <c r="O83" s="312" t="str">
        <f t="shared" si="24"/>
        <v/>
      </c>
      <c r="P83" s="156" t="str">
        <f t="shared" si="25"/>
        <v/>
      </c>
      <c r="Q83" s="71"/>
    </row>
    <row r="84" spans="1:17" ht="21.75" customHeight="1" x14ac:dyDescent="0.35">
      <c r="A84" s="40"/>
      <c r="B84" s="69">
        <v>5</v>
      </c>
      <c r="C84" s="225" t="str">
        <f>IF('PARTNER INFO'!C22="","",'PARTNER INFO'!D22)</f>
        <v>Operations and Management of the Fund</v>
      </c>
      <c r="D84" s="232"/>
      <c r="E84" s="233"/>
      <c r="F84" s="200"/>
      <c r="G84" s="200"/>
      <c r="H84" s="200"/>
      <c r="I84" s="200"/>
      <c r="J84" s="200"/>
      <c r="K84" s="200"/>
      <c r="L84" s="384"/>
      <c r="M84" s="62"/>
      <c r="N84" s="226">
        <f>SUM(N85:N95)</f>
        <v>200000</v>
      </c>
      <c r="O84" s="314">
        <f>IF(OR(N84="",N84=0),"",N84/$N$101)</f>
        <v>0.2</v>
      </c>
      <c r="P84" s="63" t="str">
        <f>IF(C84="","",'PARTNER INFO'!C22)</f>
        <v>CORE</v>
      </c>
      <c r="Q84" s="71"/>
    </row>
    <row r="85" spans="1:17" ht="67.5" outlineLevel="1" x14ac:dyDescent="0.35">
      <c r="B85" s="68">
        <v>1</v>
      </c>
      <c r="C85" s="176" t="str">
        <f>IF(P85="","",CONCATENATE(P85,"-0",B85))</f>
        <v>CORE-01</v>
      </c>
      <c r="D85" s="137" t="s">
        <v>308</v>
      </c>
      <c r="E85" s="234" t="s">
        <v>129</v>
      </c>
      <c r="F85" s="354" t="s">
        <v>290</v>
      </c>
      <c r="G85" s="348">
        <v>1</v>
      </c>
      <c r="H85" s="343" t="s">
        <v>290</v>
      </c>
      <c r="I85" s="348">
        <v>1</v>
      </c>
      <c r="J85" s="335">
        <v>200000</v>
      </c>
      <c r="K85" s="192" t="s">
        <v>286</v>
      </c>
      <c r="L85" s="385">
        <f t="shared" ref="L85" si="28">IF(D85="","",ROUND(G85*I85*J85,2))</f>
        <v>200000</v>
      </c>
      <c r="M85" s="209">
        <v>1</v>
      </c>
      <c r="N85" s="181">
        <f t="shared" ref="N85:N95" si="29">IF(L85="","",ROUND(L85*M85,0))</f>
        <v>200000</v>
      </c>
      <c r="O85" s="49" t="str">
        <f t="shared" ref="O85:O95" si="30">IF(E85="","",VLOOKUP(E85,accounttable,2,FALSE))</f>
        <v>9. OTHER COSTS</v>
      </c>
      <c r="P85" s="157" t="str">
        <f>IF(D85="","",P84)</f>
        <v>CORE</v>
      </c>
      <c r="Q85" s="71"/>
    </row>
    <row r="86" spans="1:17" hidden="1" outlineLevel="1" x14ac:dyDescent="0.35">
      <c r="B86" s="68">
        <f t="shared" ref="B86:B95" si="31">B85+1</f>
        <v>2</v>
      </c>
      <c r="C86" s="176" t="str">
        <f t="shared" ref="C86:C90" si="32">IF(P86="","",CONCATENATE(P86,"-0",B86))</f>
        <v/>
      </c>
      <c r="D86" s="90"/>
      <c r="E86" s="234"/>
      <c r="F86" s="193"/>
      <c r="G86" s="335"/>
      <c r="H86" s="193"/>
      <c r="I86" s="335"/>
      <c r="J86" s="335"/>
      <c r="K86" s="196"/>
      <c r="L86" s="179" t="str">
        <f t="shared" ref="L86:L95" si="33">IF(D86="","",ROUND(G86*I86*J86,2))</f>
        <v/>
      </c>
      <c r="M86" s="180"/>
      <c r="N86" s="181" t="str">
        <f t="shared" si="29"/>
        <v/>
      </c>
      <c r="O86" s="49" t="str">
        <f t="shared" si="30"/>
        <v/>
      </c>
      <c r="P86" s="157" t="str">
        <f>IF(D86="","",P84)</f>
        <v/>
      </c>
      <c r="Q86" s="71"/>
    </row>
    <row r="87" spans="1:17" hidden="1" outlineLevel="1" x14ac:dyDescent="0.35">
      <c r="B87" s="68">
        <f t="shared" si="31"/>
        <v>3</v>
      </c>
      <c r="C87" s="176" t="str">
        <f t="shared" si="32"/>
        <v/>
      </c>
      <c r="D87" s="90"/>
      <c r="E87" s="234"/>
      <c r="F87" s="193"/>
      <c r="G87" s="194"/>
      <c r="H87" s="193"/>
      <c r="I87" s="194"/>
      <c r="J87" s="195"/>
      <c r="K87" s="196"/>
      <c r="L87" s="179" t="str">
        <f t="shared" si="33"/>
        <v/>
      </c>
      <c r="M87" s="180"/>
      <c r="N87" s="181" t="str">
        <f t="shared" si="29"/>
        <v/>
      </c>
      <c r="O87" s="49" t="str">
        <f t="shared" si="30"/>
        <v/>
      </c>
      <c r="P87" s="157" t="str">
        <f>IF(D87="","",P84)</f>
        <v/>
      </c>
      <c r="Q87" s="71"/>
    </row>
    <row r="88" spans="1:17" hidden="1" outlineLevel="1" x14ac:dyDescent="0.35">
      <c r="B88" s="68">
        <f t="shared" si="31"/>
        <v>4</v>
      </c>
      <c r="C88" s="176" t="str">
        <f t="shared" si="32"/>
        <v/>
      </c>
      <c r="D88" s="90"/>
      <c r="E88" s="234"/>
      <c r="F88" s="193"/>
      <c r="G88" s="194"/>
      <c r="H88" s="193"/>
      <c r="I88" s="194"/>
      <c r="J88" s="195"/>
      <c r="K88" s="196"/>
      <c r="L88" s="179" t="str">
        <f t="shared" si="33"/>
        <v/>
      </c>
      <c r="M88" s="180"/>
      <c r="N88" s="181" t="str">
        <f t="shared" si="29"/>
        <v/>
      </c>
      <c r="O88" s="49" t="str">
        <f t="shared" si="30"/>
        <v/>
      </c>
      <c r="P88" s="157" t="str">
        <f>IF(D88="","",P84)</f>
        <v/>
      </c>
      <c r="Q88" s="71"/>
    </row>
    <row r="89" spans="1:17" hidden="1" outlineLevel="1" x14ac:dyDescent="0.35">
      <c r="B89" s="68">
        <f t="shared" si="31"/>
        <v>5</v>
      </c>
      <c r="C89" s="176" t="str">
        <f t="shared" si="32"/>
        <v/>
      </c>
      <c r="D89" s="90"/>
      <c r="E89" s="234"/>
      <c r="F89" s="193"/>
      <c r="G89" s="194"/>
      <c r="H89" s="193"/>
      <c r="I89" s="194"/>
      <c r="J89" s="195"/>
      <c r="K89" s="196"/>
      <c r="L89" s="179" t="str">
        <f t="shared" si="33"/>
        <v/>
      </c>
      <c r="M89" s="180"/>
      <c r="N89" s="181" t="str">
        <f t="shared" si="29"/>
        <v/>
      </c>
      <c r="O89" s="49" t="str">
        <f t="shared" si="30"/>
        <v/>
      </c>
      <c r="P89" s="157" t="str">
        <f>IF(D89="","",P84)</f>
        <v/>
      </c>
      <c r="Q89" s="71"/>
    </row>
    <row r="90" spans="1:17" hidden="1" outlineLevel="1" x14ac:dyDescent="0.35">
      <c r="B90" s="68">
        <f t="shared" si="31"/>
        <v>6</v>
      </c>
      <c r="C90" s="176" t="str">
        <f t="shared" si="32"/>
        <v/>
      </c>
      <c r="D90" s="90"/>
      <c r="E90" s="234"/>
      <c r="F90" s="193"/>
      <c r="G90" s="194"/>
      <c r="H90" s="193"/>
      <c r="I90" s="194"/>
      <c r="J90" s="195"/>
      <c r="K90" s="196"/>
      <c r="L90" s="179" t="str">
        <f t="shared" si="33"/>
        <v/>
      </c>
      <c r="M90" s="180"/>
      <c r="N90" s="181" t="str">
        <f t="shared" si="29"/>
        <v/>
      </c>
      <c r="O90" s="49" t="str">
        <f t="shared" si="30"/>
        <v/>
      </c>
      <c r="P90" s="157" t="str">
        <f>IF(D90="","",P84)</f>
        <v/>
      </c>
      <c r="Q90" s="71"/>
    </row>
    <row r="91" spans="1:17" hidden="1" outlineLevel="1" x14ac:dyDescent="0.35">
      <c r="B91" s="68">
        <f t="shared" si="31"/>
        <v>7</v>
      </c>
      <c r="C91" s="176" t="str">
        <f>IF(P91="","",CONCATENATE(P91,"-",B91))</f>
        <v/>
      </c>
      <c r="D91" s="90"/>
      <c r="E91" s="234"/>
      <c r="F91" s="193"/>
      <c r="G91" s="194"/>
      <c r="H91" s="193"/>
      <c r="I91" s="194"/>
      <c r="J91" s="195"/>
      <c r="K91" s="196"/>
      <c r="L91" s="179" t="str">
        <f t="shared" si="33"/>
        <v/>
      </c>
      <c r="M91" s="180"/>
      <c r="N91" s="181" t="str">
        <f t="shared" si="29"/>
        <v/>
      </c>
      <c r="O91" s="49" t="str">
        <f t="shared" si="30"/>
        <v/>
      </c>
      <c r="P91" s="157" t="str">
        <f>IF(D91="","",P84)</f>
        <v/>
      </c>
      <c r="Q91" s="71"/>
    </row>
    <row r="92" spans="1:17" hidden="1" outlineLevel="1" x14ac:dyDescent="0.35">
      <c r="B92" s="68">
        <f t="shared" si="31"/>
        <v>8</v>
      </c>
      <c r="C92" s="176" t="str">
        <f>IF(P92="","",CONCATENATE(P92,"-",B92))</f>
        <v/>
      </c>
      <c r="D92" s="90"/>
      <c r="E92" s="234"/>
      <c r="F92" s="193"/>
      <c r="G92" s="194"/>
      <c r="H92" s="193"/>
      <c r="I92" s="194"/>
      <c r="J92" s="195"/>
      <c r="K92" s="196"/>
      <c r="L92" s="179" t="str">
        <f t="shared" si="33"/>
        <v/>
      </c>
      <c r="M92" s="180"/>
      <c r="N92" s="181" t="str">
        <f t="shared" si="29"/>
        <v/>
      </c>
      <c r="O92" s="49" t="str">
        <f t="shared" si="30"/>
        <v/>
      </c>
      <c r="P92" s="157" t="str">
        <f>IF(D92="","",P84)</f>
        <v/>
      </c>
      <c r="Q92" s="71"/>
    </row>
    <row r="93" spans="1:17" hidden="1" outlineLevel="1" x14ac:dyDescent="0.35">
      <c r="B93" s="68">
        <f t="shared" si="31"/>
        <v>9</v>
      </c>
      <c r="C93" s="176" t="str">
        <f>IF(P93="","",CONCATENATE(P93,"-",B93))</f>
        <v/>
      </c>
      <c r="D93" s="90"/>
      <c r="E93" s="234"/>
      <c r="F93" s="193"/>
      <c r="G93" s="194"/>
      <c r="H93" s="193"/>
      <c r="I93" s="194"/>
      <c r="J93" s="195"/>
      <c r="K93" s="196"/>
      <c r="L93" s="179" t="str">
        <f t="shared" si="33"/>
        <v/>
      </c>
      <c r="M93" s="180"/>
      <c r="N93" s="181" t="str">
        <f t="shared" si="29"/>
        <v/>
      </c>
      <c r="O93" s="49" t="str">
        <f t="shared" si="30"/>
        <v/>
      </c>
      <c r="P93" s="157" t="str">
        <f>IF(D93="","",P84)</f>
        <v/>
      </c>
      <c r="Q93" s="71"/>
    </row>
    <row r="94" spans="1:17" s="3" customFormat="1" hidden="1" outlineLevel="1" x14ac:dyDescent="0.35">
      <c r="A94"/>
      <c r="B94" s="68">
        <f t="shared" si="31"/>
        <v>10</v>
      </c>
      <c r="C94" s="176" t="str">
        <f>IF(P94="","",CONCATENATE(P94,"-",B94))</f>
        <v/>
      </c>
      <c r="D94" s="90"/>
      <c r="E94" s="234"/>
      <c r="F94" s="193"/>
      <c r="G94" s="194"/>
      <c r="H94" s="193"/>
      <c r="I94" s="194"/>
      <c r="J94" s="195"/>
      <c r="K94" s="196"/>
      <c r="L94" s="179" t="str">
        <f t="shared" si="33"/>
        <v/>
      </c>
      <c r="M94" s="180"/>
      <c r="N94" s="181" t="str">
        <f t="shared" si="29"/>
        <v/>
      </c>
      <c r="O94" s="49" t="str">
        <f t="shared" si="30"/>
        <v/>
      </c>
      <c r="P94" s="157" t="str">
        <f>IF(D94="","",P84)</f>
        <v/>
      </c>
      <c r="Q94" s="73"/>
    </row>
    <row r="95" spans="1:17" s="3" customFormat="1" hidden="1" outlineLevel="1" x14ac:dyDescent="0.35">
      <c r="A95"/>
      <c r="B95" s="68">
        <f t="shared" si="31"/>
        <v>11</v>
      </c>
      <c r="C95" s="176" t="str">
        <f>IF(P95="","",CONCATENATE(P95,"-",B95))</f>
        <v/>
      </c>
      <c r="D95" s="90"/>
      <c r="E95" s="234"/>
      <c r="F95" s="193"/>
      <c r="G95" s="194"/>
      <c r="H95" s="193"/>
      <c r="I95" s="194"/>
      <c r="J95" s="195"/>
      <c r="K95" s="196"/>
      <c r="L95" s="179" t="str">
        <f t="shared" si="33"/>
        <v/>
      </c>
      <c r="M95" s="180"/>
      <c r="N95" s="181" t="str">
        <f t="shared" si="29"/>
        <v/>
      </c>
      <c r="O95" s="49" t="str">
        <f t="shared" si="30"/>
        <v/>
      </c>
      <c r="P95" s="158" t="str">
        <f>IF(D95="","",P84)</f>
        <v/>
      </c>
      <c r="Q95" s="73"/>
    </row>
    <row r="96" spans="1:17" collapsed="1" x14ac:dyDescent="0.35">
      <c r="B96" s="74"/>
      <c r="C96" s="75"/>
      <c r="D96" s="204"/>
      <c r="E96" s="204"/>
      <c r="F96" s="205"/>
      <c r="G96" s="205"/>
      <c r="H96" s="205"/>
      <c r="I96" s="205"/>
      <c r="J96" s="205"/>
      <c r="K96" s="205"/>
      <c r="L96" s="380"/>
      <c r="M96" s="204"/>
      <c r="N96" s="204"/>
      <c r="O96" s="227"/>
      <c r="P96" s="79"/>
      <c r="Q96" s="71"/>
    </row>
    <row r="97" spans="2:17" ht="22.5" hidden="1" customHeight="1" outlineLevel="1" x14ac:dyDescent="0.35">
      <c r="B97" s="74"/>
      <c r="C97" s="75"/>
      <c r="D97" s="75"/>
      <c r="E97" s="75"/>
      <c r="F97" s="186"/>
      <c r="G97" s="186"/>
      <c r="H97" s="186"/>
      <c r="I97" s="186"/>
      <c r="J97" s="186"/>
      <c r="K97" s="163" t="s">
        <v>227</v>
      </c>
      <c r="L97" s="387"/>
      <c r="M97" s="159"/>
      <c r="N97" s="160">
        <f>N13+N27+N47+N63+N84</f>
        <v>1000000</v>
      </c>
      <c r="O97" s="162" t="str">
        <f>N4</f>
        <v>EUR</v>
      </c>
      <c r="P97" s="79"/>
      <c r="Q97" s="71"/>
    </row>
    <row r="98" spans="2:17" ht="8.4" hidden="1" customHeight="1" outlineLevel="1" x14ac:dyDescent="0.35">
      <c r="B98" s="74"/>
      <c r="C98" s="75"/>
      <c r="D98" s="75"/>
      <c r="E98" s="75"/>
      <c r="F98" s="201"/>
      <c r="G98" s="201"/>
      <c r="H98" s="201"/>
      <c r="I98" s="201"/>
      <c r="J98" s="201"/>
      <c r="K98" s="75"/>
      <c r="L98" s="387"/>
      <c r="M98" s="75"/>
      <c r="N98" s="75"/>
      <c r="O98" s="75"/>
      <c r="P98" s="79"/>
      <c r="Q98" s="71"/>
    </row>
    <row r="99" spans="2:17" ht="21" hidden="1" customHeight="1" outlineLevel="1" x14ac:dyDescent="0.35">
      <c r="B99" s="74"/>
      <c r="C99" s="75"/>
      <c r="D99" s="75"/>
      <c r="E99" s="75"/>
      <c r="F99" s="201"/>
      <c r="G99" s="201"/>
      <c r="H99" s="201"/>
      <c r="I99" s="201"/>
      <c r="J99" s="201"/>
      <c r="K99" s="163" t="s">
        <v>248</v>
      </c>
      <c r="L99" s="387"/>
      <c r="M99" s="159"/>
      <c r="N99" s="161">
        <f>N97*O99</f>
        <v>0</v>
      </c>
      <c r="O99" s="206">
        <f>'PARTNER INFO'!G28</f>
        <v>0</v>
      </c>
      <c r="P99" s="79"/>
      <c r="Q99" s="71"/>
    </row>
    <row r="100" spans="2:17" ht="12.75" hidden="1" customHeight="1" outlineLevel="1" x14ac:dyDescent="0.35">
      <c r="B100" s="74"/>
      <c r="C100" s="176"/>
      <c r="D100" s="75"/>
      <c r="E100" s="75"/>
      <c r="F100" s="201"/>
      <c r="G100" s="201"/>
      <c r="H100" s="201"/>
      <c r="I100" s="201"/>
      <c r="J100" s="201"/>
      <c r="K100" s="75"/>
      <c r="L100" s="387"/>
      <c r="M100" s="75"/>
      <c r="N100" s="75"/>
      <c r="O100" s="75"/>
      <c r="P100" s="79"/>
      <c r="Q100" s="71"/>
    </row>
    <row r="101" spans="2:17" ht="22.5" customHeight="1" x14ac:dyDescent="0.35">
      <c r="B101" s="74"/>
      <c r="C101" s="75"/>
      <c r="D101" s="75"/>
      <c r="E101" s="75"/>
      <c r="F101" s="201"/>
      <c r="G101" s="201"/>
      <c r="H101" s="201"/>
      <c r="I101" s="201"/>
      <c r="J101" s="201"/>
      <c r="K101" s="163" t="s">
        <v>228</v>
      </c>
      <c r="L101" s="387"/>
      <c r="M101" s="159"/>
      <c r="N101" s="160">
        <f>N97+N99</f>
        <v>1000000</v>
      </c>
      <c r="O101" s="162" t="str">
        <f>O97</f>
        <v>EUR</v>
      </c>
      <c r="P101" s="79"/>
      <c r="Q101" s="71"/>
    </row>
    <row r="102" spans="2:17" x14ac:dyDescent="0.35">
      <c r="B102" s="76"/>
      <c r="C102" s="77"/>
      <c r="D102" s="77"/>
      <c r="E102" s="77"/>
      <c r="F102" s="202"/>
      <c r="G102" s="202"/>
      <c r="H102" s="202"/>
      <c r="I102" s="202"/>
      <c r="J102" s="202"/>
      <c r="K102" s="202"/>
      <c r="L102" s="378"/>
      <c r="M102" s="77"/>
      <c r="N102" s="77"/>
      <c r="O102" s="77"/>
      <c r="P102" s="80"/>
      <c r="Q102" s="78"/>
    </row>
    <row r="103" spans="2:17" ht="18.5" x14ac:dyDescent="0.45">
      <c r="K103" s="338"/>
      <c r="M103" s="334"/>
      <c r="N103" s="342"/>
    </row>
  </sheetData>
  <sheetProtection formatCells="0" autoFilter="0"/>
  <autoFilter ref="B10:P95" xr:uid="{B81F7B15-86BE-428C-98DE-D5DBC6AB47CE}">
    <filterColumn colId="1">
      <customFilters>
        <customFilter operator="notEqual" val=" "/>
      </customFilters>
    </filterColumn>
  </autoFilter>
  <mergeCells count="12">
    <mergeCell ref="B2:Q2"/>
    <mergeCell ref="C10:C11"/>
    <mergeCell ref="O10:O11"/>
    <mergeCell ref="P10:P11"/>
    <mergeCell ref="F10:F11"/>
    <mergeCell ref="G10:G11"/>
    <mergeCell ref="D10:D11"/>
    <mergeCell ref="H10:H11"/>
    <mergeCell ref="E10:E11"/>
    <mergeCell ref="I10:I11"/>
    <mergeCell ref="E6:H8"/>
    <mergeCell ref="E4:K4"/>
  </mergeCells>
  <phoneticPr fontId="12" type="noConversion"/>
  <dataValidations xWindow="557" yWindow="397" count="2">
    <dataValidation type="list" allowBlank="1" showInputMessage="1" showErrorMessage="1" sqref="E14:E26 E48:E62 E64:E83 E28:E46 E85:E95" xr:uid="{02444CCE-087F-4525-92AF-E9E5BABBAF53}">
      <formula1>accountname</formula1>
    </dataValidation>
    <dataValidation type="list" allowBlank="1" showInputMessage="1" showErrorMessage="1" sqref="P48:P62 P28:P46 P14:P26 P64:P83 P85:P95" xr:uid="{1574F190-9262-4B91-B883-FCDFFE9A15B5}">
      <formula1>projectactivitycode</formula1>
    </dataValidation>
  </dataValidations>
  <printOptions horizontalCentered="1" verticalCentered="1"/>
  <pageMargins left="0.19685039370078741" right="0.19685039370078741" top="0.19685039370078741" bottom="0.19685039370078741" header="0.31496062992125984" footer="0.31496062992125984"/>
  <pageSetup paperSize="9" scale="70" orientation="landscape" horizontalDpi="4294967293" verticalDpi="360" r:id="rId1"/>
  <ignoredErrors>
    <ignoredError sqref="E4 E6 P48:P62 O99 P14:P18 P41:P42 P28:P39" unlockedFormula="1"/>
    <ignoredError sqref="C27 C47 C63 C84 N28:N29 N48:N62 O47:O63 O27:O29 K27:M27 O84 N84 O85:O95 N85:N9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8A9D-8D84-487A-B064-6790CD691821}">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I13" sqref="I13"/>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277</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7736522C-8044-41D2-A1AC-2EB00FD7E1F3}">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3D53-C30F-4D0E-8CE2-461AD790E7E8}">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D6" sqref="D6:G6"/>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278</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891BCD37-36CF-4DF8-BBEA-6096FF7A1B6C}">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E294-EC44-4BBE-9217-036691A9EC4D}">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I20" sqref="I20"/>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282</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362712D1-6C7A-4AE0-8ACE-F1347F54907B}">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44DE6-7891-4662-9357-541EC502AC4B}">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I19" sqref="I19"/>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283</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78189ADC-FC10-4AAB-B95C-C1F3E1920D91}">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0B976-4E17-42BC-8C13-DC8E7C521465}">
  <dimension ref="B1:J42"/>
  <sheetViews>
    <sheetView zoomScale="90" zoomScaleNormal="90" workbookViewId="0">
      <pane ySplit="4" topLeftCell="A8" activePane="bottomLeft" state="frozen"/>
      <selection pane="bottomLeft" activeCell="F22" sqref="F22"/>
    </sheetView>
  </sheetViews>
  <sheetFormatPr defaultColWidth="9.08984375" defaultRowHeight="14.5" x14ac:dyDescent="0.35"/>
  <cols>
    <col min="1" max="1" width="4.453125" customWidth="1"/>
    <col min="2" max="2" width="51.453125" bestFit="1" customWidth="1"/>
    <col min="3" max="3" width="23.453125" style="20" bestFit="1" customWidth="1"/>
    <col min="4" max="4" width="12.453125" style="20" bestFit="1" customWidth="1"/>
    <col min="5" max="5" width="5.453125" customWidth="1"/>
    <col min="6" max="6" width="36.453125" bestFit="1" customWidth="1"/>
    <col min="7" max="7" width="12.453125" customWidth="1"/>
    <col min="8" max="8" width="5.453125" customWidth="1"/>
    <col min="9" max="9" width="40.90625" bestFit="1" customWidth="1"/>
    <col min="10" max="10" width="12.08984375" style="20" customWidth="1"/>
    <col min="11" max="11" width="5.453125" customWidth="1"/>
  </cols>
  <sheetData>
    <row r="1" spans="2:10" x14ac:dyDescent="0.35">
      <c r="B1" s="83" t="s">
        <v>209</v>
      </c>
    </row>
    <row r="2" spans="2:10" ht="21" x14ac:dyDescent="0.5">
      <c r="B2" s="17" t="s">
        <v>100</v>
      </c>
      <c r="C2" s="31"/>
      <c r="D2" s="31"/>
      <c r="F2" s="17" t="s">
        <v>98</v>
      </c>
      <c r="I2" s="17" t="s">
        <v>99</v>
      </c>
    </row>
    <row r="4" spans="2:10" x14ac:dyDescent="0.35">
      <c r="B4" s="16" t="s">
        <v>104</v>
      </c>
      <c r="C4" s="32" t="s">
        <v>200</v>
      </c>
      <c r="D4" s="32" t="s">
        <v>103</v>
      </c>
      <c r="F4" s="16" t="s">
        <v>101</v>
      </c>
      <c r="G4" s="16" t="s">
        <v>1</v>
      </c>
      <c r="I4" s="9" t="s">
        <v>35</v>
      </c>
      <c r="J4" s="25" t="s">
        <v>34</v>
      </c>
    </row>
    <row r="5" spans="2:10" x14ac:dyDescent="0.35">
      <c r="B5" s="30" t="s">
        <v>188</v>
      </c>
      <c r="C5" s="41" t="s">
        <v>177</v>
      </c>
      <c r="D5" s="33">
        <v>601999</v>
      </c>
      <c r="F5" s="15" t="s">
        <v>245</v>
      </c>
      <c r="G5" s="10" t="s">
        <v>125</v>
      </c>
      <c r="I5" s="15" t="s">
        <v>102</v>
      </c>
      <c r="J5" s="7" t="s">
        <v>36</v>
      </c>
    </row>
    <row r="6" spans="2:10" x14ac:dyDescent="0.35">
      <c r="B6" s="30" t="s">
        <v>174</v>
      </c>
      <c r="C6" s="41" t="s">
        <v>177</v>
      </c>
      <c r="D6" s="33">
        <v>607900</v>
      </c>
      <c r="F6" s="15" t="s">
        <v>2</v>
      </c>
      <c r="G6" s="10" t="s">
        <v>17</v>
      </c>
      <c r="I6" s="34" t="s">
        <v>128</v>
      </c>
      <c r="J6" s="35" t="s">
        <v>37</v>
      </c>
    </row>
    <row r="7" spans="2:10" x14ac:dyDescent="0.35">
      <c r="B7" s="30" t="s">
        <v>106</v>
      </c>
      <c r="C7" s="41" t="s">
        <v>178</v>
      </c>
      <c r="D7" s="33" t="s">
        <v>105</v>
      </c>
      <c r="F7" s="15" t="s">
        <v>3</v>
      </c>
      <c r="G7" s="10" t="s">
        <v>18</v>
      </c>
      <c r="I7" s="14" t="s">
        <v>126</v>
      </c>
      <c r="J7" s="8" t="s">
        <v>38</v>
      </c>
    </row>
    <row r="8" spans="2:10" x14ac:dyDescent="0.35">
      <c r="B8" s="30" t="s">
        <v>121</v>
      </c>
      <c r="C8" s="41" t="s">
        <v>178</v>
      </c>
      <c r="D8" s="33" t="s">
        <v>107</v>
      </c>
      <c r="F8" s="15" t="s">
        <v>244</v>
      </c>
      <c r="G8" s="10" t="s">
        <v>19</v>
      </c>
      <c r="I8" s="14" t="s">
        <v>40</v>
      </c>
      <c r="J8" s="8" t="s">
        <v>39</v>
      </c>
    </row>
    <row r="9" spans="2:10" x14ac:dyDescent="0.35">
      <c r="B9" s="30" t="s">
        <v>134</v>
      </c>
      <c r="C9" s="41" t="s">
        <v>178</v>
      </c>
      <c r="D9" s="33" t="s">
        <v>108</v>
      </c>
      <c r="F9" s="15" t="s">
        <v>4</v>
      </c>
      <c r="G9" s="10" t="s">
        <v>20</v>
      </c>
      <c r="I9" s="14" t="s">
        <v>42</v>
      </c>
      <c r="J9" s="8" t="s">
        <v>41</v>
      </c>
    </row>
    <row r="10" spans="2:10" x14ac:dyDescent="0.35">
      <c r="B10" s="30" t="s">
        <v>187</v>
      </c>
      <c r="C10" s="41" t="s">
        <v>178</v>
      </c>
      <c r="D10" s="33" t="s">
        <v>109</v>
      </c>
      <c r="F10" s="15" t="s">
        <v>5</v>
      </c>
      <c r="G10" s="10" t="s">
        <v>21</v>
      </c>
      <c r="I10" s="14" t="s">
        <v>127</v>
      </c>
      <c r="J10" s="8" t="s">
        <v>43</v>
      </c>
    </row>
    <row r="11" spans="2:10" x14ac:dyDescent="0.35">
      <c r="B11" s="30" t="s">
        <v>111</v>
      </c>
      <c r="C11" s="41" t="s">
        <v>178</v>
      </c>
      <c r="D11" s="33" t="s">
        <v>110</v>
      </c>
      <c r="F11" s="15" t="s">
        <v>6</v>
      </c>
      <c r="G11" s="10" t="s">
        <v>22</v>
      </c>
      <c r="I11" s="12" t="s">
        <v>45</v>
      </c>
      <c r="J11" s="26" t="s">
        <v>44</v>
      </c>
    </row>
    <row r="12" spans="2:10" x14ac:dyDescent="0.35">
      <c r="B12" s="30" t="s">
        <v>113</v>
      </c>
      <c r="C12" s="41" t="s">
        <v>178</v>
      </c>
      <c r="D12" s="33" t="s">
        <v>112</v>
      </c>
      <c r="F12" s="12" t="s">
        <v>7</v>
      </c>
      <c r="G12" s="11" t="s">
        <v>23</v>
      </c>
      <c r="I12" s="12" t="s">
        <v>47</v>
      </c>
      <c r="J12" s="26" t="s">
        <v>46</v>
      </c>
    </row>
    <row r="13" spans="2:10" x14ac:dyDescent="0.35">
      <c r="B13" s="30" t="s">
        <v>115</v>
      </c>
      <c r="C13" s="41" t="s">
        <v>178</v>
      </c>
      <c r="D13" s="33" t="s">
        <v>114</v>
      </c>
      <c r="F13" s="12" t="s">
        <v>8</v>
      </c>
      <c r="G13" s="11" t="s">
        <v>24</v>
      </c>
      <c r="I13" s="12" t="s">
        <v>49</v>
      </c>
      <c r="J13" s="26" t="s">
        <v>48</v>
      </c>
    </row>
    <row r="14" spans="2:10" x14ac:dyDescent="0.35">
      <c r="B14" s="30" t="s">
        <v>186</v>
      </c>
      <c r="C14" s="41" t="s">
        <v>182</v>
      </c>
      <c r="D14" s="33" t="s">
        <v>135</v>
      </c>
      <c r="F14" s="12" t="s">
        <v>9</v>
      </c>
      <c r="G14" s="11" t="s">
        <v>25</v>
      </c>
      <c r="I14" s="12" t="s">
        <v>51</v>
      </c>
      <c r="J14" s="26" t="s">
        <v>50</v>
      </c>
    </row>
    <row r="15" spans="2:10" x14ac:dyDescent="0.35">
      <c r="B15" s="30" t="s">
        <v>185</v>
      </c>
      <c r="C15" s="41" t="s">
        <v>180</v>
      </c>
      <c r="D15" s="33" t="s">
        <v>136</v>
      </c>
      <c r="F15" s="12" t="s">
        <v>10</v>
      </c>
      <c r="G15" s="11" t="s">
        <v>26</v>
      </c>
      <c r="I15" s="12" t="s">
        <v>53</v>
      </c>
      <c r="J15" s="26" t="s">
        <v>52</v>
      </c>
    </row>
    <row r="16" spans="2:10" x14ac:dyDescent="0.35">
      <c r="B16" s="30" t="s">
        <v>184</v>
      </c>
      <c r="C16" s="41" t="s">
        <v>180</v>
      </c>
      <c r="D16" s="33" t="s">
        <v>123</v>
      </c>
      <c r="F16" s="12" t="s">
        <v>11</v>
      </c>
      <c r="G16" s="11" t="s">
        <v>27</v>
      </c>
      <c r="I16" s="12" t="s">
        <v>55</v>
      </c>
      <c r="J16" s="26" t="s">
        <v>54</v>
      </c>
    </row>
    <row r="17" spans="2:10" x14ac:dyDescent="0.35">
      <c r="B17" s="30" t="s">
        <v>122</v>
      </c>
      <c r="C17" s="41" t="s">
        <v>180</v>
      </c>
      <c r="D17" s="33" t="s">
        <v>124</v>
      </c>
      <c r="F17" s="12" t="s">
        <v>12</v>
      </c>
      <c r="G17" s="11" t="s">
        <v>28</v>
      </c>
      <c r="I17" s="12" t="s">
        <v>57</v>
      </c>
      <c r="J17" s="26" t="s">
        <v>56</v>
      </c>
    </row>
    <row r="18" spans="2:10" x14ac:dyDescent="0.35">
      <c r="B18" s="30" t="s">
        <v>138</v>
      </c>
      <c r="C18" s="41" t="s">
        <v>180</v>
      </c>
      <c r="D18" s="33" t="s">
        <v>137</v>
      </c>
      <c r="F18" s="14" t="s">
        <v>13</v>
      </c>
      <c r="G18" s="13" t="s">
        <v>29</v>
      </c>
      <c r="I18" s="12" t="s">
        <v>59</v>
      </c>
      <c r="J18" s="26" t="s">
        <v>58</v>
      </c>
    </row>
    <row r="19" spans="2:10" x14ac:dyDescent="0.35">
      <c r="B19" s="30" t="s">
        <v>140</v>
      </c>
      <c r="C19" s="41" t="s">
        <v>180</v>
      </c>
      <c r="D19" s="33" t="s">
        <v>139</v>
      </c>
      <c r="F19" s="14" t="s">
        <v>14</v>
      </c>
      <c r="G19" s="13" t="s">
        <v>30</v>
      </c>
      <c r="I19" s="12" t="s">
        <v>61</v>
      </c>
      <c r="J19" s="26" t="s">
        <v>60</v>
      </c>
    </row>
    <row r="20" spans="2:10" x14ac:dyDescent="0.35">
      <c r="B20" s="30" t="s">
        <v>142</v>
      </c>
      <c r="C20" s="41" t="s">
        <v>180</v>
      </c>
      <c r="D20" s="33" t="s">
        <v>141</v>
      </c>
      <c r="F20" s="14" t="s">
        <v>15</v>
      </c>
      <c r="G20" s="13" t="s">
        <v>31</v>
      </c>
      <c r="I20" s="12" t="s">
        <v>63</v>
      </c>
      <c r="J20" s="26" t="s">
        <v>62</v>
      </c>
    </row>
    <row r="21" spans="2:10" x14ac:dyDescent="0.35">
      <c r="B21" s="30" t="s">
        <v>144</v>
      </c>
      <c r="C21" s="41" t="s">
        <v>180</v>
      </c>
      <c r="D21" s="33" t="s">
        <v>143</v>
      </c>
      <c r="F21" s="14" t="s">
        <v>16</v>
      </c>
      <c r="G21" s="13" t="s">
        <v>32</v>
      </c>
      <c r="I21" s="12" t="s">
        <v>65</v>
      </c>
      <c r="J21" s="26" t="s">
        <v>64</v>
      </c>
    </row>
    <row r="22" spans="2:10" x14ac:dyDescent="0.35">
      <c r="B22" s="30" t="s">
        <v>146</v>
      </c>
      <c r="C22" s="41" t="s">
        <v>180</v>
      </c>
      <c r="D22" s="33" t="s">
        <v>145</v>
      </c>
      <c r="F22" s="14" t="s">
        <v>279</v>
      </c>
      <c r="G22" s="13" t="s">
        <v>33</v>
      </c>
      <c r="I22" s="12" t="s">
        <v>67</v>
      </c>
      <c r="J22" s="26" t="s">
        <v>66</v>
      </c>
    </row>
    <row r="23" spans="2:10" x14ac:dyDescent="0.35">
      <c r="B23" s="30" t="s">
        <v>148</v>
      </c>
      <c r="C23" s="41" t="s">
        <v>180</v>
      </c>
      <c r="D23" s="33" t="s">
        <v>147</v>
      </c>
      <c r="I23" s="12" t="s">
        <v>69</v>
      </c>
      <c r="J23" s="26" t="s">
        <v>68</v>
      </c>
    </row>
    <row r="24" spans="2:10" x14ac:dyDescent="0.35">
      <c r="B24" s="30" t="s">
        <v>172</v>
      </c>
      <c r="C24" s="41" t="s">
        <v>179</v>
      </c>
      <c r="D24" s="33" t="s">
        <v>118</v>
      </c>
      <c r="I24" s="12" t="s">
        <v>71</v>
      </c>
      <c r="J24" s="26" t="s">
        <v>70</v>
      </c>
    </row>
    <row r="25" spans="2:10" x14ac:dyDescent="0.35">
      <c r="B25" s="30" t="s">
        <v>116</v>
      </c>
      <c r="C25" s="41" t="s">
        <v>179</v>
      </c>
      <c r="D25" s="33" t="s">
        <v>119</v>
      </c>
      <c r="I25" s="12" t="s">
        <v>73</v>
      </c>
      <c r="J25" s="26" t="s">
        <v>72</v>
      </c>
    </row>
    <row r="26" spans="2:10" x14ac:dyDescent="0.35">
      <c r="B26" s="30" t="s">
        <v>117</v>
      </c>
      <c r="C26" s="41" t="s">
        <v>179</v>
      </c>
      <c r="D26" s="33" t="s">
        <v>120</v>
      </c>
      <c r="I26" s="12" t="s">
        <v>75</v>
      </c>
      <c r="J26" s="26" t="s">
        <v>74</v>
      </c>
    </row>
    <row r="27" spans="2:10" x14ac:dyDescent="0.35">
      <c r="B27" s="30" t="s">
        <v>131</v>
      </c>
      <c r="C27" s="41" t="s">
        <v>179</v>
      </c>
      <c r="D27" s="33" t="s">
        <v>130</v>
      </c>
      <c r="I27" s="12" t="s">
        <v>77</v>
      </c>
      <c r="J27" s="26" t="s">
        <v>76</v>
      </c>
    </row>
    <row r="28" spans="2:10" x14ac:dyDescent="0.35">
      <c r="B28" s="30" t="s">
        <v>150</v>
      </c>
      <c r="C28" s="41" t="s">
        <v>180</v>
      </c>
      <c r="D28" s="33" t="s">
        <v>149</v>
      </c>
      <c r="I28" s="12" t="s">
        <v>79</v>
      </c>
      <c r="J28" s="26" t="s">
        <v>78</v>
      </c>
    </row>
    <row r="29" spans="2:10" x14ac:dyDescent="0.35">
      <c r="B29" s="30" t="s">
        <v>133</v>
      </c>
      <c r="C29" s="41" t="s">
        <v>179</v>
      </c>
      <c r="D29" s="33" t="s">
        <v>132</v>
      </c>
      <c r="I29" s="12" t="s">
        <v>81</v>
      </c>
      <c r="J29" s="26" t="s">
        <v>80</v>
      </c>
    </row>
    <row r="30" spans="2:10" x14ac:dyDescent="0.35">
      <c r="B30" s="30" t="s">
        <v>176</v>
      </c>
      <c r="C30" s="41" t="s">
        <v>180</v>
      </c>
      <c r="D30" s="33" t="s">
        <v>151</v>
      </c>
      <c r="I30" s="12" t="s">
        <v>83</v>
      </c>
      <c r="J30" s="26" t="s">
        <v>82</v>
      </c>
    </row>
    <row r="31" spans="2:10" x14ac:dyDescent="0.35">
      <c r="B31" s="30" t="s">
        <v>153</v>
      </c>
      <c r="C31" s="41" t="s">
        <v>180</v>
      </c>
      <c r="D31" s="33" t="s">
        <v>152</v>
      </c>
      <c r="I31" s="12" t="s">
        <v>85</v>
      </c>
      <c r="J31" s="26" t="s">
        <v>84</v>
      </c>
    </row>
    <row r="32" spans="2:10" x14ac:dyDescent="0.35">
      <c r="B32" s="30" t="s">
        <v>175</v>
      </c>
      <c r="C32" s="41" t="s">
        <v>180</v>
      </c>
      <c r="D32" s="33" t="s">
        <v>154</v>
      </c>
      <c r="I32" s="12" t="s">
        <v>87</v>
      </c>
      <c r="J32" s="26" t="s">
        <v>86</v>
      </c>
    </row>
    <row r="33" spans="2:10" x14ac:dyDescent="0.35">
      <c r="B33" s="30" t="s">
        <v>156</v>
      </c>
      <c r="C33" s="41" t="s">
        <v>183</v>
      </c>
      <c r="D33" s="33" t="s">
        <v>155</v>
      </c>
      <c r="I33" s="12" t="s">
        <v>89</v>
      </c>
      <c r="J33" s="26" t="s">
        <v>88</v>
      </c>
    </row>
    <row r="34" spans="2:10" x14ac:dyDescent="0.35">
      <c r="B34" s="30" t="s">
        <v>158</v>
      </c>
      <c r="C34" s="41" t="s">
        <v>183</v>
      </c>
      <c r="D34" s="33" t="s">
        <v>157</v>
      </c>
      <c r="I34" s="12" t="s">
        <v>91</v>
      </c>
      <c r="J34" s="26" t="s">
        <v>90</v>
      </c>
    </row>
    <row r="35" spans="2:10" x14ac:dyDescent="0.35">
      <c r="B35" s="30" t="s">
        <v>160</v>
      </c>
      <c r="C35" s="41" t="s">
        <v>183</v>
      </c>
      <c r="D35" s="33" t="s">
        <v>159</v>
      </c>
      <c r="I35" s="12" t="s">
        <v>93</v>
      </c>
      <c r="J35" s="26" t="s">
        <v>92</v>
      </c>
    </row>
    <row r="36" spans="2:10" x14ac:dyDescent="0.35">
      <c r="B36" s="30" t="s">
        <v>162</v>
      </c>
      <c r="C36" s="41" t="s">
        <v>183</v>
      </c>
      <c r="D36" s="33" t="s">
        <v>161</v>
      </c>
      <c r="I36" s="12" t="s">
        <v>95</v>
      </c>
      <c r="J36" s="26" t="s">
        <v>94</v>
      </c>
    </row>
    <row r="37" spans="2:10" x14ac:dyDescent="0.35">
      <c r="B37" s="30" t="s">
        <v>164</v>
      </c>
      <c r="C37" s="41" t="s">
        <v>183</v>
      </c>
      <c r="D37" s="33" t="s">
        <v>163</v>
      </c>
      <c r="I37" s="12" t="s">
        <v>97</v>
      </c>
      <c r="J37" s="26" t="s">
        <v>96</v>
      </c>
    </row>
    <row r="38" spans="2:10" x14ac:dyDescent="0.35">
      <c r="B38" s="30" t="s">
        <v>166</v>
      </c>
      <c r="C38" s="41" t="s">
        <v>183</v>
      </c>
      <c r="D38" s="33" t="s">
        <v>165</v>
      </c>
    </row>
    <row r="39" spans="2:10" x14ac:dyDescent="0.35">
      <c r="B39" s="30" t="s">
        <v>168</v>
      </c>
      <c r="C39" s="41" t="s">
        <v>183</v>
      </c>
      <c r="D39" s="33" t="s">
        <v>167</v>
      </c>
    </row>
    <row r="40" spans="2:10" x14ac:dyDescent="0.35">
      <c r="B40" s="30" t="s">
        <v>170</v>
      </c>
      <c r="C40" s="41" t="s">
        <v>183</v>
      </c>
      <c r="D40" s="33" t="s">
        <v>169</v>
      </c>
    </row>
    <row r="41" spans="2:10" x14ac:dyDescent="0.35">
      <c r="B41" s="30" t="s">
        <v>173</v>
      </c>
      <c r="C41" s="41" t="s">
        <v>181</v>
      </c>
      <c r="D41" s="33" t="s">
        <v>171</v>
      </c>
    </row>
    <row r="42" spans="2:10" x14ac:dyDescent="0.35">
      <c r="B42" s="36" t="s">
        <v>129</v>
      </c>
      <c r="C42" s="41" t="s">
        <v>181</v>
      </c>
      <c r="D42" s="37">
        <v>699999</v>
      </c>
    </row>
  </sheetData>
  <sheetProtection algorithmName="SHA-512" hashValue="HPftHreqSiV4E29SxfOU2k1vrLjdFe22qc5Ong0ZyI056kikL+5/+9bSzpw/O28DSnF+v1gny0abBdvqRohNOw==" saltValue="kf6OIlEuBmGwUiFiV02Blw=="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BA97-FBF1-4E65-8844-CAA8D2BB93C7}">
  <sheetPr>
    <pageSetUpPr fitToPage="1"/>
  </sheetPr>
  <dimension ref="B1:N54"/>
  <sheetViews>
    <sheetView zoomScale="90" zoomScaleNormal="90" workbookViewId="0">
      <pane xSplit="5" ySplit="7" topLeftCell="F22" activePane="bottomRight" state="frozen"/>
      <selection pane="topRight" activeCell="G1" sqref="G1"/>
      <selection pane="bottomLeft" activeCell="A9" sqref="A9"/>
      <selection pane="bottomRight" activeCell="D21" sqref="D21:E21"/>
    </sheetView>
  </sheetViews>
  <sheetFormatPr defaultColWidth="9.08984375" defaultRowHeight="14.5" outlineLevelRow="1" x14ac:dyDescent="0.35"/>
  <cols>
    <col min="1" max="1" width="2.453125" customWidth="1"/>
    <col min="2" max="2" width="5.54296875" customWidth="1"/>
    <col min="3" max="3" width="18.453125" customWidth="1"/>
    <col min="4" max="4" width="34.54296875" customWidth="1"/>
    <col min="5" max="5" width="17.54296875" customWidth="1"/>
    <col min="6" max="6" width="15.08984375" customWidth="1"/>
    <col min="7" max="9" width="10.6328125" customWidth="1"/>
    <col min="10" max="10" width="12.453125" customWidth="1"/>
    <col min="11" max="12" width="10.6328125" customWidth="1"/>
    <col min="13" max="13" width="10.6328125" hidden="1" customWidth="1"/>
    <col min="14" max="14" width="8.453125" customWidth="1"/>
  </cols>
  <sheetData>
    <row r="1" spans="2:14" ht="5.4" customHeight="1" x14ac:dyDescent="0.35"/>
    <row r="2" spans="2:14" ht="20.399999999999999" customHeight="1" x14ac:dyDescent="0.35">
      <c r="B2" s="392" t="s">
        <v>207</v>
      </c>
      <c r="C2" s="393"/>
      <c r="D2" s="393"/>
      <c r="E2" s="393"/>
      <c r="F2" s="393"/>
      <c r="G2" s="393"/>
      <c r="H2" s="393"/>
      <c r="I2" s="393"/>
      <c r="J2" s="393"/>
      <c r="K2" s="393"/>
      <c r="L2" s="393"/>
      <c r="M2" s="393"/>
      <c r="N2" s="394"/>
    </row>
    <row r="3" spans="2:14" ht="6" customHeight="1" x14ac:dyDescent="0.35">
      <c r="B3" s="1"/>
      <c r="C3" s="40"/>
      <c r="D3" s="40"/>
      <c r="E3" s="40"/>
      <c r="F3" s="40"/>
      <c r="G3" s="40"/>
      <c r="H3" s="40"/>
      <c r="I3" s="40"/>
      <c r="J3" s="40"/>
      <c r="K3" s="40"/>
      <c r="L3" s="40"/>
      <c r="M3" s="40"/>
      <c r="N3" s="71"/>
    </row>
    <row r="4" spans="2:14" ht="31.5" customHeight="1" x14ac:dyDescent="0.35">
      <c r="B4" s="1"/>
      <c r="C4" s="39" t="s">
        <v>291</v>
      </c>
      <c r="D4" s="405" t="s">
        <v>287</v>
      </c>
      <c r="E4" s="396"/>
      <c r="F4" s="396"/>
      <c r="G4" s="396"/>
      <c r="H4" s="396"/>
      <c r="I4" s="40"/>
      <c r="J4" s="39" t="s">
        <v>190</v>
      </c>
      <c r="K4" s="395" t="s">
        <v>289</v>
      </c>
      <c r="L4" s="396"/>
      <c r="M4" s="396"/>
      <c r="N4" s="71"/>
    </row>
    <row r="5" spans="2:14" ht="9" customHeight="1" x14ac:dyDescent="0.35">
      <c r="B5" s="23"/>
      <c r="C5" s="5"/>
      <c r="D5" s="22"/>
      <c r="E5" s="40"/>
      <c r="F5" s="40"/>
      <c r="G5" s="40"/>
      <c r="H5" s="40"/>
      <c r="I5" s="40"/>
      <c r="J5" s="40"/>
      <c r="K5" s="40"/>
      <c r="L5" s="40"/>
      <c r="M5" s="40"/>
      <c r="N5" s="71"/>
    </row>
    <row r="6" spans="2:14" ht="17.25" customHeight="1" x14ac:dyDescent="0.35">
      <c r="B6" s="23"/>
      <c r="C6" s="39" t="s">
        <v>232</v>
      </c>
      <c r="D6" s="395" t="s">
        <v>292</v>
      </c>
      <c r="E6" s="396"/>
      <c r="F6" s="396"/>
      <c r="G6" s="396"/>
      <c r="H6" s="396"/>
      <c r="I6" s="72"/>
      <c r="J6" s="39" t="s">
        <v>192</v>
      </c>
      <c r="K6" s="395" t="s">
        <v>288</v>
      </c>
      <c r="L6" s="396"/>
      <c r="M6" s="396"/>
      <c r="N6" s="71"/>
    </row>
    <row r="7" spans="2:14" ht="8.4" customHeight="1" x14ac:dyDescent="0.35">
      <c r="B7" s="23"/>
      <c r="C7" s="5"/>
      <c r="D7" s="22"/>
      <c r="E7" s="40"/>
      <c r="F7" s="40"/>
      <c r="G7" s="40"/>
      <c r="H7" s="40"/>
      <c r="I7" s="40"/>
      <c r="J7" s="40"/>
      <c r="K7" s="40"/>
      <c r="L7" s="40"/>
      <c r="M7" s="40"/>
      <c r="N7" s="71"/>
    </row>
    <row r="8" spans="2:14" ht="22.5" customHeight="1" x14ac:dyDescent="0.35">
      <c r="B8" s="23"/>
      <c r="C8" s="39" t="s">
        <v>191</v>
      </c>
      <c r="D8" s="409" t="s">
        <v>293</v>
      </c>
      <c r="E8" s="396"/>
      <c r="F8" s="396"/>
      <c r="G8" s="396"/>
      <c r="H8" s="396"/>
      <c r="I8" s="396"/>
      <c r="J8" s="396"/>
      <c r="K8" s="396"/>
      <c r="L8" s="396"/>
      <c r="M8" s="40"/>
      <c r="N8" s="71"/>
    </row>
    <row r="9" spans="2:14" ht="9" customHeight="1" thickBot="1" x14ac:dyDescent="0.4">
      <c r="B9" s="23"/>
      <c r="C9" s="5"/>
      <c r="D9" s="22"/>
      <c r="E9" s="40"/>
      <c r="F9" s="40"/>
      <c r="G9" s="40"/>
      <c r="H9" s="40"/>
      <c r="I9" s="40"/>
      <c r="J9" s="40"/>
      <c r="K9" s="18"/>
      <c r="L9" s="40"/>
      <c r="M9" s="40"/>
      <c r="N9" s="71"/>
    </row>
    <row r="10" spans="2:14" ht="15" hidden="1" thickBot="1" x14ac:dyDescent="0.4">
      <c r="B10" s="23"/>
      <c r="C10" s="39" t="s">
        <v>199</v>
      </c>
      <c r="D10" s="28" t="s">
        <v>189</v>
      </c>
      <c r="E10" s="75"/>
      <c r="F10" s="40"/>
      <c r="G10" s="19"/>
      <c r="H10" s="40"/>
      <c r="I10" s="40"/>
      <c r="J10" s="40"/>
      <c r="K10" s="40"/>
      <c r="L10" s="40"/>
      <c r="M10" s="40"/>
      <c r="N10" s="71"/>
    </row>
    <row r="11" spans="2:14" ht="21.75" hidden="1" customHeight="1" thickBot="1" x14ac:dyDescent="0.4">
      <c r="B11" s="23"/>
      <c r="C11" s="40"/>
      <c r="D11" s="403"/>
      <c r="E11" s="404"/>
      <c r="F11" s="216" t="s">
        <v>236</v>
      </c>
      <c r="G11" s="215" t="str">
        <f>IF(D11="","",VLOOKUP(D11,activitytable,2,FALSE))</f>
        <v/>
      </c>
      <c r="H11" s="40"/>
      <c r="I11" s="40"/>
      <c r="J11" s="40"/>
      <c r="K11" s="40"/>
      <c r="L11" s="40"/>
      <c r="M11" s="40"/>
      <c r="N11" s="71"/>
    </row>
    <row r="12" spans="2:14" ht="18.75" hidden="1" customHeight="1" x14ac:dyDescent="0.35">
      <c r="B12" s="23"/>
      <c r="C12" s="40"/>
      <c r="D12" s="403"/>
      <c r="E12" s="404"/>
      <c r="F12" s="216" t="s">
        <v>235</v>
      </c>
      <c r="G12" s="215" t="str">
        <f>IF(D12="","",VLOOKUP(D12,projecttable,2,FALSE))</f>
        <v/>
      </c>
      <c r="H12" s="40"/>
      <c r="I12" s="40"/>
      <c r="J12" s="40"/>
      <c r="K12" s="40"/>
      <c r="L12" s="40"/>
      <c r="M12" s="40"/>
      <c r="N12" s="71"/>
    </row>
    <row r="13" spans="2:14" ht="10.5" hidden="1" customHeight="1" x14ac:dyDescent="0.35">
      <c r="B13" s="23"/>
      <c r="C13" s="40"/>
      <c r="D13" s="40"/>
      <c r="E13" s="40"/>
      <c r="F13" s="40"/>
      <c r="G13" s="29"/>
      <c r="H13" s="40"/>
      <c r="I13" s="40"/>
      <c r="J13" s="40"/>
      <c r="K13" s="40"/>
      <c r="L13" s="40"/>
      <c r="M13" s="40"/>
      <c r="N13" s="71"/>
    </row>
    <row r="14" spans="2:14" ht="17.399999999999999" hidden="1" customHeight="1" x14ac:dyDescent="0.35">
      <c r="B14" s="23"/>
      <c r="C14" s="40"/>
      <c r="D14" s="40"/>
      <c r="E14" s="40"/>
      <c r="F14" s="40"/>
      <c r="G14" s="29"/>
      <c r="H14" s="40"/>
      <c r="I14" s="40"/>
      <c r="J14" s="40"/>
      <c r="K14" s="40"/>
      <c r="L14" s="40"/>
      <c r="M14" s="40"/>
      <c r="N14" s="71"/>
    </row>
    <row r="15" spans="2:14" ht="12.75" hidden="1" customHeight="1" x14ac:dyDescent="0.35">
      <c r="B15" s="23"/>
      <c r="C15" s="81"/>
      <c r="D15" s="40"/>
      <c r="E15" s="40"/>
      <c r="F15" s="40"/>
      <c r="G15" s="29"/>
      <c r="H15" s="40"/>
      <c r="I15" s="40"/>
      <c r="J15" s="40"/>
      <c r="K15" s="40"/>
      <c r="L15" s="40"/>
      <c r="M15" s="40"/>
      <c r="N15" s="71"/>
    </row>
    <row r="16" spans="2:14" ht="3" hidden="1" customHeight="1" x14ac:dyDescent="0.35">
      <c r="B16" s="23"/>
      <c r="C16" s="40"/>
      <c r="D16" s="40"/>
      <c r="E16" s="40"/>
      <c r="F16" s="40"/>
      <c r="G16" s="29"/>
      <c r="H16" s="19"/>
      <c r="I16" s="19"/>
      <c r="J16" s="29"/>
      <c r="K16" s="21"/>
      <c r="L16" s="19"/>
      <c r="M16" s="19"/>
      <c r="N16" s="71"/>
    </row>
    <row r="17" spans="2:14" ht="31.5" customHeight="1" x14ac:dyDescent="0.35">
      <c r="B17" s="23"/>
      <c r="C17" s="47" t="s">
        <v>208</v>
      </c>
      <c r="D17" s="407" t="s">
        <v>205</v>
      </c>
      <c r="E17" s="408"/>
      <c r="F17" s="372" t="str">
        <f>CONCATENATE("TOTAL COST ",BUDGET!N4)</f>
        <v>TOTAL COST EUR</v>
      </c>
      <c r="G17" s="101" t="s">
        <v>177</v>
      </c>
      <c r="H17" s="102" t="s">
        <v>179</v>
      </c>
      <c r="I17" s="102" t="s">
        <v>178</v>
      </c>
      <c r="J17" s="102" t="s">
        <v>182</v>
      </c>
      <c r="K17" s="102" t="s">
        <v>180</v>
      </c>
      <c r="L17" s="102" t="s">
        <v>183</v>
      </c>
      <c r="M17" s="102" t="s">
        <v>181</v>
      </c>
      <c r="N17" s="71"/>
    </row>
    <row r="18" spans="2:14" s="356" customFormat="1" ht="26.25" customHeight="1" x14ac:dyDescent="0.35">
      <c r="B18" s="388">
        <v>1</v>
      </c>
      <c r="C18" s="390" t="s">
        <v>294</v>
      </c>
      <c r="D18" s="401" t="s">
        <v>297</v>
      </c>
      <c r="E18" s="402"/>
      <c r="F18" s="373">
        <f t="shared" ref="F18:F23" si="0">IF($C18="",0,SUM(G18:M18))</f>
        <v>190000</v>
      </c>
      <c r="G18" s="58">
        <f>IF($C18="","",SUMIFS(BUDGET!$N:$N,BUDGET!$P:$P,'PARTNER INFO'!$C18,BUDGET!$O:$O,'PARTNER INFO'!G$17))</f>
        <v>0</v>
      </c>
      <c r="H18" s="58">
        <f>IF($C18="","",SUMIFS(BUDGET!$N:$N,BUDGET!$P:$P,'PARTNER INFO'!$C18,BUDGET!$O:$O,'PARTNER INFO'!H$17))</f>
        <v>0</v>
      </c>
      <c r="I18" s="58">
        <f>IF($C18="","",SUMIFS(BUDGET!$N:$N,BUDGET!$P:$P,'PARTNER INFO'!$C18,BUDGET!$O:$O,'PARTNER INFO'!I$17))</f>
        <v>0</v>
      </c>
      <c r="J18" s="58">
        <f>IF($C18="","",SUMIFS(BUDGET!$N:$N,BUDGET!$P:$P,'PARTNER INFO'!$C18,BUDGET!$O:$O,'PARTNER INFO'!J$17))</f>
        <v>0</v>
      </c>
      <c r="K18" s="58">
        <f>IF($C18="","",SUMIFS(BUDGET!$N:$N,BUDGET!$P:$P,'PARTNER INFO'!$C18,BUDGET!$O:$O,'PARTNER INFO'!K$17))</f>
        <v>0</v>
      </c>
      <c r="L18" s="58">
        <f>IF($C18="","",SUMIFS(BUDGET!$N:$N,BUDGET!$P:$P,'PARTNER INFO'!$C18,BUDGET!$O:$O,'PARTNER INFO'!L$17))</f>
        <v>0</v>
      </c>
      <c r="M18" s="58">
        <f>IF($C18="","",SUMIFS(BUDGET!$N:$N,BUDGET!$P:$P,'PARTNER INFO'!$C18,BUDGET!$O:$O,'PARTNER INFO'!M$17))</f>
        <v>190000</v>
      </c>
      <c r="N18" s="389">
        <f t="shared" ref="N18:N25" si="1">F18/$F$26</f>
        <v>0.19</v>
      </c>
    </row>
    <row r="19" spans="2:14" s="356" customFormat="1" ht="26.25" customHeight="1" x14ac:dyDescent="0.35">
      <c r="B19" s="388">
        <v>2</v>
      </c>
      <c r="C19" s="391" t="s">
        <v>295</v>
      </c>
      <c r="D19" s="397" t="s">
        <v>296</v>
      </c>
      <c r="E19" s="398"/>
      <c r="F19" s="374">
        <f t="shared" si="0"/>
        <v>140000</v>
      </c>
      <c r="G19" s="59">
        <f>IF($C19="","",SUMIFS(BUDGET!$N:$N,BUDGET!$P:$P,'PARTNER INFO'!$C19,BUDGET!$O:$O,'PARTNER INFO'!G$17))</f>
        <v>0</v>
      </c>
      <c r="H19" s="59">
        <f>IF($C19="","",SUMIFS(BUDGET!$N:$N,BUDGET!$P:$P,'PARTNER INFO'!$C19,BUDGET!$O:$O,'PARTNER INFO'!H$17))</f>
        <v>0</v>
      </c>
      <c r="I19" s="59">
        <f>IF($C19="","",SUMIFS(BUDGET!$N:$N,BUDGET!$P:$P,'PARTNER INFO'!$C19,BUDGET!$O:$O,'PARTNER INFO'!I$17))</f>
        <v>0</v>
      </c>
      <c r="J19" s="59">
        <f>IF($C19="","",SUMIFS(BUDGET!$N:$N,BUDGET!$P:$P,'PARTNER INFO'!$C19,BUDGET!$O:$O,'PARTNER INFO'!J$17))</f>
        <v>0</v>
      </c>
      <c r="K19" s="59">
        <f>IF($C19="","",SUMIFS(BUDGET!$N:$N,BUDGET!$P:$P,'PARTNER INFO'!$C19,BUDGET!$O:$O,'PARTNER INFO'!K$17))</f>
        <v>0</v>
      </c>
      <c r="L19" s="59">
        <f>IF($C19="","",SUMIFS(BUDGET!$N:$N,BUDGET!$P:$P,'PARTNER INFO'!$C19,BUDGET!$O:$O,'PARTNER INFO'!L$17))</f>
        <v>0</v>
      </c>
      <c r="M19" s="59">
        <f>IF($C19="","",SUMIFS(BUDGET!$N:$N,BUDGET!$P:$P,'PARTNER INFO'!$C19,BUDGET!$O:$O,'PARTNER INFO'!M$17))</f>
        <v>140000</v>
      </c>
      <c r="N19" s="389">
        <f t="shared" si="1"/>
        <v>0.14000000000000001</v>
      </c>
    </row>
    <row r="20" spans="2:14" s="356" customFormat="1" ht="26.25" customHeight="1" x14ac:dyDescent="0.35">
      <c r="B20" s="388">
        <v>3</v>
      </c>
      <c r="C20" s="168" t="s">
        <v>298</v>
      </c>
      <c r="D20" s="399" t="s">
        <v>305</v>
      </c>
      <c r="E20" s="400"/>
      <c r="F20" s="374">
        <f t="shared" si="0"/>
        <v>120000</v>
      </c>
      <c r="G20" s="59">
        <f>IF($C20="","",SUMIFS(BUDGET!$N:$N,BUDGET!$P:$P,'PARTNER INFO'!$C20,BUDGET!$O:$O,'PARTNER INFO'!G$17))</f>
        <v>0</v>
      </c>
      <c r="H20" s="59">
        <f>IF($C20="","",SUMIFS(BUDGET!$N:$N,BUDGET!$P:$P,'PARTNER INFO'!$C20,BUDGET!$O:$O,'PARTNER INFO'!H$17))</f>
        <v>0</v>
      </c>
      <c r="I20" s="59">
        <f>IF($C20="","",SUMIFS(BUDGET!$N:$N,BUDGET!$P:$P,'PARTNER INFO'!$C20,BUDGET!$O:$O,'PARTNER INFO'!I$17))</f>
        <v>0</v>
      </c>
      <c r="J20" s="59">
        <f>IF($C20="","",SUMIFS(BUDGET!$N:$N,BUDGET!$P:$P,'PARTNER INFO'!$C20,BUDGET!$O:$O,'PARTNER INFO'!J$17))</f>
        <v>0</v>
      </c>
      <c r="K20" s="59">
        <f>IF($C20="","",SUMIFS(BUDGET!$N:$N,BUDGET!$P:$P,'PARTNER INFO'!$C20,BUDGET!$O:$O,'PARTNER INFO'!K$17))</f>
        <v>0</v>
      </c>
      <c r="L20" s="59">
        <f>IF($C20="","",SUMIFS(BUDGET!$N:$N,BUDGET!$P:$P,'PARTNER INFO'!$C20,BUDGET!$O:$O,'PARTNER INFO'!L$17))</f>
        <v>0</v>
      </c>
      <c r="M20" s="59">
        <f>IF($C20="","",SUMIFS(BUDGET!$N:$N,BUDGET!$P:$P,'PARTNER INFO'!$C20,BUDGET!$O:$O,'PARTNER INFO'!M$17))</f>
        <v>120000</v>
      </c>
      <c r="N20" s="389">
        <f t="shared" si="1"/>
        <v>0.12</v>
      </c>
    </row>
    <row r="21" spans="2:14" s="356" customFormat="1" ht="26.25" customHeight="1" x14ac:dyDescent="0.35">
      <c r="B21" s="388">
        <v>4</v>
      </c>
      <c r="C21" s="168" t="s">
        <v>299</v>
      </c>
      <c r="D21" s="399" t="s">
        <v>300</v>
      </c>
      <c r="E21" s="400"/>
      <c r="F21" s="374">
        <f t="shared" si="0"/>
        <v>350000</v>
      </c>
      <c r="G21" s="59">
        <f>IF($C21="","",SUMIFS(BUDGET!$N:$N,BUDGET!$P:$P,'PARTNER INFO'!$C21,BUDGET!$O:$O,'PARTNER INFO'!G$17))</f>
        <v>0</v>
      </c>
      <c r="H21" s="59">
        <f>IF($C21="","",SUMIFS(BUDGET!$N:$N,BUDGET!$P:$P,'PARTNER INFO'!$C21,BUDGET!$O:$O,'PARTNER INFO'!H$17))</f>
        <v>0</v>
      </c>
      <c r="I21" s="59">
        <f>IF($C21="","",SUMIFS(BUDGET!$N:$N,BUDGET!$P:$P,'PARTNER INFO'!$C21,BUDGET!$O:$O,'PARTNER INFO'!I$17))</f>
        <v>0</v>
      </c>
      <c r="J21" s="59">
        <f>IF($C21="","",SUMIFS(BUDGET!$N:$N,BUDGET!$P:$P,'PARTNER INFO'!$C21,BUDGET!$O:$O,'PARTNER INFO'!J$17))</f>
        <v>0</v>
      </c>
      <c r="K21" s="59">
        <f>IF($C21="","",SUMIFS(BUDGET!$N:$N,BUDGET!$P:$P,'PARTNER INFO'!$C21,BUDGET!$O:$O,'PARTNER INFO'!K$17))</f>
        <v>0</v>
      </c>
      <c r="L21" s="59">
        <f>IF($C21="","",SUMIFS(BUDGET!$N:$N,BUDGET!$P:$P,'PARTNER INFO'!$C21,BUDGET!$O:$O,'PARTNER INFO'!L$17))</f>
        <v>0</v>
      </c>
      <c r="M21" s="59">
        <f>IF($C21="","",SUMIFS(BUDGET!$N:$N,BUDGET!$P:$P,'PARTNER INFO'!$C21,BUDGET!$O:$O,'PARTNER INFO'!M$17))</f>
        <v>350000</v>
      </c>
      <c r="N21" s="389">
        <f t="shared" si="1"/>
        <v>0.35</v>
      </c>
    </row>
    <row r="22" spans="2:14" s="356" customFormat="1" ht="27.75" customHeight="1" x14ac:dyDescent="0.35">
      <c r="B22" s="388">
        <v>5</v>
      </c>
      <c r="C22" s="168" t="s">
        <v>301</v>
      </c>
      <c r="D22" s="399" t="s">
        <v>302</v>
      </c>
      <c r="E22" s="400"/>
      <c r="F22" s="374">
        <f t="shared" si="0"/>
        <v>200000</v>
      </c>
      <c r="G22" s="59">
        <f>IF($C22="","",SUMIFS(BUDGET!$N:$N,BUDGET!$P:$P,'PARTNER INFO'!$C22,BUDGET!$O:$O,'PARTNER INFO'!G$17))</f>
        <v>0</v>
      </c>
      <c r="H22" s="59">
        <f>IF($C22="","",SUMIFS(BUDGET!$N:$N,BUDGET!$P:$P,'PARTNER INFO'!$C22,BUDGET!$O:$O,'PARTNER INFO'!H$17))</f>
        <v>0</v>
      </c>
      <c r="I22" s="59">
        <f>IF($C22="","",SUMIFS(BUDGET!$N:$N,BUDGET!$P:$P,'PARTNER INFO'!$C22,BUDGET!$O:$O,'PARTNER INFO'!I$17))</f>
        <v>0</v>
      </c>
      <c r="J22" s="59">
        <f>IF($C22="","",SUMIFS(BUDGET!$N:$N,BUDGET!$P:$P,'PARTNER INFO'!$C22,BUDGET!$O:$O,'PARTNER INFO'!J$17))</f>
        <v>0</v>
      </c>
      <c r="K22" s="59">
        <f>IF($C22="","",SUMIFS(BUDGET!$N:$N,BUDGET!$P:$P,'PARTNER INFO'!$C22,BUDGET!$O:$O,'PARTNER INFO'!K$17))</f>
        <v>0</v>
      </c>
      <c r="L22" s="59">
        <f>IF($C22="","",SUMIFS(BUDGET!$N:$N,BUDGET!$P:$P,'PARTNER INFO'!$C22,BUDGET!$O:$O,'PARTNER INFO'!L$17))</f>
        <v>0</v>
      </c>
      <c r="M22" s="59">
        <f>IF($C22="","",SUMIFS(BUDGET!$N:$N,BUDGET!$P:$P,'PARTNER INFO'!$C22,BUDGET!$O:$O,'PARTNER INFO'!M$17))</f>
        <v>200000</v>
      </c>
      <c r="N22" s="389">
        <f t="shared" si="1"/>
        <v>0.2</v>
      </c>
    </row>
    <row r="23" spans="2:14" s="356" customFormat="1" ht="24" hidden="1" customHeight="1" x14ac:dyDescent="0.35">
      <c r="B23" s="388">
        <v>6</v>
      </c>
      <c r="C23" s="168"/>
      <c r="D23" s="399"/>
      <c r="E23" s="400"/>
      <c r="F23" s="374">
        <f t="shared" si="0"/>
        <v>0</v>
      </c>
      <c r="G23" s="59" t="str">
        <f>IF($C23="","",SUMIFS(BUDGET!$N:$N,BUDGET!$P:$P,'PARTNER INFO'!$C23,BUDGET!$O:$O,'PARTNER INFO'!G$17))</f>
        <v/>
      </c>
      <c r="H23" s="59" t="str">
        <f>IF($C23="","",SUMIFS(BUDGET!$N:$N,BUDGET!$P:$P,'PARTNER INFO'!$C23,BUDGET!$O:$O,'PARTNER INFO'!H$17))</f>
        <v/>
      </c>
      <c r="I23" s="59" t="str">
        <f>IF($C23="","",SUMIFS(BUDGET!$N:$N,BUDGET!$P:$P,'PARTNER INFO'!$C23,BUDGET!$O:$O,'PARTNER INFO'!I$17))</f>
        <v/>
      </c>
      <c r="J23" s="59" t="str">
        <f>IF($C23="","",SUMIFS(BUDGET!$N:$N,BUDGET!$P:$P,'PARTNER INFO'!$C23,BUDGET!$O:$O,'PARTNER INFO'!J$17))</f>
        <v/>
      </c>
      <c r="K23" s="59" t="str">
        <f>IF($C23="","",SUMIFS(BUDGET!$N:$N,BUDGET!$P:$P,'PARTNER INFO'!$C23,BUDGET!$O:$O,'PARTNER INFO'!K$17))</f>
        <v/>
      </c>
      <c r="L23" s="59" t="str">
        <f>IF($C23="","",SUMIFS(BUDGET!$N:$N,BUDGET!$P:$P,'PARTNER INFO'!$C23,BUDGET!$O:$O,'PARTNER INFO'!L$17))</f>
        <v/>
      </c>
      <c r="M23" s="59" t="str">
        <f>IF($C23="","",SUMIFS(BUDGET!$N:$N,BUDGET!$P:$P,'PARTNER INFO'!$C23,BUDGET!$O:$O,'PARTNER INFO'!M$17))</f>
        <v/>
      </c>
      <c r="N23" s="389">
        <f t="shared" si="1"/>
        <v>0</v>
      </c>
    </row>
    <row r="24" spans="2:14" s="356" customFormat="1" ht="24.75" hidden="1" customHeight="1" x14ac:dyDescent="0.35">
      <c r="B24" s="60">
        <v>11</v>
      </c>
      <c r="C24" s="168"/>
      <c r="D24" s="399"/>
      <c r="E24" s="406"/>
      <c r="F24" s="374">
        <f>IF(C24="",0,SUM(G24:M24))</f>
        <v>0</v>
      </c>
      <c r="G24" s="59" t="str">
        <f>IF($C24="","",SUMIFS(BUDGET!$N:$N,BUDGET!$P:$P,'PARTNER INFO'!$C24,BUDGET!$O:$O,'PARTNER INFO'!G$17))</f>
        <v/>
      </c>
      <c r="H24" s="59" t="str">
        <f>IF($C24="","",SUMIFS(BUDGET!$N:$N,BUDGET!$P:$P,'PARTNER INFO'!$C24,BUDGET!$O:$O,'PARTNER INFO'!H$17))</f>
        <v/>
      </c>
      <c r="I24" s="59" t="str">
        <f>IF($C24="","",SUMIFS(BUDGET!$N:$N,BUDGET!$P:$P,'PARTNER INFO'!$C24,BUDGET!$O:$O,'PARTNER INFO'!I$17))</f>
        <v/>
      </c>
      <c r="J24" s="59" t="str">
        <f>IF($C24="","",SUMIFS(BUDGET!$N:$N,BUDGET!$P:$P,'PARTNER INFO'!$C24,BUDGET!$O:$O,'PARTNER INFO'!J$17))</f>
        <v/>
      </c>
      <c r="K24" s="59" t="str">
        <f>IF($C24="","",SUMIFS(BUDGET!$N:$N,BUDGET!$P:$P,'PARTNER INFO'!$C24,BUDGET!$O:$O,'PARTNER INFO'!K$17))</f>
        <v/>
      </c>
      <c r="L24" s="59" t="str">
        <f>IF($C24="","",SUMIFS(BUDGET!$N:$N,BUDGET!$P:$P,'PARTNER INFO'!$C24,BUDGET!$O:$O,'PARTNER INFO'!L$17))</f>
        <v/>
      </c>
      <c r="M24" s="59" t="str">
        <f>IF($C24="","",SUMIFS(BUDGET!$N:$N,BUDGET!$P:$P,'PARTNER INFO'!$C24,BUDGET!$O:$O,'PARTNER INFO'!M$17))</f>
        <v/>
      </c>
      <c r="N24" s="357">
        <f t="shared" si="1"/>
        <v>0</v>
      </c>
    </row>
    <row r="25" spans="2:14" s="356" customFormat="1" ht="24.75" hidden="1" customHeight="1" x14ac:dyDescent="0.35">
      <c r="B25" s="60">
        <v>12</v>
      </c>
      <c r="C25" s="169"/>
      <c r="D25" s="410"/>
      <c r="E25" s="411"/>
      <c r="F25" s="374">
        <f>IF(C25="",0,SUM(G25:M25))</f>
        <v>0</v>
      </c>
      <c r="G25" s="59" t="str">
        <f>IF($C25="","",SUMIFS(BUDGET!$N:$N,BUDGET!$P:$P,'PARTNER INFO'!$C25,BUDGET!$O:$O,'PARTNER INFO'!G$17))</f>
        <v/>
      </c>
      <c r="H25" s="59" t="str">
        <f>IF($C25="","",SUMIFS(BUDGET!$N:$N,BUDGET!$P:$P,'PARTNER INFO'!$C25,BUDGET!$O:$O,'PARTNER INFO'!H$17))</f>
        <v/>
      </c>
      <c r="I25" s="59" t="str">
        <f>IF($C25="","",SUMIFS(BUDGET!$N:$N,BUDGET!$P:$P,'PARTNER INFO'!$C25,BUDGET!$O:$O,'PARTNER INFO'!I$17))</f>
        <v/>
      </c>
      <c r="J25" s="59" t="str">
        <f>IF($C25="","",SUMIFS(BUDGET!$N:$N,BUDGET!$P:$P,'PARTNER INFO'!$C25,BUDGET!$O:$O,'PARTNER INFO'!J$17))</f>
        <v/>
      </c>
      <c r="K25" s="59" t="str">
        <f>IF($C25="","",SUMIFS(BUDGET!$N:$N,BUDGET!$P:$P,'PARTNER INFO'!$C25,BUDGET!$O:$O,'PARTNER INFO'!K$17))</f>
        <v/>
      </c>
      <c r="L25" s="59" t="str">
        <f>IF($C25="","",SUMIFS(BUDGET!$N:$N,BUDGET!$P:$P,'PARTNER INFO'!$C25,BUDGET!$O:$O,'PARTNER INFO'!L$17))</f>
        <v/>
      </c>
      <c r="M25" s="59" t="str">
        <f>IF($C25="","",SUMIFS(BUDGET!$N:$N,BUDGET!$P:$P,'PARTNER INFO'!$C25,BUDGET!$O:$O,'PARTNER INFO'!M$17))</f>
        <v/>
      </c>
      <c r="N25" s="357">
        <f t="shared" si="1"/>
        <v>0</v>
      </c>
    </row>
    <row r="26" spans="2:14" ht="19" thickBot="1" x14ac:dyDescent="0.4">
      <c r="B26" s="23"/>
      <c r="C26" s="44"/>
      <c r="D26" s="19"/>
      <c r="E26" s="165" t="str">
        <f>CONCATENATE("TOTAL DIRECT COSTS (",BUDGET!N4,")")</f>
        <v>TOTAL DIRECT COSTS (EUR)</v>
      </c>
      <c r="F26" s="375">
        <f t="shared" ref="F26:M26" si="2">SUM(F18:F25)</f>
        <v>1000000</v>
      </c>
      <c r="G26" s="370">
        <f t="shared" si="2"/>
        <v>0</v>
      </c>
      <c r="H26" s="64">
        <f t="shared" si="2"/>
        <v>0</v>
      </c>
      <c r="I26" s="64">
        <f t="shared" si="2"/>
        <v>0</v>
      </c>
      <c r="J26" s="64">
        <f t="shared" si="2"/>
        <v>0</v>
      </c>
      <c r="K26" s="64">
        <f t="shared" si="2"/>
        <v>0</v>
      </c>
      <c r="L26" s="64">
        <f t="shared" si="2"/>
        <v>0</v>
      </c>
      <c r="M26" s="64">
        <f t="shared" si="2"/>
        <v>1000000</v>
      </c>
      <c r="N26" s="166" t="str">
        <f>IF(ABS(F26-SUM(G26:M26))&lt;0.1,"OK","PROB")</f>
        <v>OK</v>
      </c>
    </row>
    <row r="27" spans="2:14" ht="18.75" customHeight="1" x14ac:dyDescent="0.35">
      <c r="B27" s="23"/>
      <c r="C27" s="44"/>
      <c r="D27" s="44"/>
      <c r="E27" s="44"/>
      <c r="F27" s="220" t="str">
        <f>IF(ABS(F26-BUDGET!N97)&gt;0.1,"PROB","OK")</f>
        <v>OK</v>
      </c>
      <c r="G27" s="217" t="str">
        <f t="shared" ref="G27:M27" si="3">IF(G26=0,"",G26/$F$26)</f>
        <v/>
      </c>
      <c r="H27" s="217" t="str">
        <f t="shared" si="3"/>
        <v/>
      </c>
      <c r="I27" s="217" t="str">
        <f t="shared" si="3"/>
        <v/>
      </c>
      <c r="J27" s="217" t="str">
        <f t="shared" si="3"/>
        <v/>
      </c>
      <c r="K27" s="217" t="str">
        <f t="shared" si="3"/>
        <v/>
      </c>
      <c r="L27" s="217" t="str">
        <f t="shared" si="3"/>
        <v/>
      </c>
      <c r="M27" s="217">
        <f t="shared" si="3"/>
        <v>1</v>
      </c>
      <c r="N27" s="71"/>
    </row>
    <row r="28" spans="2:14" ht="22.5" hidden="1" customHeight="1" outlineLevel="1" x14ac:dyDescent="0.35">
      <c r="B28" s="23"/>
      <c r="C28" s="44"/>
      <c r="D28" s="19"/>
      <c r="E28" s="381" t="str">
        <f>BUDGET!K99</f>
        <v>Overhead</v>
      </c>
      <c r="F28" s="376">
        <f>F26*G28</f>
        <v>0</v>
      </c>
      <c r="G28" s="382">
        <v>0</v>
      </c>
      <c r="H28" s="19"/>
      <c r="I28" s="19"/>
      <c r="J28" s="19"/>
      <c r="K28" s="19"/>
      <c r="L28" s="19"/>
      <c r="M28" s="19"/>
      <c r="N28" s="71"/>
    </row>
    <row r="29" spans="2:14" ht="21" customHeight="1" collapsed="1" thickBot="1" x14ac:dyDescent="0.4">
      <c r="B29" s="23"/>
      <c r="C29" s="44"/>
      <c r="D29" s="19"/>
      <c r="E29" s="165" t="str">
        <f>BUDGET!K101</f>
        <v>TOTAL BUDGET</v>
      </c>
      <c r="F29" s="375">
        <f>BUDGET!N101</f>
        <v>1000000</v>
      </c>
      <c r="G29" s="224" t="str">
        <f>BUDGET!N4</f>
        <v>EUR</v>
      </c>
      <c r="H29" s="19"/>
      <c r="I29" s="19"/>
      <c r="J29" s="19"/>
      <c r="K29" s="19"/>
      <c r="L29" s="19"/>
      <c r="M29" s="19"/>
      <c r="N29" s="71"/>
    </row>
    <row r="30" spans="2:14" x14ac:dyDescent="0.35">
      <c r="B30" s="167"/>
      <c r="C30" s="24"/>
      <c r="D30" s="21"/>
      <c r="E30" s="21"/>
      <c r="F30" s="371" t="str">
        <f>IF(ABS(F29-BUDGET!N101)&gt;0.1,"PROB","OK")</f>
        <v>OK</v>
      </c>
      <c r="G30" s="21"/>
      <c r="H30" s="21"/>
      <c r="I30" s="21"/>
      <c r="J30" s="21"/>
      <c r="K30" s="21"/>
      <c r="L30" s="21"/>
      <c r="M30" s="21"/>
      <c r="N30" s="78"/>
    </row>
    <row r="48" ht="14.25" customHeight="1" x14ac:dyDescent="0.35"/>
    <row r="50" ht="20.25" customHeight="1" x14ac:dyDescent="0.35"/>
    <row r="51" ht="14.25" customHeight="1" x14ac:dyDescent="0.35"/>
    <row r="52" s="3" customFormat="1" x14ac:dyDescent="0.35"/>
    <row r="53" s="3" customFormat="1" x14ac:dyDescent="0.35"/>
    <row r="54" s="3" customFormat="1" x14ac:dyDescent="0.35"/>
  </sheetData>
  <mergeCells count="17">
    <mergeCell ref="D22:E22"/>
    <mergeCell ref="D24:E24"/>
    <mergeCell ref="D17:E17"/>
    <mergeCell ref="D8:L8"/>
    <mergeCell ref="D25:E25"/>
    <mergeCell ref="D21:E21"/>
    <mergeCell ref="D23:E23"/>
    <mergeCell ref="B2:N2"/>
    <mergeCell ref="K4:M4"/>
    <mergeCell ref="K6:M6"/>
    <mergeCell ref="D19:E19"/>
    <mergeCell ref="D20:E20"/>
    <mergeCell ref="D18:E18"/>
    <mergeCell ref="D11:E11"/>
    <mergeCell ref="D12:E12"/>
    <mergeCell ref="D4:H4"/>
    <mergeCell ref="D6:H6"/>
  </mergeCells>
  <phoneticPr fontId="12" type="noConversion"/>
  <conditionalFormatting sqref="C17:C18 D27:E27 C24:C30">
    <cfRule type="cellIs" dxfId="26" priority="21" stopIfTrue="1" operator="equal">
      <formula>0</formula>
    </cfRule>
  </conditionalFormatting>
  <conditionalFormatting sqref="C19">
    <cfRule type="cellIs" dxfId="25" priority="14" stopIfTrue="1" operator="equal">
      <formula>0</formula>
    </cfRule>
  </conditionalFormatting>
  <conditionalFormatting sqref="N26">
    <cfRule type="cellIs" dxfId="24" priority="13" operator="equal">
      <formula>"PROB"</formula>
    </cfRule>
  </conditionalFormatting>
  <conditionalFormatting sqref="F27">
    <cfRule type="cellIs" dxfId="23" priority="9" operator="equal">
      <formula>"PROB"</formula>
    </cfRule>
  </conditionalFormatting>
  <conditionalFormatting sqref="F30">
    <cfRule type="cellIs" dxfId="22" priority="8" operator="equal">
      <formula>"PROB"</formula>
    </cfRule>
  </conditionalFormatting>
  <conditionalFormatting sqref="C20">
    <cfRule type="cellIs" dxfId="21" priority="4" stopIfTrue="1" operator="equal">
      <formula>0</formula>
    </cfRule>
  </conditionalFormatting>
  <conditionalFormatting sqref="C21">
    <cfRule type="cellIs" dxfId="20" priority="3" stopIfTrue="1" operator="equal">
      <formula>0</formula>
    </cfRule>
  </conditionalFormatting>
  <conditionalFormatting sqref="C22:C23">
    <cfRule type="cellIs" dxfId="19" priority="2" stopIfTrue="1" operator="equal">
      <formula>0</formula>
    </cfRule>
  </conditionalFormatting>
  <conditionalFormatting sqref="C22:C23">
    <cfRule type="cellIs" dxfId="18" priority="1" stopIfTrue="1" operator="equal">
      <formula>0</formula>
    </cfRule>
  </conditionalFormatting>
  <dataValidations count="2">
    <dataValidation type="list" allowBlank="1" showInputMessage="1" showErrorMessage="1" sqref="D11" xr:uid="{D9C59672-DFBD-45BA-9063-A5E7BC533875}">
      <formula1>activityname</formula1>
    </dataValidation>
    <dataValidation type="list" allowBlank="1" showInputMessage="1" showErrorMessage="1" sqref="D12" xr:uid="{47889ED2-6D01-49F4-8C24-17D87A5FBEC0}">
      <formula1>projectname</formula1>
    </dataValidation>
  </dataValidations>
  <printOptions horizontalCentered="1" verticalCentered="1"/>
  <pageMargins left="0.31496062992125984" right="0.31496062992125984" top="0.35433070866141736" bottom="0.35433070866141736" header="0.31496062992125984" footer="0.31496062992125984"/>
  <pageSetup paperSize="9" scale="66" orientation="landscape" horizontalDpi="4294967293" verticalDpi="360" r:id="rId1"/>
  <ignoredErrors>
    <ignoredError sqref="G11:G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EA423-A067-476D-B5E3-A578B6BEE719}">
  <sheetPr>
    <outlinePr summaryBelow="0"/>
  </sheetPr>
  <dimension ref="A1:U226"/>
  <sheetViews>
    <sheetView zoomScale="80" zoomScaleNormal="80" workbookViewId="0">
      <pane xSplit="8" ySplit="12" topLeftCell="I13" activePane="bottomRight" state="frozen"/>
      <selection pane="topRight" activeCell="O1" sqref="O1"/>
      <selection pane="bottomLeft" activeCell="A13" sqref="A13"/>
      <selection pane="bottomRight" activeCell="N16" sqref="N15:N16"/>
    </sheetView>
  </sheetViews>
  <sheetFormatPr defaultColWidth="8.90625" defaultRowHeight="14.5" outlineLevelRow="1" outlineLevelCol="1" x14ac:dyDescent="0.35"/>
  <cols>
    <col min="1" max="1" width="1.453125" style="104" customWidth="1"/>
    <col min="2" max="2" width="4.453125" style="105" customWidth="1"/>
    <col min="3" max="3" width="17.54296875" style="104" customWidth="1"/>
    <col min="4" max="4" width="53.08984375" style="104" customWidth="1"/>
    <col min="5" max="5" width="15" style="104" customWidth="1"/>
    <col min="6" max="6" width="3.453125" style="104" customWidth="1"/>
    <col min="7" max="7" width="14.453125" style="148" customWidth="1"/>
    <col min="8" max="8" width="2.453125" style="104" customWidth="1"/>
    <col min="9" max="9" width="38.453125" style="142" customWidth="1"/>
    <col min="10" max="10" width="6.453125" style="144" customWidth="1"/>
    <col min="11" max="11" width="15.453125" style="104" hidden="1" customWidth="1"/>
    <col min="12" max="19" width="14.90625" style="104" customWidth="1" outlineLevel="1"/>
    <col min="20" max="20" width="3.36328125" style="104" customWidth="1"/>
    <col min="21" max="16384" width="8.90625" style="104"/>
  </cols>
  <sheetData>
    <row r="1" spans="1:20" ht="5.4" customHeight="1" x14ac:dyDescent="0.35"/>
    <row r="2" spans="1:20" ht="20.399999999999999" customHeight="1" x14ac:dyDescent="0.35">
      <c r="B2" s="430" t="s">
        <v>266</v>
      </c>
      <c r="C2" s="431"/>
      <c r="D2" s="432"/>
      <c r="E2" s="432"/>
      <c r="F2" s="433"/>
      <c r="G2" s="434"/>
      <c r="H2" s="434"/>
      <c r="I2" s="434"/>
      <c r="J2" s="394"/>
      <c r="K2" s="434"/>
      <c r="L2" s="434"/>
      <c r="M2" s="434"/>
      <c r="N2" s="434"/>
      <c r="O2" s="434"/>
      <c r="P2" s="434"/>
      <c r="Q2" s="434"/>
      <c r="R2" s="434"/>
      <c r="S2" s="434"/>
      <c r="T2" s="394"/>
    </row>
    <row r="3" spans="1:20" ht="7.5" customHeight="1" x14ac:dyDescent="0.35">
      <c r="B3" s="106"/>
      <c r="C3" s="107"/>
      <c r="D3" s="108"/>
      <c r="E3" s="108"/>
      <c r="F3" s="111"/>
      <c r="G3" s="149"/>
      <c r="H3" s="108"/>
      <c r="I3" s="108"/>
      <c r="J3" s="108"/>
      <c r="K3" s="108"/>
      <c r="L3" s="108"/>
      <c r="M3" s="108"/>
      <c r="N3" s="108"/>
      <c r="O3" s="108"/>
      <c r="P3" s="108"/>
      <c r="Q3" s="108"/>
      <c r="R3" s="108"/>
      <c r="S3" s="108"/>
      <c r="T3" s="110"/>
    </row>
    <row r="4" spans="1:20" ht="33.75" customHeight="1" x14ac:dyDescent="0.35">
      <c r="B4" s="106"/>
      <c r="C4" s="112" t="s">
        <v>212</v>
      </c>
      <c r="D4" s="294" t="str">
        <f>'PARTNER INFO'!D4</f>
        <v>THE GLOBAL FUND FOR SURVIVORS OF CONFLICT-RELATED VIOLENCE</v>
      </c>
      <c r="E4" s="115" t="str">
        <f>BUDGET!N4</f>
        <v>EUR</v>
      </c>
      <c r="F4" s="111"/>
      <c r="G4" s="150"/>
      <c r="H4" s="114"/>
      <c r="I4" s="114"/>
      <c r="J4" s="114"/>
      <c r="K4" s="114"/>
      <c r="L4" s="114"/>
      <c r="M4" s="114"/>
      <c r="N4" s="114"/>
      <c r="O4" s="114"/>
      <c r="P4" s="114"/>
      <c r="Q4" s="114"/>
      <c r="R4" s="114"/>
      <c r="S4" s="114"/>
      <c r="T4" s="110"/>
    </row>
    <row r="5" spans="1:20" ht="7.5" customHeight="1" x14ac:dyDescent="0.35">
      <c r="B5" s="116"/>
      <c r="C5" s="109"/>
      <c r="D5" s="117"/>
      <c r="E5" s="108"/>
      <c r="F5" s="111"/>
      <c r="G5" s="150"/>
      <c r="H5" s="114"/>
      <c r="I5" s="114"/>
      <c r="J5" s="114"/>
      <c r="K5" s="114"/>
      <c r="L5" s="114"/>
      <c r="M5" s="114"/>
      <c r="N5" s="114"/>
      <c r="O5" s="114"/>
      <c r="P5" s="114"/>
      <c r="Q5" s="114"/>
      <c r="R5" s="114"/>
      <c r="S5" s="114"/>
      <c r="T5" s="110"/>
    </row>
    <row r="6" spans="1:20" ht="18" customHeight="1" x14ac:dyDescent="0.35">
      <c r="B6" s="116"/>
      <c r="C6" s="118" t="s">
        <v>213</v>
      </c>
      <c r="D6" s="332" t="str">
        <f>'PARTNER INFO'!D8</f>
        <v>Funding the Global Survivors Fund</v>
      </c>
      <c r="E6" s="333"/>
      <c r="F6" s="111"/>
      <c r="G6" s="150"/>
      <c r="H6" s="114"/>
      <c r="I6" s="114"/>
      <c r="J6" s="114"/>
      <c r="K6" s="114"/>
      <c r="L6" s="114"/>
      <c r="M6" s="114"/>
      <c r="N6" s="114"/>
      <c r="O6" s="114"/>
      <c r="P6" s="114"/>
      <c r="Q6" s="114"/>
      <c r="R6" s="114"/>
      <c r="S6" s="114"/>
      <c r="T6" s="110"/>
    </row>
    <row r="7" spans="1:20" ht="6.75" customHeight="1" x14ac:dyDescent="0.35">
      <c r="B7" s="116"/>
      <c r="C7" s="109"/>
      <c r="D7" s="118"/>
      <c r="E7" s="114"/>
      <c r="F7" s="111"/>
      <c r="G7" s="150"/>
      <c r="H7" s="114"/>
      <c r="I7" s="114"/>
      <c r="J7" s="114"/>
      <c r="K7" s="114"/>
      <c r="L7" s="114"/>
      <c r="M7" s="114"/>
      <c r="N7" s="114"/>
      <c r="O7" s="114"/>
      <c r="P7" s="114"/>
      <c r="Q7" s="114"/>
      <c r="R7" s="114"/>
      <c r="S7" s="114"/>
      <c r="T7" s="110"/>
    </row>
    <row r="8" spans="1:20" ht="15.75" customHeight="1" x14ac:dyDescent="0.35">
      <c r="B8" s="116"/>
      <c r="C8" s="143" t="s">
        <v>223</v>
      </c>
      <c r="D8" s="282"/>
      <c r="E8" s="119" t="s">
        <v>220</v>
      </c>
      <c r="F8" s="288"/>
      <c r="G8" s="435" t="s">
        <v>225</v>
      </c>
      <c r="H8" s="436"/>
      <c r="I8" s="437"/>
      <c r="J8" s="289"/>
      <c r="K8" s="442" t="s">
        <v>255</v>
      </c>
      <c r="L8" s="436"/>
      <c r="M8" s="436"/>
      <c r="N8" s="436"/>
      <c r="O8" s="436"/>
      <c r="P8" s="436"/>
      <c r="Q8" s="436"/>
      <c r="R8" s="436"/>
      <c r="S8" s="437"/>
      <c r="T8" s="288"/>
    </row>
    <row r="9" spans="1:20" ht="6.75" customHeight="1" x14ac:dyDescent="0.35">
      <c r="B9" s="116"/>
      <c r="C9" s="120"/>
      <c r="D9" s="281"/>
      <c r="E9" s="292"/>
      <c r="F9" s="111"/>
      <c r="G9" s="151"/>
      <c r="H9" s="109"/>
      <c r="I9" s="109"/>
      <c r="J9" s="145"/>
      <c r="K9" s="109"/>
      <c r="L9" s="109"/>
      <c r="M9" s="109"/>
      <c r="N9" s="109"/>
      <c r="O9" s="109"/>
      <c r="P9" s="109"/>
      <c r="Q9" s="109"/>
      <c r="R9" s="109"/>
      <c r="S9" s="109"/>
      <c r="T9" s="110"/>
    </row>
    <row r="10" spans="1:20" x14ac:dyDescent="0.35">
      <c r="B10" s="116"/>
      <c r="C10" s="438" t="s">
        <v>206</v>
      </c>
      <c r="D10" s="440" t="s">
        <v>202</v>
      </c>
      <c r="E10" s="121" t="s">
        <v>194</v>
      </c>
      <c r="F10" s="288"/>
      <c r="G10" s="152" t="s">
        <v>221</v>
      </c>
      <c r="H10" s="125"/>
      <c r="I10" s="295" t="s">
        <v>222</v>
      </c>
      <c r="J10" s="289"/>
      <c r="K10" s="318" t="s">
        <v>250</v>
      </c>
      <c r="L10" s="367" t="s">
        <v>251</v>
      </c>
      <c r="M10" s="367" t="s">
        <v>252</v>
      </c>
      <c r="N10" s="367" t="s">
        <v>253</v>
      </c>
      <c r="O10" s="367" t="s">
        <v>254</v>
      </c>
      <c r="P10" s="367" t="s">
        <v>268</v>
      </c>
      <c r="Q10" s="367" t="s">
        <v>269</v>
      </c>
      <c r="R10" s="367" t="s">
        <v>270</v>
      </c>
      <c r="S10" s="367" t="s">
        <v>271</v>
      </c>
      <c r="T10" s="110"/>
    </row>
    <row r="11" spans="1:20" x14ac:dyDescent="0.35">
      <c r="B11" s="116"/>
      <c r="C11" s="439"/>
      <c r="D11" s="441"/>
      <c r="E11" s="122" t="str">
        <f>E4</f>
        <v>EUR</v>
      </c>
      <c r="F11" s="288"/>
      <c r="G11" s="153" t="str">
        <f>E11</f>
        <v>EUR</v>
      </c>
      <c r="H11" s="125"/>
      <c r="I11" s="296" t="s">
        <v>224</v>
      </c>
      <c r="J11" s="290" t="s">
        <v>226</v>
      </c>
      <c r="K11" s="319" t="s">
        <v>272</v>
      </c>
      <c r="L11" s="368" t="s">
        <v>273</v>
      </c>
      <c r="M11" s="368" t="s">
        <v>274</v>
      </c>
      <c r="N11" s="368" t="s">
        <v>275</v>
      </c>
      <c r="O11" s="368" t="s">
        <v>276</v>
      </c>
      <c r="P11" s="368" t="s">
        <v>277</v>
      </c>
      <c r="Q11" s="368" t="s">
        <v>278</v>
      </c>
      <c r="R11" s="368" t="s">
        <v>282</v>
      </c>
      <c r="S11" s="368" t="s">
        <v>283</v>
      </c>
      <c r="T11" s="110"/>
    </row>
    <row r="12" spans="1:20" ht="8.25" customHeight="1" x14ac:dyDescent="0.35">
      <c r="A12" s="123"/>
      <c r="B12" s="116"/>
      <c r="C12" s="124" t="s">
        <v>280</v>
      </c>
      <c r="D12" s="283"/>
      <c r="E12" s="287"/>
      <c r="F12" s="288"/>
      <c r="G12" s="154"/>
      <c r="H12" s="125"/>
      <c r="I12" s="125"/>
      <c r="J12" s="145"/>
      <c r="K12" s="320"/>
      <c r="L12" s="320"/>
      <c r="M12" s="320"/>
      <c r="N12" s="320"/>
      <c r="O12" s="320"/>
      <c r="P12" s="320"/>
      <c r="Q12" s="320"/>
      <c r="R12" s="320"/>
      <c r="S12" s="320"/>
      <c r="T12" s="110"/>
    </row>
    <row r="13" spans="1:20" ht="23.25" customHeight="1" x14ac:dyDescent="0.35">
      <c r="A13" s="108"/>
      <c r="B13" s="126">
        <v>1</v>
      </c>
      <c r="C13" s="127" t="str">
        <f>IF(BUDGET!C13="","",BUDGET!C13)</f>
        <v>Global Reparations Study</v>
      </c>
      <c r="D13" s="284"/>
      <c r="E13" s="129">
        <f>SUM(E14:E24)</f>
        <v>190000</v>
      </c>
      <c r="F13" s="291"/>
      <c r="G13" s="358">
        <f>SUM(G14:G24)</f>
        <v>0</v>
      </c>
      <c r="H13" s="142"/>
      <c r="I13" s="326">
        <f>IF(E13=0,"",G13/E13)</f>
        <v>0</v>
      </c>
      <c r="J13" s="290"/>
      <c r="K13" s="321">
        <f t="shared" ref="K13:P13" si="0">SUM(K14:K24)</f>
        <v>0</v>
      </c>
      <c r="L13" s="321">
        <f t="shared" si="0"/>
        <v>0</v>
      </c>
      <c r="M13" s="321">
        <f t="shared" si="0"/>
        <v>0</v>
      </c>
      <c r="N13" s="321">
        <f t="shared" si="0"/>
        <v>0</v>
      </c>
      <c r="O13" s="321">
        <f t="shared" si="0"/>
        <v>0</v>
      </c>
      <c r="P13" s="321">
        <f t="shared" si="0"/>
        <v>0</v>
      </c>
      <c r="Q13" s="321">
        <f t="shared" ref="Q13" si="1">SUM(Q14:Q24)</f>
        <v>0</v>
      </c>
      <c r="R13" s="321">
        <f t="shared" ref="R13:S13" si="2">SUM(R14:R24)</f>
        <v>0</v>
      </c>
      <c r="S13" s="321">
        <f t="shared" si="2"/>
        <v>0</v>
      </c>
      <c r="T13" s="110"/>
    </row>
    <row r="14" spans="1:20" ht="54" outlineLevel="1" x14ac:dyDescent="0.35">
      <c r="B14" s="130"/>
      <c r="C14" s="229" t="str">
        <f>IF(BUDGET!C14="","",BUDGET!C14)</f>
        <v>GRS-01</v>
      </c>
      <c r="D14" s="285" t="str">
        <f>IF(BUDGET!D14="","",BUDGET!D14)</f>
        <v>Grants to study partners, consultants for research and to coordinate partners and review the studies, employees to supervise and review the studies, tool to enter and store data collected, etc</v>
      </c>
      <c r="E14" s="238">
        <f>IF(BUDGET!N14="","",BUDGET!N14)</f>
        <v>190000</v>
      </c>
      <c r="F14" s="291"/>
      <c r="G14" s="239">
        <f>IF($C14="","",SUMIFS('2022-Q2'!$I:$I,'2022-Q2'!$J:$J,REPORT!$C14)+SUMIFS('2022-Q3'!$I:$I,'2022-Q3'!$J:$J,REPORT!$C14)+SUMIFS('2022-Q4'!$I:$I,'2022-Q4'!$J:$J,REPORT!$C14)+SUMIFS('2023-Q1'!$I:$I,'2023-Q1'!$J:$J,REPORT!$C14)+SUMIFS('2023-Q2'!$I:$I,'2023-Q2'!$J:$J,REPORT!$C14)+SUMIFS('2023-Q3'!$I:$I,'2023-Q3'!$J:$J,REPORT!$C14)+SUMIFS('2023-Q4'!$I:$I,'2023-Q4'!$J:$J,REPORT!$C14)+SUMIFS('2024-Q1'!$I:$I,'2024-Q1'!$J:$J,REPORT!$C14)+SUMIFS('2024-Q2'!$I:$I,'2024-Q2'!$J:$J,REPORT!$C14))</f>
        <v>0</v>
      </c>
      <c r="H14" s="142"/>
      <c r="I14" s="137"/>
      <c r="J14" s="290" t="str">
        <f t="shared" ref="J14:J15" si="3">IF(C14="","",IF(ABS(G14-SUM(K14:S14))&gt;0.1,"PROB","OK"))</f>
        <v>OK</v>
      </c>
      <c r="K14" s="238">
        <f>IF($C14="","",SUMIFS('2022-Q2'!$I:$I,'2022-Q2'!$J:$J,REPORT!$C14))</f>
        <v>0</v>
      </c>
      <c r="L14" s="238">
        <f>IF($C14="","",SUMIFS('2022-Q3'!$I:$I,'2022-Q3'!$J:$J,REPORT!$C14))</f>
        <v>0</v>
      </c>
      <c r="M14" s="238">
        <f>IF($C14="","",SUMIFS('2022-Q4'!$I:$I,'2022-Q4'!$J:$J,REPORT!$C14))</f>
        <v>0</v>
      </c>
      <c r="N14" s="238">
        <f>IF($C14="","",SUMIFS('2023-Q1'!$I:$I,'2023-Q1'!$J:$J,REPORT!$C14))</f>
        <v>0</v>
      </c>
      <c r="O14" s="238">
        <f>IF($C14="","",SUMIFS('2023-Q2'!$I:$I,'2023-Q2'!$J:$J,REPORT!$C14))</f>
        <v>0</v>
      </c>
      <c r="P14" s="238">
        <f>IF($C14="","",SUMIFS('2023-Q3'!$I:$I,'2023-Q3'!$J:$J,REPORT!$C14))</f>
        <v>0</v>
      </c>
      <c r="Q14" s="238">
        <f>IF($C14="","",SUMIFS('2023-Q4'!$I:$I,'2023-Q4'!$J:$J,REPORT!$C14))</f>
        <v>0</v>
      </c>
      <c r="R14" s="238">
        <f>IF($C14="","",SUMIFS('2024-Q1'!$I:$I,'2024-Q1'!$J:$J,REPORT!$C14))</f>
        <v>0</v>
      </c>
      <c r="S14" s="238">
        <f>IF($C14="","",SUMIFS('2024-Q2'!$I:$I,'2024-Q2'!$J:$J,REPORT!$C14))</f>
        <v>0</v>
      </c>
      <c r="T14" s="110"/>
    </row>
    <row r="15" spans="1:20" outlineLevel="1" x14ac:dyDescent="0.35">
      <c r="B15" s="130"/>
      <c r="C15" s="229" t="str">
        <f>IF(BUDGET!C15="","",BUDGET!C15)</f>
        <v/>
      </c>
      <c r="D15" s="286" t="str">
        <f>IF(BUDGET!D15="","",BUDGET!D15)</f>
        <v/>
      </c>
      <c r="E15" s="239" t="str">
        <f>IF(BUDGET!N15="","",BUDGET!N15)</f>
        <v/>
      </c>
      <c r="F15" s="291"/>
      <c r="G15" s="239" t="str">
        <f>IF($C15="","",SUMIFS('2022-Q2'!$I:$I,'2022-Q2'!$J:$J,REPORT!$C15)+SUMIFS('2022-Q3'!$I:$I,'2022-Q3'!$J:$J,REPORT!$C15)+SUMIFS('2022-Q4'!$I:$I,'2022-Q4'!$J:$J,REPORT!$C15)+SUMIFS('2023-Q1'!$I:$I,'2023-Q1'!$J:$J,REPORT!$C15)+SUMIFS('2023-Q2'!$I:$I,'2023-Q2'!$J:$J,REPORT!$C15)+SUMIFS('2023-Q3'!$I:$I,'2023-Q3'!$J:$J,REPORT!$C15)+SUMIFS('2023-Q4'!$I:$I,'2023-Q4'!$J:$J,REPORT!$C15)+SUMIFS('2024-Q1'!$I:$I,'2024-Q1'!$J:$J,REPORT!$C15)+SUMIFS('2024-Q2'!$I:$I,'2024-Q2'!$J:$J,REPORT!$C15))</f>
        <v/>
      </c>
      <c r="H15" s="141"/>
      <c r="I15" s="138"/>
      <c r="J15" s="290" t="str">
        <f t="shared" si="3"/>
        <v/>
      </c>
      <c r="K15" s="239" t="str">
        <f>IF($C15="","",SUMIFS('2022-Q2'!$I:$I,'2022-Q2'!$J:$J,REPORT!$C15))</f>
        <v/>
      </c>
      <c r="L15" s="239" t="str">
        <f>IF($C15="","",SUMIFS('2022-Q3'!$I:$I,'2022-Q3'!$J:$J,REPORT!$C15))</f>
        <v/>
      </c>
      <c r="M15" s="239" t="str">
        <f>IF($C15="","",SUMIFS('2022-Q4'!$I:$I,'2022-Q4'!$J:$J,REPORT!$C15))</f>
        <v/>
      </c>
      <c r="N15" s="239" t="str">
        <f>IF($C15="","",SUMIFS('2023-Q1'!$I:$I,'2023-Q1'!$J:$J,REPORT!$C15))</f>
        <v/>
      </c>
      <c r="O15" s="239" t="str">
        <f>IF($C15="","",SUMIFS('2023-Q2'!$I:$I,'2023-Q2'!$J:$J,REPORT!$C15))</f>
        <v/>
      </c>
      <c r="P15" s="239" t="str">
        <f>IF($C15="","",SUMIFS('2023-Q3'!$I:$I,'2023-Q3'!$J:$J,REPORT!$C15))</f>
        <v/>
      </c>
      <c r="Q15" s="239" t="str">
        <f>IF($C15="","",SUMIFS('2023-Q4'!$I:$I,'2023-Q4'!$J:$J,REPORT!$C15))</f>
        <v/>
      </c>
      <c r="R15" s="239" t="str">
        <f>IF($C15="","",SUMIFS('2024-Q1'!$I:$I,'2024-Q1'!$J:$J,REPORT!$C15))</f>
        <v/>
      </c>
      <c r="S15" s="239" t="str">
        <f>IF($C15="","",SUMIFS('2024-Q2'!$I:$I,'2024-Q2'!$J:$J,REPORT!$C15))</f>
        <v/>
      </c>
      <c r="T15" s="110"/>
    </row>
    <row r="16" spans="1:20" outlineLevel="1" x14ac:dyDescent="0.35">
      <c r="B16" s="130"/>
      <c r="C16" s="229" t="str">
        <f>IF(BUDGET!C16="","",BUDGET!C16)</f>
        <v/>
      </c>
      <c r="D16" s="286" t="str">
        <f>IF(BUDGET!D16="","",BUDGET!D16)</f>
        <v/>
      </c>
      <c r="E16" s="239" t="str">
        <f>IF(BUDGET!N16="","",BUDGET!N16)</f>
        <v/>
      </c>
      <c r="F16" s="291"/>
      <c r="G16" s="239" t="str">
        <f>IF($C16="","",SUMIFS('2022-Q2'!$I:$I,'2022-Q2'!$J:$J,REPORT!$C16)+SUMIFS('2022-Q3'!$I:$I,'2022-Q3'!$J:$J,REPORT!$C16)+SUMIFS('2022-Q4'!$I:$I,'2022-Q4'!$J:$J,REPORT!$C16)+SUMIFS('2023-Q1'!$I:$I,'2023-Q1'!$J:$J,REPORT!$C16)+SUMIFS('2023-Q2'!$I:$I,'2023-Q2'!$J:$J,REPORT!$C16)+SUMIFS('2023-Q3'!$I:$I,'2023-Q3'!$J:$J,REPORT!$C16)+SUMIFS('2023-Q4'!$I:$I,'2023-Q4'!$J:$J,REPORT!$C16)+SUMIFS('2024-Q1'!$I:$I,'2024-Q1'!$J:$J,REPORT!$C16)+SUMIFS('2024-Q2'!$I:$I,'2024-Q2'!$J:$J,REPORT!$C16))</f>
        <v/>
      </c>
      <c r="H16" s="141"/>
      <c r="I16" s="138"/>
      <c r="J16" s="290" t="str">
        <f t="shared" ref="J16:J24" si="4">IF(C16="","",IF(ABS(G16-SUM(K16:S16))&gt;0.1,"PROB","OK"))</f>
        <v/>
      </c>
      <c r="K16" s="239" t="str">
        <f>IF($C16="","",SUMIFS('2022-Q2'!$I:$I,'2022-Q2'!$J:$J,REPORT!$C16))</f>
        <v/>
      </c>
      <c r="L16" s="239" t="str">
        <f>IF($C16="","",SUMIFS('2022-Q3'!$I:$I,'2022-Q3'!$J:$J,REPORT!$C16))</f>
        <v/>
      </c>
      <c r="M16" s="239" t="str">
        <f>IF($C16="","",SUMIFS('2022-Q4'!$I:$I,'2022-Q4'!$J:$J,REPORT!$C16))</f>
        <v/>
      </c>
      <c r="N16" s="239" t="str">
        <f>IF($C16="","",SUMIFS('2023-Q1'!$I:$I,'2023-Q1'!$J:$J,REPORT!$C16))</f>
        <v/>
      </c>
      <c r="O16" s="239" t="str">
        <f>IF($C16="","",SUMIFS('2023-Q2'!$I:$I,'2023-Q2'!$J:$J,REPORT!$C16))</f>
        <v/>
      </c>
      <c r="P16" s="239" t="str">
        <f>IF($C16="","",SUMIFS('2023-Q3'!$I:$I,'2023-Q3'!$J:$J,REPORT!$C16))</f>
        <v/>
      </c>
      <c r="Q16" s="239" t="str">
        <f>IF($C16="","",SUMIFS('2023-Q4'!$I:$I,'2023-Q4'!$J:$J,REPORT!$C16))</f>
        <v/>
      </c>
      <c r="R16" s="239" t="str">
        <f>IF($C16="","",SUMIFS('2024-Q1'!$I:$I,'2024-Q1'!$J:$J,REPORT!$C16))</f>
        <v/>
      </c>
      <c r="S16" s="239" t="str">
        <f>IF($C16="","",SUMIFS('2024-Q2'!$I:$I,'2024-Q2'!$J:$J,REPORT!$C16))</f>
        <v/>
      </c>
      <c r="T16" s="110"/>
    </row>
    <row r="17" spans="1:20" outlineLevel="1" x14ac:dyDescent="0.35">
      <c r="B17" s="130"/>
      <c r="C17" s="229" t="str">
        <f>IF(BUDGET!C17="","",BUDGET!C17)</f>
        <v/>
      </c>
      <c r="D17" s="286" t="str">
        <f>IF(BUDGET!D17="","",BUDGET!D17)</f>
        <v/>
      </c>
      <c r="E17" s="239" t="str">
        <f>IF(BUDGET!N17="","",BUDGET!N17)</f>
        <v/>
      </c>
      <c r="F17" s="291"/>
      <c r="G17" s="239" t="str">
        <f>IF($C17="","",SUMIFS('2022-Q2'!$I:$I,'2022-Q2'!$J:$J,REPORT!$C17)+SUMIFS('2022-Q3'!$I:$I,'2022-Q3'!$J:$J,REPORT!$C17)+SUMIFS('2022-Q4'!$I:$I,'2022-Q4'!$J:$J,REPORT!$C17)+SUMIFS('2023-Q1'!$I:$I,'2023-Q1'!$J:$J,REPORT!$C17)+SUMIFS('2023-Q2'!$I:$I,'2023-Q2'!$J:$J,REPORT!$C17)+SUMIFS('2023-Q3'!$I:$I,'2023-Q3'!$J:$J,REPORT!$C17)+SUMIFS('2023-Q4'!$I:$I,'2023-Q4'!$J:$J,REPORT!$C17)+SUMIFS('2024-Q1'!$I:$I,'2024-Q1'!$J:$J,REPORT!$C17)+SUMIFS('2024-Q2'!$I:$I,'2024-Q2'!$J:$J,REPORT!$C17))</f>
        <v/>
      </c>
      <c r="H17" s="141"/>
      <c r="I17" s="138"/>
      <c r="J17" s="290" t="str">
        <f t="shared" si="4"/>
        <v/>
      </c>
      <c r="K17" s="239" t="str">
        <f>IF($C17="","",SUMIFS('2022-Q2'!$I:$I,'2022-Q2'!$J:$J,REPORT!$C17))</f>
        <v/>
      </c>
      <c r="L17" s="239" t="str">
        <f>IF($C17="","",SUMIFS('2022-Q3'!$I:$I,'2022-Q3'!$J:$J,REPORT!$C17))</f>
        <v/>
      </c>
      <c r="M17" s="239" t="str">
        <f>IF($C17="","",SUMIFS('2022-Q4'!$I:$I,'2022-Q4'!$J:$J,REPORT!$C17))</f>
        <v/>
      </c>
      <c r="N17" s="239" t="str">
        <f>IF($C17="","",SUMIFS('2023-Q1'!$I:$I,'2023-Q1'!$J:$J,REPORT!$C17))</f>
        <v/>
      </c>
      <c r="O17" s="239" t="str">
        <f>IF($C17="","",SUMIFS('2023-Q2'!$I:$I,'2023-Q2'!$J:$J,REPORT!$C17))</f>
        <v/>
      </c>
      <c r="P17" s="239" t="str">
        <f>IF($C17="","",SUMIFS('2023-Q3'!$I:$I,'2023-Q3'!$J:$J,REPORT!$C17))</f>
        <v/>
      </c>
      <c r="Q17" s="239" t="str">
        <f>IF($C17="","",SUMIFS('2023-Q4'!$I:$I,'2023-Q4'!$J:$J,REPORT!$C17))</f>
        <v/>
      </c>
      <c r="R17" s="239" t="str">
        <f>IF($C17="","",SUMIFS('2024-Q1'!$I:$I,'2024-Q1'!$J:$J,REPORT!$C17))</f>
        <v/>
      </c>
      <c r="S17" s="239" t="str">
        <f>IF($C17="","",SUMIFS('2024-Q2'!$I:$I,'2024-Q2'!$J:$J,REPORT!$C17))</f>
        <v/>
      </c>
      <c r="T17" s="110"/>
    </row>
    <row r="18" spans="1:20" outlineLevel="1" x14ac:dyDescent="0.35">
      <c r="B18" s="130"/>
      <c r="C18" s="229" t="str">
        <f>IF(BUDGET!C18="","",BUDGET!C18)</f>
        <v/>
      </c>
      <c r="D18" s="286" t="str">
        <f>IF(BUDGET!D18="","",BUDGET!D18)</f>
        <v/>
      </c>
      <c r="E18" s="239" t="str">
        <f>IF(BUDGET!N18="","",BUDGET!N18)</f>
        <v/>
      </c>
      <c r="F18" s="291"/>
      <c r="G18" s="239" t="str">
        <f>IF($C18="","",SUMIFS('2022-Q2'!$I:$I,'2022-Q2'!$J:$J,REPORT!$C18)+SUMIFS('2022-Q3'!$I:$I,'2022-Q3'!$J:$J,REPORT!$C18)+SUMIFS('2022-Q4'!$I:$I,'2022-Q4'!$J:$J,REPORT!$C18)+SUMIFS('2023-Q1'!$I:$I,'2023-Q1'!$J:$J,REPORT!$C18)+SUMIFS('2023-Q2'!$I:$I,'2023-Q2'!$J:$J,REPORT!$C18)+SUMIFS('2023-Q3'!$I:$I,'2023-Q3'!$J:$J,REPORT!$C18)+SUMIFS('2023-Q4'!$I:$I,'2023-Q4'!$J:$J,REPORT!$C18)+SUMIFS('2024-Q1'!$I:$I,'2024-Q1'!$J:$J,REPORT!$C18)+SUMIFS('2024-Q2'!$I:$I,'2024-Q2'!$J:$J,REPORT!$C18))</f>
        <v/>
      </c>
      <c r="H18" s="141"/>
      <c r="I18" s="138"/>
      <c r="J18" s="290" t="str">
        <f t="shared" si="4"/>
        <v/>
      </c>
      <c r="K18" s="239" t="str">
        <f>IF($C18="","",SUMIFS('2022-Q2'!$I:$I,'2022-Q2'!$J:$J,REPORT!$C18))</f>
        <v/>
      </c>
      <c r="L18" s="239" t="str">
        <f>IF($C18="","",SUMIFS('2022-Q3'!$I:$I,'2022-Q3'!$J:$J,REPORT!$C18))</f>
        <v/>
      </c>
      <c r="M18" s="239" t="str">
        <f>IF($C18="","",SUMIFS('2022-Q4'!$I:$I,'2022-Q4'!$J:$J,REPORT!$C18))</f>
        <v/>
      </c>
      <c r="N18" s="239" t="str">
        <f>IF($C18="","",SUMIFS('2023-Q1'!$I:$I,'2023-Q1'!$J:$J,REPORT!$C18))</f>
        <v/>
      </c>
      <c r="O18" s="239" t="str">
        <f>IF($C18="","",SUMIFS('2023-Q2'!$I:$I,'2023-Q2'!$J:$J,REPORT!$C18))</f>
        <v/>
      </c>
      <c r="P18" s="239" t="str">
        <f>IF($C18="","",SUMIFS('2023-Q3'!$I:$I,'2023-Q3'!$J:$J,REPORT!$C18))</f>
        <v/>
      </c>
      <c r="Q18" s="239" t="str">
        <f>IF($C18="","",SUMIFS('2023-Q4'!$I:$I,'2023-Q4'!$J:$J,REPORT!$C18))</f>
        <v/>
      </c>
      <c r="R18" s="239" t="str">
        <f>IF($C18="","",SUMIFS('2024-Q1'!$I:$I,'2024-Q1'!$J:$J,REPORT!$C18))</f>
        <v/>
      </c>
      <c r="S18" s="239" t="str">
        <f>IF($C18="","",SUMIFS('2024-Q2'!$I:$I,'2024-Q2'!$J:$J,REPORT!$C18))</f>
        <v/>
      </c>
      <c r="T18" s="110"/>
    </row>
    <row r="19" spans="1:20" outlineLevel="1" x14ac:dyDescent="0.35">
      <c r="B19" s="130"/>
      <c r="C19" s="229" t="str">
        <f>IF(BUDGET!C19="","",BUDGET!C19)</f>
        <v/>
      </c>
      <c r="D19" s="286" t="str">
        <f>IF(BUDGET!D19="","",BUDGET!D19)</f>
        <v/>
      </c>
      <c r="E19" s="239" t="str">
        <f>IF(BUDGET!N19="","",BUDGET!N19)</f>
        <v/>
      </c>
      <c r="F19" s="291"/>
      <c r="G19" s="239" t="str">
        <f>IF($C19="","",SUMIFS('2022-Q2'!$I:$I,'2022-Q2'!$J:$J,REPORT!$C19)+SUMIFS('2022-Q3'!$I:$I,'2022-Q3'!$J:$J,REPORT!$C19)+SUMIFS('2022-Q4'!$I:$I,'2022-Q4'!$J:$J,REPORT!$C19)+SUMIFS('2023-Q1'!$I:$I,'2023-Q1'!$J:$J,REPORT!$C19)+SUMIFS('2023-Q2'!$I:$I,'2023-Q2'!$J:$J,REPORT!$C19)+SUMIFS('2023-Q3'!$I:$I,'2023-Q3'!$J:$J,REPORT!$C19)+SUMIFS('2023-Q4'!$I:$I,'2023-Q4'!$J:$J,REPORT!$C19)+SUMIFS('2024-Q1'!$I:$I,'2024-Q1'!$J:$J,REPORT!$C19)+SUMIFS('2024-Q2'!$I:$I,'2024-Q2'!$J:$J,REPORT!$C19))</f>
        <v/>
      </c>
      <c r="H19" s="141"/>
      <c r="I19" s="138"/>
      <c r="J19" s="290" t="str">
        <f t="shared" si="4"/>
        <v/>
      </c>
      <c r="K19" s="239" t="str">
        <f>IF($C19="","",SUMIFS('2022-Q2'!$I:$I,'2022-Q2'!$J:$J,REPORT!$C19))</f>
        <v/>
      </c>
      <c r="L19" s="239" t="str">
        <f>IF($C19="","",SUMIFS('2022-Q3'!$I:$I,'2022-Q3'!$J:$J,REPORT!$C19))</f>
        <v/>
      </c>
      <c r="M19" s="239" t="str">
        <f>IF($C19="","",SUMIFS('2022-Q4'!$I:$I,'2022-Q4'!$J:$J,REPORT!$C19))</f>
        <v/>
      </c>
      <c r="N19" s="239" t="str">
        <f>IF($C19="","",SUMIFS('2023-Q1'!$I:$I,'2023-Q1'!$J:$J,REPORT!$C19))</f>
        <v/>
      </c>
      <c r="O19" s="239" t="str">
        <f>IF($C19="","",SUMIFS('2023-Q2'!$I:$I,'2023-Q2'!$J:$J,REPORT!$C19))</f>
        <v/>
      </c>
      <c r="P19" s="239" t="str">
        <f>IF($C19="","",SUMIFS('2023-Q3'!$I:$I,'2023-Q3'!$J:$J,REPORT!$C19))</f>
        <v/>
      </c>
      <c r="Q19" s="239" t="str">
        <f>IF($C19="","",SUMIFS('2023-Q4'!$I:$I,'2023-Q4'!$J:$J,REPORT!$C19))</f>
        <v/>
      </c>
      <c r="R19" s="239" t="str">
        <f>IF($C19="","",SUMIFS('2024-Q1'!$I:$I,'2024-Q1'!$J:$J,REPORT!$C19))</f>
        <v/>
      </c>
      <c r="S19" s="239" t="str">
        <f>IF($C19="","",SUMIFS('2024-Q2'!$I:$I,'2024-Q2'!$J:$J,REPORT!$C19))</f>
        <v/>
      </c>
      <c r="T19" s="110"/>
    </row>
    <row r="20" spans="1:20" outlineLevel="1" x14ac:dyDescent="0.35">
      <c r="B20" s="130"/>
      <c r="C20" s="229" t="str">
        <f>IF(BUDGET!C20="","",BUDGET!C20)</f>
        <v/>
      </c>
      <c r="D20" s="286" t="str">
        <f>IF(BUDGET!D20="","",BUDGET!D20)</f>
        <v/>
      </c>
      <c r="E20" s="239" t="str">
        <f>IF(BUDGET!N20="","",BUDGET!N20)</f>
        <v/>
      </c>
      <c r="F20" s="291"/>
      <c r="G20" s="239" t="str">
        <f>IF($C20="","",SUMIFS('2022-Q2'!$I:$I,'2022-Q2'!$J:$J,REPORT!$C20)+SUMIFS('2022-Q3'!$I:$I,'2022-Q3'!$J:$J,REPORT!$C20)+SUMIFS('2022-Q4'!$I:$I,'2022-Q4'!$J:$J,REPORT!$C20)+SUMIFS('2023-Q1'!$I:$I,'2023-Q1'!$J:$J,REPORT!$C20)+SUMIFS('2023-Q2'!$I:$I,'2023-Q2'!$J:$J,REPORT!$C20)+SUMIFS('2023-Q3'!$I:$I,'2023-Q3'!$J:$J,REPORT!$C20)+SUMIFS('2023-Q4'!$I:$I,'2023-Q4'!$J:$J,REPORT!$C20)+SUMIFS('2024-Q1'!$I:$I,'2024-Q1'!$J:$J,REPORT!$C20)+SUMIFS('2024-Q2'!$I:$I,'2024-Q2'!$J:$J,REPORT!$C20))</f>
        <v/>
      </c>
      <c r="H20" s="141"/>
      <c r="I20" s="138"/>
      <c r="J20" s="290" t="str">
        <f t="shared" si="4"/>
        <v/>
      </c>
      <c r="K20" s="239" t="str">
        <f>IF($C20="","",SUMIFS('2022-Q2'!$I:$I,'2022-Q2'!$J:$J,REPORT!$C20))</f>
        <v/>
      </c>
      <c r="L20" s="239" t="str">
        <f>IF($C20="","",SUMIFS('2022-Q3'!$I:$I,'2022-Q3'!$J:$J,REPORT!$C20))</f>
        <v/>
      </c>
      <c r="M20" s="239" t="str">
        <f>IF($C20="","",SUMIFS('2022-Q4'!$I:$I,'2022-Q4'!$J:$J,REPORT!$C20))</f>
        <v/>
      </c>
      <c r="N20" s="239" t="str">
        <f>IF($C20="","",SUMIFS('2023-Q1'!$I:$I,'2023-Q1'!$J:$J,REPORT!$C20))</f>
        <v/>
      </c>
      <c r="O20" s="239" t="str">
        <f>IF($C20="","",SUMIFS('2023-Q2'!$I:$I,'2023-Q2'!$J:$J,REPORT!$C20))</f>
        <v/>
      </c>
      <c r="P20" s="239" t="str">
        <f>IF($C20="","",SUMIFS('2023-Q3'!$I:$I,'2023-Q3'!$J:$J,REPORT!$C20))</f>
        <v/>
      </c>
      <c r="Q20" s="239" t="str">
        <f>IF($C20="","",SUMIFS('2023-Q4'!$I:$I,'2023-Q4'!$J:$J,REPORT!$C20))</f>
        <v/>
      </c>
      <c r="R20" s="239" t="str">
        <f>IF($C20="","",SUMIFS('2024-Q1'!$I:$I,'2024-Q1'!$J:$J,REPORT!$C20))</f>
        <v/>
      </c>
      <c r="S20" s="239" t="str">
        <f>IF($C20="","",SUMIFS('2024-Q2'!$I:$I,'2024-Q2'!$J:$J,REPORT!$C20))</f>
        <v/>
      </c>
      <c r="T20" s="110"/>
    </row>
    <row r="21" spans="1:20" outlineLevel="1" x14ac:dyDescent="0.35">
      <c r="B21" s="130"/>
      <c r="C21" s="229" t="str">
        <f>IF(BUDGET!C21="","",BUDGET!C21)</f>
        <v/>
      </c>
      <c r="D21" s="286" t="str">
        <f>IF(BUDGET!D21="","",BUDGET!D21)</f>
        <v/>
      </c>
      <c r="E21" s="239" t="str">
        <f>IF(BUDGET!N21="","",BUDGET!N21)</f>
        <v/>
      </c>
      <c r="F21" s="291"/>
      <c r="G21" s="239" t="str">
        <f>IF($C21="","",SUMIFS('2022-Q2'!$I:$I,'2022-Q2'!$J:$J,REPORT!$C21)+SUMIFS('2022-Q3'!$I:$I,'2022-Q3'!$J:$J,REPORT!$C21)+SUMIFS('2022-Q4'!$I:$I,'2022-Q4'!$J:$J,REPORT!$C21)+SUMIFS('2023-Q1'!$I:$I,'2023-Q1'!$J:$J,REPORT!$C21)+SUMIFS('2023-Q2'!$I:$I,'2023-Q2'!$J:$J,REPORT!$C21)+SUMIFS('2023-Q3'!$I:$I,'2023-Q3'!$J:$J,REPORT!$C21)+SUMIFS('2023-Q4'!$I:$I,'2023-Q4'!$J:$J,REPORT!$C21)+SUMIFS('2024-Q1'!$I:$I,'2024-Q1'!$J:$J,REPORT!$C21)+SUMIFS('2024-Q2'!$I:$I,'2024-Q2'!$J:$J,REPORT!$C21))</f>
        <v/>
      </c>
      <c r="H21" s="141"/>
      <c r="I21" s="138"/>
      <c r="J21" s="290" t="str">
        <f t="shared" si="4"/>
        <v/>
      </c>
      <c r="K21" s="239" t="str">
        <f>IF($C21="","",SUMIFS('2022-Q2'!$I:$I,'2022-Q2'!$J:$J,REPORT!$C21))</f>
        <v/>
      </c>
      <c r="L21" s="239" t="str">
        <f>IF($C21="","",SUMIFS('2022-Q3'!$I:$I,'2022-Q3'!$J:$J,REPORT!$C21))</f>
        <v/>
      </c>
      <c r="M21" s="239" t="str">
        <f>IF($C21="","",SUMIFS('2022-Q4'!$I:$I,'2022-Q4'!$J:$J,REPORT!$C21))</f>
        <v/>
      </c>
      <c r="N21" s="239" t="str">
        <f>IF($C21="","",SUMIFS('2023-Q1'!$I:$I,'2023-Q1'!$J:$J,REPORT!$C21))</f>
        <v/>
      </c>
      <c r="O21" s="239" t="str">
        <f>IF($C21="","",SUMIFS('2023-Q2'!$I:$I,'2023-Q2'!$J:$J,REPORT!$C21))</f>
        <v/>
      </c>
      <c r="P21" s="239" t="str">
        <f>IF($C21="","",SUMIFS('2023-Q3'!$I:$I,'2023-Q3'!$J:$J,REPORT!$C21))</f>
        <v/>
      </c>
      <c r="Q21" s="239" t="str">
        <f>IF($C21="","",SUMIFS('2023-Q4'!$I:$I,'2023-Q4'!$J:$J,REPORT!$C21))</f>
        <v/>
      </c>
      <c r="R21" s="239" t="str">
        <f>IF($C21="","",SUMIFS('2024-Q1'!$I:$I,'2024-Q1'!$J:$J,REPORT!$C21))</f>
        <v/>
      </c>
      <c r="S21" s="239" t="str">
        <f>IF($C21="","",SUMIFS('2024-Q2'!$I:$I,'2024-Q2'!$J:$J,REPORT!$C21))</f>
        <v/>
      </c>
      <c r="T21" s="110"/>
    </row>
    <row r="22" spans="1:20" outlineLevel="1" x14ac:dyDescent="0.35">
      <c r="B22" s="130"/>
      <c r="C22" s="229" t="str">
        <f>IF(BUDGET!C22="","",BUDGET!C22)</f>
        <v/>
      </c>
      <c r="D22" s="286" t="str">
        <f>IF(BUDGET!D22="","",BUDGET!D22)</f>
        <v/>
      </c>
      <c r="E22" s="239" t="str">
        <f>IF(BUDGET!N22="","",BUDGET!N22)</f>
        <v/>
      </c>
      <c r="F22" s="291"/>
      <c r="G22" s="239" t="str">
        <f>IF($C22="","",SUMIFS('2022-Q2'!$I:$I,'2022-Q2'!$J:$J,REPORT!$C22)+SUMIFS('2022-Q3'!$I:$I,'2022-Q3'!$J:$J,REPORT!$C22)+SUMIFS('2022-Q4'!$I:$I,'2022-Q4'!$J:$J,REPORT!$C22)+SUMIFS('2023-Q1'!$I:$I,'2023-Q1'!$J:$J,REPORT!$C22)+SUMIFS('2023-Q2'!$I:$I,'2023-Q2'!$J:$J,REPORT!$C22)+SUMIFS('2023-Q3'!$I:$I,'2023-Q3'!$J:$J,REPORT!$C22)+SUMIFS('2023-Q4'!$I:$I,'2023-Q4'!$J:$J,REPORT!$C22)+SUMIFS('2024-Q1'!$I:$I,'2024-Q1'!$J:$J,REPORT!$C22)+SUMIFS('2024-Q2'!$I:$I,'2024-Q2'!$J:$J,REPORT!$C22))</f>
        <v/>
      </c>
      <c r="H22" s="141"/>
      <c r="I22" s="138"/>
      <c r="J22" s="290" t="str">
        <f t="shared" si="4"/>
        <v/>
      </c>
      <c r="K22" s="239" t="str">
        <f>IF($C22="","",SUMIFS('2022-Q2'!$I:$I,'2022-Q2'!$J:$J,REPORT!$C22))</f>
        <v/>
      </c>
      <c r="L22" s="239" t="str">
        <f>IF($C22="","",SUMIFS('2022-Q3'!$I:$I,'2022-Q3'!$J:$J,REPORT!$C22))</f>
        <v/>
      </c>
      <c r="M22" s="239" t="str">
        <f>IF($C22="","",SUMIFS('2022-Q4'!$I:$I,'2022-Q4'!$J:$J,REPORT!$C22))</f>
        <v/>
      </c>
      <c r="N22" s="239" t="str">
        <f>IF($C22="","",SUMIFS('2023-Q1'!$I:$I,'2023-Q1'!$J:$J,REPORT!$C22))</f>
        <v/>
      </c>
      <c r="O22" s="239" t="str">
        <f>IF($C22="","",SUMIFS('2023-Q2'!$I:$I,'2023-Q2'!$J:$J,REPORT!$C22))</f>
        <v/>
      </c>
      <c r="P22" s="239" t="str">
        <f>IF($C22="","",SUMIFS('2023-Q3'!$I:$I,'2023-Q3'!$J:$J,REPORT!$C22))</f>
        <v/>
      </c>
      <c r="Q22" s="239" t="str">
        <f>IF($C22="","",SUMIFS('2023-Q4'!$I:$I,'2023-Q4'!$J:$J,REPORT!$C22))</f>
        <v/>
      </c>
      <c r="R22" s="239" t="str">
        <f>IF($C22="","",SUMIFS('2024-Q1'!$I:$I,'2024-Q1'!$J:$J,REPORT!$C22))</f>
        <v/>
      </c>
      <c r="S22" s="239" t="str">
        <f>IF($C22="","",SUMIFS('2024-Q2'!$I:$I,'2024-Q2'!$J:$J,REPORT!$C22))</f>
        <v/>
      </c>
      <c r="T22" s="110"/>
    </row>
    <row r="23" spans="1:20" outlineLevel="1" x14ac:dyDescent="0.35">
      <c r="B23" s="130"/>
      <c r="C23" s="229" t="str">
        <f>IF(BUDGET!C23="","",BUDGET!C23)</f>
        <v/>
      </c>
      <c r="D23" s="286" t="str">
        <f>IF(BUDGET!D23="","",BUDGET!D23)</f>
        <v/>
      </c>
      <c r="E23" s="239" t="str">
        <f>IF(BUDGET!N23="","",BUDGET!N23)</f>
        <v/>
      </c>
      <c r="F23" s="291"/>
      <c r="G23" s="239" t="str">
        <f>IF($C23="","",SUMIFS('2022-Q2'!$I:$I,'2022-Q2'!$J:$J,REPORT!$C23)+SUMIFS('2022-Q3'!$I:$I,'2022-Q3'!$J:$J,REPORT!$C23)+SUMIFS('2022-Q4'!$I:$I,'2022-Q4'!$J:$J,REPORT!$C23)+SUMIFS('2023-Q1'!$I:$I,'2023-Q1'!$J:$J,REPORT!$C23)+SUMIFS('2023-Q2'!$I:$I,'2023-Q2'!$J:$J,REPORT!$C23)+SUMIFS('2023-Q3'!$I:$I,'2023-Q3'!$J:$J,REPORT!$C23)+SUMIFS('2023-Q4'!$I:$I,'2023-Q4'!$J:$J,REPORT!$C23)+SUMIFS('2024-Q1'!$I:$I,'2024-Q1'!$J:$J,REPORT!$C23)+SUMIFS('2024-Q2'!$I:$I,'2024-Q2'!$J:$J,REPORT!$C23))</f>
        <v/>
      </c>
      <c r="H23" s="141"/>
      <c r="I23" s="138"/>
      <c r="J23" s="290" t="str">
        <f t="shared" si="4"/>
        <v/>
      </c>
      <c r="K23" s="239" t="str">
        <f>IF($C23="","",SUMIFS('2022-Q2'!$I:$I,'2022-Q2'!$J:$J,REPORT!$C23))</f>
        <v/>
      </c>
      <c r="L23" s="239" t="str">
        <f>IF($C23="","",SUMIFS('2022-Q3'!$I:$I,'2022-Q3'!$J:$J,REPORT!$C23))</f>
        <v/>
      </c>
      <c r="M23" s="239" t="str">
        <f>IF($C23="","",SUMIFS('2022-Q4'!$I:$I,'2022-Q4'!$J:$J,REPORT!$C23))</f>
        <v/>
      </c>
      <c r="N23" s="239" t="str">
        <f>IF($C23="","",SUMIFS('2023-Q1'!$I:$I,'2023-Q1'!$J:$J,REPORT!$C23))</f>
        <v/>
      </c>
      <c r="O23" s="239" t="str">
        <f>IF($C23="","",SUMIFS('2023-Q2'!$I:$I,'2023-Q2'!$J:$J,REPORT!$C23))</f>
        <v/>
      </c>
      <c r="P23" s="239" t="str">
        <f>IF($C23="","",SUMIFS('2023-Q3'!$I:$I,'2023-Q3'!$J:$J,REPORT!$C23))</f>
        <v/>
      </c>
      <c r="Q23" s="239" t="str">
        <f>IF($C23="","",SUMIFS('2023-Q4'!$I:$I,'2023-Q4'!$J:$J,REPORT!$C23))</f>
        <v/>
      </c>
      <c r="R23" s="239" t="str">
        <f>IF($C23="","",SUMIFS('2024-Q1'!$I:$I,'2024-Q1'!$J:$J,REPORT!$C23))</f>
        <v/>
      </c>
      <c r="S23" s="239" t="str">
        <f>IF($C23="","",SUMIFS('2024-Q2'!$I:$I,'2024-Q2'!$J:$J,REPORT!$C23))</f>
        <v/>
      </c>
      <c r="T23" s="110"/>
    </row>
    <row r="24" spans="1:20" outlineLevel="1" x14ac:dyDescent="0.35">
      <c r="B24" s="130"/>
      <c r="C24" s="229" t="str">
        <f>IF(BUDGET!C24="","",BUDGET!C24)</f>
        <v/>
      </c>
      <c r="D24" s="286" t="str">
        <f>IF(BUDGET!D24="","",BUDGET!D24)</f>
        <v/>
      </c>
      <c r="E24" s="239" t="str">
        <f>IF(BUDGET!N24="","",BUDGET!N24)</f>
        <v/>
      </c>
      <c r="F24" s="291"/>
      <c r="G24" s="239" t="str">
        <f>IF($C24="","",SUMIFS('2022-Q2'!$I:$I,'2022-Q2'!$J:$J,REPORT!$C24)+SUMIFS('2022-Q3'!$I:$I,'2022-Q3'!$J:$J,REPORT!$C24)+SUMIFS('2022-Q4'!$I:$I,'2022-Q4'!$J:$J,REPORT!$C24)+SUMIFS('2023-Q1'!$I:$I,'2023-Q1'!$J:$J,REPORT!$C24)+SUMIFS('2023-Q2'!$I:$I,'2023-Q2'!$J:$J,REPORT!$C24)+SUMIFS('2023-Q3'!$I:$I,'2023-Q3'!$J:$J,REPORT!$C24)+SUMIFS('2023-Q4'!$I:$I,'2023-Q4'!$J:$J,REPORT!$C24)+SUMIFS('2024-Q1'!$I:$I,'2024-Q1'!$J:$J,REPORT!$C24)+SUMIFS('2024-Q2'!$I:$I,'2024-Q2'!$J:$J,REPORT!$C24))</f>
        <v/>
      </c>
      <c r="H24" s="141"/>
      <c r="I24" s="207"/>
      <c r="J24" s="290" t="str">
        <f t="shared" si="4"/>
        <v/>
      </c>
      <c r="K24" s="239" t="str">
        <f>IF($C24="","",SUMIFS('2022-Q2'!$I:$I,'2022-Q2'!$J:$J,REPORT!$C24))</f>
        <v/>
      </c>
      <c r="L24" s="239" t="str">
        <f>IF($C24="","",SUMIFS('2022-Q3'!$I:$I,'2022-Q3'!$J:$J,REPORT!$C24))</f>
        <v/>
      </c>
      <c r="M24" s="239" t="str">
        <f>IF($C24="","",SUMIFS('2022-Q4'!$I:$I,'2022-Q4'!$J:$J,REPORT!$C24))</f>
        <v/>
      </c>
      <c r="N24" s="239" t="str">
        <f>IF($C24="","",SUMIFS('2023-Q1'!$I:$I,'2023-Q1'!$J:$J,REPORT!$C24))</f>
        <v/>
      </c>
      <c r="O24" s="239" t="str">
        <f>IF($C24="","",SUMIFS('2023-Q2'!$I:$I,'2023-Q2'!$J:$J,REPORT!$C24))</f>
        <v/>
      </c>
      <c r="P24" s="239" t="str">
        <f>IF($C24="","",SUMIFS('2023-Q3'!$I:$I,'2023-Q3'!$J:$J,REPORT!$C24))</f>
        <v/>
      </c>
      <c r="Q24" s="239" t="str">
        <f>IF($C24="","",SUMIFS('2023-Q4'!$I:$I,'2023-Q4'!$J:$J,REPORT!$C24))</f>
        <v/>
      </c>
      <c r="R24" s="239" t="str">
        <f>IF($C24="","",SUMIFS('2024-Q1'!$I:$I,'2024-Q1'!$J:$J,REPORT!$C24))</f>
        <v/>
      </c>
      <c r="S24" s="239" t="str">
        <f>IF($C24="","",SUMIFS('2024-Q2'!$I:$I,'2024-Q2'!$J:$J,REPORT!$C24))</f>
        <v/>
      </c>
      <c r="T24" s="110"/>
    </row>
    <row r="25" spans="1:20" ht="23.25" customHeight="1" x14ac:dyDescent="0.35">
      <c r="A25" s="108"/>
      <c r="B25" s="126">
        <v>2</v>
      </c>
      <c r="C25" s="127" t="e">
        <f>IF(BUDGET!#REF!="","",BUDGET!#REF!)</f>
        <v>#REF!</v>
      </c>
      <c r="D25" s="284"/>
      <c r="E25" s="129" t="e">
        <f>SUM(E26:E41)</f>
        <v>#REF!</v>
      </c>
      <c r="F25" s="291"/>
      <c r="G25" s="359" t="e">
        <f>SUM(G26:G41)</f>
        <v>#REF!</v>
      </c>
      <c r="H25" s="142"/>
      <c r="I25" s="328" t="e">
        <f>IF(E25=0,"",G25/E25)</f>
        <v>#REF!</v>
      </c>
      <c r="J25" s="290"/>
      <c r="K25" s="321" t="e">
        <f t="shared" ref="K25:P25" si="5">SUM(K26:K41)</f>
        <v>#REF!</v>
      </c>
      <c r="L25" s="321" t="e">
        <f t="shared" si="5"/>
        <v>#REF!</v>
      </c>
      <c r="M25" s="321" t="e">
        <f t="shared" si="5"/>
        <v>#REF!</v>
      </c>
      <c r="N25" s="321" t="e">
        <f t="shared" si="5"/>
        <v>#REF!</v>
      </c>
      <c r="O25" s="321" t="e">
        <f t="shared" si="5"/>
        <v>#REF!</v>
      </c>
      <c r="P25" s="321" t="e">
        <f t="shared" si="5"/>
        <v>#REF!</v>
      </c>
      <c r="Q25" s="321" t="e">
        <f t="shared" ref="Q25" si="6">SUM(Q26:Q41)</f>
        <v>#REF!</v>
      </c>
      <c r="R25" s="321" t="e">
        <f t="shared" ref="R25:S25" si="7">SUM(R26:R41)</f>
        <v>#REF!</v>
      </c>
      <c r="S25" s="321" t="e">
        <f t="shared" si="7"/>
        <v>#REF!</v>
      </c>
      <c r="T25" s="110"/>
    </row>
    <row r="26" spans="1:20" outlineLevel="1" x14ac:dyDescent="0.35">
      <c r="B26" s="130"/>
      <c r="C26" s="229" t="e">
        <f>IF(BUDGET!#REF!="","",BUDGET!#REF!)</f>
        <v>#REF!</v>
      </c>
      <c r="D26" s="285" t="e">
        <f>IF(BUDGET!#REF!="","",BUDGET!#REF!)</f>
        <v>#REF!</v>
      </c>
      <c r="E26" s="238" t="e">
        <f>IF(BUDGET!#REF!="","",BUDGET!#REF!)</f>
        <v>#REF!</v>
      </c>
      <c r="F26" s="291"/>
      <c r="G26" s="239" t="e">
        <f>IF($C26="","",SUMIFS('2022-Q2'!$I:$I,'2022-Q2'!$J:$J,REPORT!$C26)+SUMIFS('2022-Q3'!$I:$I,'2022-Q3'!$J:$J,REPORT!$C26)+SUMIFS('2022-Q4'!$I:$I,'2022-Q4'!$J:$J,REPORT!$C26)+SUMIFS('2023-Q1'!$I:$I,'2023-Q1'!$J:$J,REPORT!$C26)+SUMIFS('2023-Q2'!$I:$I,'2023-Q2'!$J:$J,REPORT!$C26)+SUMIFS('2023-Q3'!$I:$I,'2023-Q3'!$J:$J,REPORT!$C26)+SUMIFS('2023-Q4'!$I:$I,'2023-Q4'!$J:$J,REPORT!$C26)+SUMIFS('2024-Q1'!$I:$I,'2024-Q1'!$J:$J,REPORT!$C26)+SUMIFS('2024-Q2'!$I:$I,'2024-Q2'!$J:$J,REPORT!$C26))</f>
        <v>#REF!</v>
      </c>
      <c r="H26" s="142"/>
      <c r="I26" s="280"/>
      <c r="J26" s="290" t="e">
        <f t="shared" ref="J26:J27" si="8">IF(C26="","",IF(ABS(G26-SUM(K26:S26))&gt;0.1,"PROB","OK"))</f>
        <v>#REF!</v>
      </c>
      <c r="K26" s="238" t="e">
        <f>IF($C26="","",SUMIFS('2022-Q2'!$I:$I,'2022-Q2'!$J:$J,REPORT!$C26))</f>
        <v>#REF!</v>
      </c>
      <c r="L26" s="238" t="e">
        <f>IF($C26="","",SUMIFS('2022-Q3'!$I:$I,'2022-Q3'!$J:$J,REPORT!$C26))</f>
        <v>#REF!</v>
      </c>
      <c r="M26" s="238" t="e">
        <f>IF($C26="","",SUMIFS('2022-Q4'!$I:$I,'2022-Q4'!$J:$J,REPORT!$C26))</f>
        <v>#REF!</v>
      </c>
      <c r="N26" s="238" t="e">
        <f>IF($C26="","",SUMIFS('2023-Q1'!$I:$I,'2023-Q1'!$J:$J,REPORT!$C26))</f>
        <v>#REF!</v>
      </c>
      <c r="O26" s="238" t="e">
        <f>IF($C26="","",SUMIFS('2023-Q2'!$I:$I,'2023-Q2'!$J:$J,REPORT!$C26))</f>
        <v>#REF!</v>
      </c>
      <c r="P26" s="238" t="e">
        <f>IF($C26="","",SUMIFS('2023-Q3'!$I:$I,'2023-Q3'!$J:$J,REPORT!$C26))</f>
        <v>#REF!</v>
      </c>
      <c r="Q26" s="238" t="e">
        <f>IF($C26="","",SUMIFS('2023-Q4'!$I:$I,'2023-Q4'!$J:$J,REPORT!$C26))</f>
        <v>#REF!</v>
      </c>
      <c r="R26" s="238" t="e">
        <f>IF($C26="","",SUMIFS('2024-Q1'!$I:$I,'2024-Q1'!$J:$J,REPORT!$C26))</f>
        <v>#REF!</v>
      </c>
      <c r="S26" s="238" t="e">
        <f>IF($C26="","",SUMIFS('2024-Q2'!$I:$I,'2024-Q2'!$J:$J,REPORT!$C26))</f>
        <v>#REF!</v>
      </c>
      <c r="T26" s="110"/>
    </row>
    <row r="27" spans="1:20" outlineLevel="1" x14ac:dyDescent="0.35">
      <c r="B27" s="130"/>
      <c r="C27" s="229" t="e">
        <f>IF(BUDGET!#REF!="","",BUDGET!#REF!)</f>
        <v>#REF!</v>
      </c>
      <c r="D27" s="286" t="e">
        <f>IF(BUDGET!#REF!="","",BUDGET!#REF!)</f>
        <v>#REF!</v>
      </c>
      <c r="E27" s="239" t="e">
        <f>IF(BUDGET!#REF!="","",BUDGET!#REF!)</f>
        <v>#REF!</v>
      </c>
      <c r="F27" s="291"/>
      <c r="G27" s="239" t="e">
        <f>IF($C27="","",SUMIFS('2022-Q2'!$I:$I,'2022-Q2'!$J:$J,REPORT!$C27)+SUMIFS('2022-Q3'!$I:$I,'2022-Q3'!$J:$J,REPORT!$C27)+SUMIFS('2022-Q4'!$I:$I,'2022-Q4'!$J:$J,REPORT!$C27)+SUMIFS('2023-Q1'!$I:$I,'2023-Q1'!$J:$J,REPORT!$C27)+SUMIFS('2023-Q2'!$I:$I,'2023-Q2'!$J:$J,REPORT!$C27)+SUMIFS('2023-Q3'!$I:$I,'2023-Q3'!$J:$J,REPORT!$C27)+SUMIFS('2023-Q4'!$I:$I,'2023-Q4'!$J:$J,REPORT!$C27)+SUMIFS('2024-Q1'!$I:$I,'2024-Q1'!$J:$J,REPORT!$C27)+SUMIFS('2024-Q2'!$I:$I,'2024-Q2'!$J:$J,REPORT!$C27))</f>
        <v>#REF!</v>
      </c>
      <c r="H27" s="142"/>
      <c r="I27" s="138"/>
      <c r="J27" s="290" t="e">
        <f t="shared" si="8"/>
        <v>#REF!</v>
      </c>
      <c r="K27" s="239" t="e">
        <f>IF($C27="","",SUMIFS('2022-Q2'!$I:$I,'2022-Q2'!$J:$J,REPORT!$C27))</f>
        <v>#REF!</v>
      </c>
      <c r="L27" s="239" t="e">
        <f>IF($C27="","",SUMIFS('2022-Q3'!$I:$I,'2022-Q3'!$J:$J,REPORT!$C27))</f>
        <v>#REF!</v>
      </c>
      <c r="M27" s="239" t="e">
        <f>IF($C27="","",SUMIFS('2022-Q4'!$I:$I,'2022-Q4'!$J:$J,REPORT!$C27))</f>
        <v>#REF!</v>
      </c>
      <c r="N27" s="239" t="e">
        <f>IF($C27="","",SUMIFS('2023-Q1'!$I:$I,'2023-Q1'!$J:$J,REPORT!$C27))</f>
        <v>#REF!</v>
      </c>
      <c r="O27" s="239" t="e">
        <f>IF($C27="","",SUMIFS('2023-Q2'!$I:$I,'2023-Q2'!$J:$J,REPORT!$C27))</f>
        <v>#REF!</v>
      </c>
      <c r="P27" s="239" t="e">
        <f>IF($C27="","",SUMIFS('2023-Q3'!$I:$I,'2023-Q3'!$J:$J,REPORT!$C27))</f>
        <v>#REF!</v>
      </c>
      <c r="Q27" s="239" t="e">
        <f>IF($C27="","",SUMIFS('2023-Q4'!$I:$I,'2023-Q4'!$J:$J,REPORT!$C27))</f>
        <v>#REF!</v>
      </c>
      <c r="R27" s="239" t="e">
        <f>IF($C27="","",SUMIFS('2024-Q1'!$I:$I,'2024-Q1'!$J:$J,REPORT!$C27))</f>
        <v>#REF!</v>
      </c>
      <c r="S27" s="239" t="e">
        <f>IF($C27="","",SUMIFS('2024-Q2'!$I:$I,'2024-Q2'!$J:$J,REPORT!$C27))</f>
        <v>#REF!</v>
      </c>
      <c r="T27" s="110"/>
    </row>
    <row r="28" spans="1:20" outlineLevel="1" x14ac:dyDescent="0.35">
      <c r="B28" s="130"/>
      <c r="C28" s="229" t="e">
        <f>IF(BUDGET!#REF!="","",BUDGET!#REF!)</f>
        <v>#REF!</v>
      </c>
      <c r="D28" s="286" t="e">
        <f>IF(BUDGET!#REF!="","",BUDGET!#REF!)</f>
        <v>#REF!</v>
      </c>
      <c r="E28" s="239" t="e">
        <f>IF(BUDGET!#REF!="","",BUDGET!#REF!)</f>
        <v>#REF!</v>
      </c>
      <c r="F28" s="291"/>
      <c r="G28" s="239" t="e">
        <f>IF($C28="","",SUMIFS('2022-Q2'!$I:$I,'2022-Q2'!$J:$J,REPORT!$C28)+SUMIFS('2022-Q3'!$I:$I,'2022-Q3'!$J:$J,REPORT!$C28)+SUMIFS('2022-Q4'!$I:$I,'2022-Q4'!$J:$J,REPORT!$C28)+SUMIFS('2023-Q1'!$I:$I,'2023-Q1'!$J:$J,REPORT!$C28)+SUMIFS('2023-Q2'!$I:$I,'2023-Q2'!$J:$J,REPORT!$C28)+SUMIFS('2023-Q3'!$I:$I,'2023-Q3'!$J:$J,REPORT!$C28)+SUMIFS('2023-Q4'!$I:$I,'2023-Q4'!$J:$J,REPORT!$C28)+SUMIFS('2024-Q1'!$I:$I,'2024-Q1'!$J:$J,REPORT!$C28)+SUMIFS('2024-Q2'!$I:$I,'2024-Q2'!$J:$J,REPORT!$C28))</f>
        <v>#REF!</v>
      </c>
      <c r="H28" s="142"/>
      <c r="I28" s="138"/>
      <c r="J28" s="290" t="e">
        <f t="shared" ref="J28:J41" si="9">IF(C28="","",IF(ABS(G28-SUM(K28:S28))&gt;0.1,"PROB","OK"))</f>
        <v>#REF!</v>
      </c>
      <c r="K28" s="239" t="e">
        <f>IF($C28="","",SUMIFS('2022-Q2'!$I:$I,'2022-Q2'!$J:$J,REPORT!$C28))</f>
        <v>#REF!</v>
      </c>
      <c r="L28" s="239" t="e">
        <f>IF($C28="","",SUMIFS('2022-Q3'!$I:$I,'2022-Q3'!$J:$J,REPORT!$C28))</f>
        <v>#REF!</v>
      </c>
      <c r="M28" s="239" t="e">
        <f>IF($C28="","",SUMIFS('2022-Q4'!$I:$I,'2022-Q4'!$J:$J,REPORT!$C28))</f>
        <v>#REF!</v>
      </c>
      <c r="N28" s="239" t="e">
        <f>IF($C28="","",SUMIFS('2023-Q1'!$I:$I,'2023-Q1'!$J:$J,REPORT!$C28))</f>
        <v>#REF!</v>
      </c>
      <c r="O28" s="239" t="e">
        <f>IF($C28="","",SUMIFS('2023-Q2'!$I:$I,'2023-Q2'!$J:$J,REPORT!$C28))</f>
        <v>#REF!</v>
      </c>
      <c r="P28" s="239" t="e">
        <f>IF($C28="","",SUMIFS('2023-Q3'!$I:$I,'2023-Q3'!$J:$J,REPORT!$C28))</f>
        <v>#REF!</v>
      </c>
      <c r="Q28" s="239" t="e">
        <f>IF($C28="","",SUMIFS('2023-Q4'!$I:$I,'2023-Q4'!$J:$J,REPORT!$C28))</f>
        <v>#REF!</v>
      </c>
      <c r="R28" s="239" t="e">
        <f>IF($C28="","",SUMIFS('2024-Q1'!$I:$I,'2024-Q1'!$J:$J,REPORT!$C28))</f>
        <v>#REF!</v>
      </c>
      <c r="S28" s="239" t="e">
        <f>IF($C28="","",SUMIFS('2024-Q2'!$I:$I,'2024-Q2'!$J:$J,REPORT!$C28))</f>
        <v>#REF!</v>
      </c>
      <c r="T28" s="110"/>
    </row>
    <row r="29" spans="1:20" outlineLevel="1" x14ac:dyDescent="0.35">
      <c r="B29" s="130"/>
      <c r="C29" s="229" t="e">
        <f>IF(BUDGET!#REF!="","",BUDGET!#REF!)</f>
        <v>#REF!</v>
      </c>
      <c r="D29" s="286" t="e">
        <f>IF(BUDGET!#REF!="","",BUDGET!#REF!)</f>
        <v>#REF!</v>
      </c>
      <c r="E29" s="239" t="e">
        <f>IF(BUDGET!#REF!="","",BUDGET!#REF!)</f>
        <v>#REF!</v>
      </c>
      <c r="F29" s="291"/>
      <c r="G29" s="239" t="e">
        <f>IF($C29="","",SUMIFS('2022-Q2'!$I:$I,'2022-Q2'!$J:$J,REPORT!$C29)+SUMIFS('2022-Q3'!$I:$I,'2022-Q3'!$J:$J,REPORT!$C29)+SUMIFS('2022-Q4'!$I:$I,'2022-Q4'!$J:$J,REPORT!$C29)+SUMIFS('2023-Q1'!$I:$I,'2023-Q1'!$J:$J,REPORT!$C29)+SUMIFS('2023-Q2'!$I:$I,'2023-Q2'!$J:$J,REPORT!$C29)+SUMIFS('2023-Q3'!$I:$I,'2023-Q3'!$J:$J,REPORT!$C29)+SUMIFS('2023-Q4'!$I:$I,'2023-Q4'!$J:$J,REPORT!$C29)+SUMIFS('2024-Q1'!$I:$I,'2024-Q1'!$J:$J,REPORT!$C29)+SUMIFS('2024-Q2'!$I:$I,'2024-Q2'!$J:$J,REPORT!$C29))</f>
        <v>#REF!</v>
      </c>
      <c r="H29" s="142"/>
      <c r="I29" s="138"/>
      <c r="J29" s="290" t="e">
        <f t="shared" si="9"/>
        <v>#REF!</v>
      </c>
      <c r="K29" s="239" t="e">
        <f>IF($C29="","",SUMIFS('2022-Q2'!$I:$I,'2022-Q2'!$J:$J,REPORT!$C29))</f>
        <v>#REF!</v>
      </c>
      <c r="L29" s="239" t="e">
        <f>IF($C29="","",SUMIFS('2022-Q3'!$I:$I,'2022-Q3'!$J:$J,REPORT!$C29))</f>
        <v>#REF!</v>
      </c>
      <c r="M29" s="239" t="e">
        <f>IF($C29="","",SUMIFS('2022-Q4'!$I:$I,'2022-Q4'!$J:$J,REPORT!$C29))</f>
        <v>#REF!</v>
      </c>
      <c r="N29" s="239" t="e">
        <f>IF($C29="","",SUMIFS('2023-Q1'!$I:$I,'2023-Q1'!$J:$J,REPORT!$C29))</f>
        <v>#REF!</v>
      </c>
      <c r="O29" s="239" t="e">
        <f>IF($C29="","",SUMIFS('2023-Q2'!$I:$I,'2023-Q2'!$J:$J,REPORT!$C29))</f>
        <v>#REF!</v>
      </c>
      <c r="P29" s="239" t="e">
        <f>IF($C29="","",SUMIFS('2023-Q3'!$I:$I,'2023-Q3'!$J:$J,REPORT!$C29))</f>
        <v>#REF!</v>
      </c>
      <c r="Q29" s="239" t="e">
        <f>IF($C29="","",SUMIFS('2023-Q4'!$I:$I,'2023-Q4'!$J:$J,REPORT!$C29))</f>
        <v>#REF!</v>
      </c>
      <c r="R29" s="239" t="e">
        <f>IF($C29="","",SUMIFS('2024-Q1'!$I:$I,'2024-Q1'!$J:$J,REPORT!$C29))</f>
        <v>#REF!</v>
      </c>
      <c r="S29" s="239" t="e">
        <f>IF($C29="","",SUMIFS('2024-Q2'!$I:$I,'2024-Q2'!$J:$J,REPORT!$C29))</f>
        <v>#REF!</v>
      </c>
      <c r="T29" s="110"/>
    </row>
    <row r="30" spans="1:20" outlineLevel="1" x14ac:dyDescent="0.35">
      <c r="B30" s="130"/>
      <c r="C30" s="229" t="e">
        <f>IF(BUDGET!#REF!="","",BUDGET!#REF!)</f>
        <v>#REF!</v>
      </c>
      <c r="D30" s="286" t="e">
        <f>IF(BUDGET!#REF!="","",BUDGET!#REF!)</f>
        <v>#REF!</v>
      </c>
      <c r="E30" s="239" t="e">
        <f>IF(BUDGET!#REF!="","",BUDGET!#REF!)</f>
        <v>#REF!</v>
      </c>
      <c r="F30" s="291"/>
      <c r="G30" s="239" t="e">
        <f>IF($C30="","",SUMIFS('2022-Q2'!$I:$I,'2022-Q2'!$J:$J,REPORT!$C30)+SUMIFS('2022-Q3'!$I:$I,'2022-Q3'!$J:$J,REPORT!$C30)+SUMIFS('2022-Q4'!$I:$I,'2022-Q4'!$J:$J,REPORT!$C30)+SUMIFS('2023-Q1'!$I:$I,'2023-Q1'!$J:$J,REPORT!$C30)+SUMIFS('2023-Q2'!$I:$I,'2023-Q2'!$J:$J,REPORT!$C30)+SUMIFS('2023-Q3'!$I:$I,'2023-Q3'!$J:$J,REPORT!$C30)+SUMIFS('2023-Q4'!$I:$I,'2023-Q4'!$J:$J,REPORT!$C30)+SUMIFS('2024-Q1'!$I:$I,'2024-Q1'!$J:$J,REPORT!$C30)+SUMIFS('2024-Q2'!$I:$I,'2024-Q2'!$J:$J,REPORT!$C30))</f>
        <v>#REF!</v>
      </c>
      <c r="H30" s="142"/>
      <c r="I30" s="138"/>
      <c r="J30" s="290" t="e">
        <f t="shared" si="9"/>
        <v>#REF!</v>
      </c>
      <c r="K30" s="239" t="e">
        <f>IF($C30="","",SUMIFS('2022-Q2'!$I:$I,'2022-Q2'!$J:$J,REPORT!$C30))</f>
        <v>#REF!</v>
      </c>
      <c r="L30" s="239" t="e">
        <f>IF($C30="","",SUMIFS('2022-Q3'!$I:$I,'2022-Q3'!$J:$J,REPORT!$C30))</f>
        <v>#REF!</v>
      </c>
      <c r="M30" s="239" t="e">
        <f>IF($C30="","",SUMIFS('2022-Q4'!$I:$I,'2022-Q4'!$J:$J,REPORT!$C30))</f>
        <v>#REF!</v>
      </c>
      <c r="N30" s="239" t="e">
        <f>IF($C30="","",SUMIFS('2023-Q1'!$I:$I,'2023-Q1'!$J:$J,REPORT!$C30))</f>
        <v>#REF!</v>
      </c>
      <c r="O30" s="239" t="e">
        <f>IF($C30="","",SUMIFS('2023-Q2'!$I:$I,'2023-Q2'!$J:$J,REPORT!$C30))</f>
        <v>#REF!</v>
      </c>
      <c r="P30" s="239" t="e">
        <f>IF($C30="","",SUMIFS('2023-Q3'!$I:$I,'2023-Q3'!$J:$J,REPORT!$C30))</f>
        <v>#REF!</v>
      </c>
      <c r="Q30" s="239" t="e">
        <f>IF($C30="","",SUMIFS('2023-Q4'!$I:$I,'2023-Q4'!$J:$J,REPORT!$C30))</f>
        <v>#REF!</v>
      </c>
      <c r="R30" s="239" t="e">
        <f>IF($C30="","",SUMIFS('2024-Q1'!$I:$I,'2024-Q1'!$J:$J,REPORT!$C30))</f>
        <v>#REF!</v>
      </c>
      <c r="S30" s="239" t="e">
        <f>IF($C30="","",SUMIFS('2024-Q2'!$I:$I,'2024-Q2'!$J:$J,REPORT!$C30))</f>
        <v>#REF!</v>
      </c>
      <c r="T30" s="110"/>
    </row>
    <row r="31" spans="1:20" ht="41.25" customHeight="1" outlineLevel="1" x14ac:dyDescent="0.35">
      <c r="B31" s="130"/>
      <c r="C31" s="229" t="e">
        <f>IF(BUDGET!#REF!="","",BUDGET!#REF!)</f>
        <v>#REF!</v>
      </c>
      <c r="D31" s="286" t="e">
        <f>IF(BUDGET!#REF!="","",BUDGET!#REF!)</f>
        <v>#REF!</v>
      </c>
      <c r="E31" s="239" t="e">
        <f>IF(BUDGET!#REF!="","",BUDGET!#REF!)</f>
        <v>#REF!</v>
      </c>
      <c r="F31" s="291"/>
      <c r="G31" s="239" t="e">
        <f>IF($C31="","",SUMIFS('2022-Q2'!$I:$I,'2022-Q2'!$J:$J,REPORT!$C31)+SUMIFS('2022-Q3'!$I:$I,'2022-Q3'!$J:$J,REPORT!$C31)+SUMIFS('2022-Q4'!$I:$I,'2022-Q4'!$J:$J,REPORT!$C31)+SUMIFS('2023-Q1'!$I:$I,'2023-Q1'!$J:$J,REPORT!$C31)+SUMIFS('2023-Q2'!$I:$I,'2023-Q2'!$J:$J,REPORT!$C31)+SUMIFS('2023-Q3'!$I:$I,'2023-Q3'!$J:$J,REPORT!$C31)+SUMIFS('2023-Q4'!$I:$I,'2023-Q4'!$J:$J,REPORT!$C31)+SUMIFS('2024-Q1'!$I:$I,'2024-Q1'!$J:$J,REPORT!$C31)+SUMIFS('2024-Q2'!$I:$I,'2024-Q2'!$J:$J,REPORT!$C31))</f>
        <v>#REF!</v>
      </c>
      <c r="H31" s="142"/>
      <c r="I31" s="138"/>
      <c r="J31" s="290" t="e">
        <f t="shared" si="9"/>
        <v>#REF!</v>
      </c>
      <c r="K31" s="239" t="e">
        <f>IF($C31="","",SUMIFS('2022-Q2'!$I:$I,'2022-Q2'!$J:$J,REPORT!$C31))</f>
        <v>#REF!</v>
      </c>
      <c r="L31" s="239" t="e">
        <f>IF($C31="","",SUMIFS('2022-Q3'!$I:$I,'2022-Q3'!$J:$J,REPORT!$C31))</f>
        <v>#REF!</v>
      </c>
      <c r="M31" s="239" t="e">
        <f>IF($C31="","",SUMIFS('2022-Q4'!$I:$I,'2022-Q4'!$J:$J,REPORT!$C31))</f>
        <v>#REF!</v>
      </c>
      <c r="N31" s="239" t="e">
        <f>IF($C31="","",SUMIFS('2023-Q1'!$I:$I,'2023-Q1'!$J:$J,REPORT!$C31))</f>
        <v>#REF!</v>
      </c>
      <c r="O31" s="239" t="e">
        <f>IF($C31="","",SUMIFS('2023-Q2'!$I:$I,'2023-Q2'!$J:$J,REPORT!$C31))</f>
        <v>#REF!</v>
      </c>
      <c r="P31" s="239" t="e">
        <f>IF($C31="","",SUMIFS('2023-Q3'!$I:$I,'2023-Q3'!$J:$J,REPORT!$C31))</f>
        <v>#REF!</v>
      </c>
      <c r="Q31" s="239" t="e">
        <f>IF($C31="","",SUMIFS('2023-Q4'!$I:$I,'2023-Q4'!$J:$J,REPORT!$C31))</f>
        <v>#REF!</v>
      </c>
      <c r="R31" s="239" t="e">
        <f>IF($C31="","",SUMIFS('2024-Q1'!$I:$I,'2024-Q1'!$J:$J,REPORT!$C31))</f>
        <v>#REF!</v>
      </c>
      <c r="S31" s="239" t="e">
        <f>IF($C31="","",SUMIFS('2024-Q2'!$I:$I,'2024-Q2'!$J:$J,REPORT!$C31))</f>
        <v>#REF!</v>
      </c>
      <c r="T31" s="110"/>
    </row>
    <row r="32" spans="1:20" ht="16.5" customHeight="1" outlineLevel="1" x14ac:dyDescent="0.35">
      <c r="B32" s="130"/>
      <c r="C32" s="229" t="e">
        <f>IF(BUDGET!#REF!="","",BUDGET!#REF!)</f>
        <v>#REF!</v>
      </c>
      <c r="D32" s="286" t="e">
        <f>IF(BUDGET!#REF!="","",BUDGET!#REF!)</f>
        <v>#REF!</v>
      </c>
      <c r="E32" s="239" t="e">
        <f>IF(BUDGET!#REF!="","",BUDGET!#REF!)</f>
        <v>#REF!</v>
      </c>
      <c r="F32" s="291"/>
      <c r="G32" s="239" t="e">
        <f>IF($C32="","",SUMIFS('2022-Q2'!$I:$I,'2022-Q2'!$J:$J,REPORT!$C32)+SUMIFS('2022-Q3'!$I:$I,'2022-Q3'!$J:$J,REPORT!$C32)+SUMIFS('2022-Q4'!$I:$I,'2022-Q4'!$J:$J,REPORT!$C32)+SUMIFS('2023-Q1'!$I:$I,'2023-Q1'!$J:$J,REPORT!$C32)+SUMIFS('2023-Q2'!$I:$I,'2023-Q2'!$J:$J,REPORT!$C32)+SUMIFS('2023-Q3'!$I:$I,'2023-Q3'!$J:$J,REPORT!$C32)+SUMIFS('2023-Q4'!$I:$I,'2023-Q4'!$J:$J,REPORT!$C32)+SUMIFS('2024-Q1'!$I:$I,'2024-Q1'!$J:$J,REPORT!$C32)+SUMIFS('2024-Q2'!$I:$I,'2024-Q2'!$J:$J,REPORT!$C32))</f>
        <v>#REF!</v>
      </c>
      <c r="H32" s="142"/>
      <c r="I32" s="138"/>
      <c r="J32" s="290" t="e">
        <f t="shared" si="9"/>
        <v>#REF!</v>
      </c>
      <c r="K32" s="239" t="e">
        <f>IF($C32="","",SUMIFS('2022-Q2'!$I:$I,'2022-Q2'!$J:$J,REPORT!$C32))</f>
        <v>#REF!</v>
      </c>
      <c r="L32" s="239" t="e">
        <f>IF($C32="","",SUMIFS('2022-Q3'!$I:$I,'2022-Q3'!$J:$J,REPORT!$C32))</f>
        <v>#REF!</v>
      </c>
      <c r="M32" s="239" t="e">
        <f>IF($C32="","",SUMIFS('2022-Q4'!$I:$I,'2022-Q4'!$J:$J,REPORT!$C32))</f>
        <v>#REF!</v>
      </c>
      <c r="N32" s="239" t="e">
        <f>IF($C32="","",SUMIFS('2023-Q1'!$I:$I,'2023-Q1'!$J:$J,REPORT!$C32))</f>
        <v>#REF!</v>
      </c>
      <c r="O32" s="239" t="e">
        <f>IF($C32="","",SUMIFS('2023-Q2'!$I:$I,'2023-Q2'!$J:$J,REPORT!$C32))</f>
        <v>#REF!</v>
      </c>
      <c r="P32" s="239" t="e">
        <f>IF($C32="","",SUMIFS('2023-Q3'!$I:$I,'2023-Q3'!$J:$J,REPORT!$C32))</f>
        <v>#REF!</v>
      </c>
      <c r="Q32" s="239" t="e">
        <f>IF($C32="","",SUMIFS('2023-Q4'!$I:$I,'2023-Q4'!$J:$J,REPORT!$C32))</f>
        <v>#REF!</v>
      </c>
      <c r="R32" s="239" t="e">
        <f>IF($C32="","",SUMIFS('2024-Q1'!$I:$I,'2024-Q1'!$J:$J,REPORT!$C32))</f>
        <v>#REF!</v>
      </c>
      <c r="S32" s="239" t="e">
        <f>IF($C32="","",SUMIFS('2024-Q2'!$I:$I,'2024-Q2'!$J:$J,REPORT!$C32))</f>
        <v>#REF!</v>
      </c>
      <c r="T32" s="110"/>
    </row>
    <row r="33" spans="1:20" outlineLevel="1" x14ac:dyDescent="0.35">
      <c r="B33" s="130"/>
      <c r="C33" s="229" t="e">
        <f>IF(BUDGET!#REF!="","",BUDGET!#REF!)</f>
        <v>#REF!</v>
      </c>
      <c r="D33" s="286" t="e">
        <f>IF(BUDGET!#REF!="","",BUDGET!#REF!)</f>
        <v>#REF!</v>
      </c>
      <c r="E33" s="239" t="e">
        <f>IF(BUDGET!#REF!="","",BUDGET!#REF!)</f>
        <v>#REF!</v>
      </c>
      <c r="F33" s="291"/>
      <c r="G33" s="239" t="e">
        <f>IF($C33="","",SUMIFS('2022-Q2'!$I:$I,'2022-Q2'!$J:$J,REPORT!$C33)+SUMIFS('2022-Q3'!$I:$I,'2022-Q3'!$J:$J,REPORT!$C33)+SUMIFS('2022-Q4'!$I:$I,'2022-Q4'!$J:$J,REPORT!$C33)+SUMIFS('2023-Q1'!$I:$I,'2023-Q1'!$J:$J,REPORT!$C33)+SUMIFS('2023-Q2'!$I:$I,'2023-Q2'!$J:$J,REPORT!$C33)+SUMIFS('2023-Q3'!$I:$I,'2023-Q3'!$J:$J,REPORT!$C33)+SUMIFS('2023-Q4'!$I:$I,'2023-Q4'!$J:$J,REPORT!$C33)+SUMIFS('2024-Q1'!$I:$I,'2024-Q1'!$J:$J,REPORT!$C33)+SUMIFS('2024-Q2'!$I:$I,'2024-Q2'!$J:$J,REPORT!$C33))</f>
        <v>#REF!</v>
      </c>
      <c r="H33" s="142"/>
      <c r="I33" s="138"/>
      <c r="J33" s="290" t="e">
        <f t="shared" si="9"/>
        <v>#REF!</v>
      </c>
      <c r="K33" s="239" t="e">
        <f>IF($C33="","",SUMIFS('2022-Q2'!$I:$I,'2022-Q2'!$J:$J,REPORT!$C33))</f>
        <v>#REF!</v>
      </c>
      <c r="L33" s="239" t="e">
        <f>IF($C33="","",SUMIFS('2022-Q3'!$I:$I,'2022-Q3'!$J:$J,REPORT!$C33))</f>
        <v>#REF!</v>
      </c>
      <c r="M33" s="239" t="e">
        <f>IF($C33="","",SUMIFS('2022-Q4'!$I:$I,'2022-Q4'!$J:$J,REPORT!$C33))</f>
        <v>#REF!</v>
      </c>
      <c r="N33" s="239" t="e">
        <f>IF($C33="","",SUMIFS('2023-Q1'!$I:$I,'2023-Q1'!$J:$J,REPORT!$C33))</f>
        <v>#REF!</v>
      </c>
      <c r="O33" s="239" t="e">
        <f>IF($C33="","",SUMIFS('2023-Q2'!$I:$I,'2023-Q2'!$J:$J,REPORT!$C33))</f>
        <v>#REF!</v>
      </c>
      <c r="P33" s="239" t="e">
        <f>IF($C33="","",SUMIFS('2023-Q3'!$I:$I,'2023-Q3'!$J:$J,REPORT!$C33))</f>
        <v>#REF!</v>
      </c>
      <c r="Q33" s="239" t="e">
        <f>IF($C33="","",SUMIFS('2023-Q4'!$I:$I,'2023-Q4'!$J:$J,REPORT!$C33))</f>
        <v>#REF!</v>
      </c>
      <c r="R33" s="239" t="e">
        <f>IF($C33="","",SUMIFS('2024-Q1'!$I:$I,'2024-Q1'!$J:$J,REPORT!$C33))</f>
        <v>#REF!</v>
      </c>
      <c r="S33" s="239" t="e">
        <f>IF($C33="","",SUMIFS('2024-Q2'!$I:$I,'2024-Q2'!$J:$J,REPORT!$C33))</f>
        <v>#REF!</v>
      </c>
      <c r="T33" s="110"/>
    </row>
    <row r="34" spans="1:20" outlineLevel="1" x14ac:dyDescent="0.35">
      <c r="B34" s="130"/>
      <c r="C34" s="229" t="e">
        <f>IF(BUDGET!#REF!="","",BUDGET!#REF!)</f>
        <v>#REF!</v>
      </c>
      <c r="D34" s="286" t="e">
        <f>IF(BUDGET!#REF!="","",BUDGET!#REF!)</f>
        <v>#REF!</v>
      </c>
      <c r="E34" s="239" t="e">
        <f>IF(BUDGET!#REF!="","",BUDGET!#REF!)</f>
        <v>#REF!</v>
      </c>
      <c r="F34" s="291"/>
      <c r="G34" s="239" t="e">
        <f>IF($C34="","",SUMIFS('2022-Q2'!$I:$I,'2022-Q2'!$J:$J,REPORT!$C34)+SUMIFS('2022-Q3'!$I:$I,'2022-Q3'!$J:$J,REPORT!$C34)+SUMIFS('2022-Q4'!$I:$I,'2022-Q4'!$J:$J,REPORT!$C34)+SUMIFS('2023-Q1'!$I:$I,'2023-Q1'!$J:$J,REPORT!$C34)+SUMIFS('2023-Q2'!$I:$I,'2023-Q2'!$J:$J,REPORT!$C34)+SUMIFS('2023-Q3'!$I:$I,'2023-Q3'!$J:$J,REPORT!$C34)+SUMIFS('2023-Q4'!$I:$I,'2023-Q4'!$J:$J,REPORT!$C34)+SUMIFS('2024-Q1'!$I:$I,'2024-Q1'!$J:$J,REPORT!$C34)+SUMIFS('2024-Q2'!$I:$I,'2024-Q2'!$J:$J,REPORT!$C34))</f>
        <v>#REF!</v>
      </c>
      <c r="H34" s="142"/>
      <c r="I34" s="138"/>
      <c r="J34" s="290" t="e">
        <f t="shared" si="9"/>
        <v>#REF!</v>
      </c>
      <c r="K34" s="239" t="e">
        <f>IF($C34="","",SUMIFS('2022-Q2'!$I:$I,'2022-Q2'!$J:$J,REPORT!$C34))</f>
        <v>#REF!</v>
      </c>
      <c r="L34" s="239" t="e">
        <f>IF($C34="","",SUMIFS('2022-Q3'!$I:$I,'2022-Q3'!$J:$J,REPORT!$C34))</f>
        <v>#REF!</v>
      </c>
      <c r="M34" s="239" t="e">
        <f>IF($C34="","",SUMIFS('2022-Q4'!$I:$I,'2022-Q4'!$J:$J,REPORT!$C34))</f>
        <v>#REF!</v>
      </c>
      <c r="N34" s="239" t="e">
        <f>IF($C34="","",SUMIFS('2023-Q1'!$I:$I,'2023-Q1'!$J:$J,REPORT!$C34))</f>
        <v>#REF!</v>
      </c>
      <c r="O34" s="239" t="e">
        <f>IF($C34="","",SUMIFS('2023-Q2'!$I:$I,'2023-Q2'!$J:$J,REPORT!$C34))</f>
        <v>#REF!</v>
      </c>
      <c r="P34" s="239" t="e">
        <f>IF($C34="","",SUMIFS('2023-Q3'!$I:$I,'2023-Q3'!$J:$J,REPORT!$C34))</f>
        <v>#REF!</v>
      </c>
      <c r="Q34" s="239" t="e">
        <f>IF($C34="","",SUMIFS('2023-Q4'!$I:$I,'2023-Q4'!$J:$J,REPORT!$C34))</f>
        <v>#REF!</v>
      </c>
      <c r="R34" s="239" t="e">
        <f>IF($C34="","",SUMIFS('2024-Q1'!$I:$I,'2024-Q1'!$J:$J,REPORT!$C34))</f>
        <v>#REF!</v>
      </c>
      <c r="S34" s="239" t="e">
        <f>IF($C34="","",SUMIFS('2024-Q2'!$I:$I,'2024-Q2'!$J:$J,REPORT!$C34))</f>
        <v>#REF!</v>
      </c>
      <c r="T34" s="110"/>
    </row>
    <row r="35" spans="1:20" outlineLevel="1" x14ac:dyDescent="0.35">
      <c r="B35" s="130"/>
      <c r="C35" s="229" t="e">
        <f>IF(BUDGET!#REF!="","",BUDGET!#REF!)</f>
        <v>#REF!</v>
      </c>
      <c r="D35" s="286" t="e">
        <f>IF(BUDGET!#REF!="","",BUDGET!#REF!)</f>
        <v>#REF!</v>
      </c>
      <c r="E35" s="239" t="e">
        <f>IF(BUDGET!#REF!="","",BUDGET!#REF!)</f>
        <v>#REF!</v>
      </c>
      <c r="F35" s="291"/>
      <c r="G35" s="239" t="e">
        <f>IF($C35="","",SUMIFS('2022-Q2'!$I:$I,'2022-Q2'!$J:$J,REPORT!$C35)+SUMIFS('2022-Q3'!$I:$I,'2022-Q3'!$J:$J,REPORT!$C35)+SUMIFS('2022-Q4'!$I:$I,'2022-Q4'!$J:$J,REPORT!$C35)+SUMIFS('2023-Q1'!$I:$I,'2023-Q1'!$J:$J,REPORT!$C35)+SUMIFS('2023-Q2'!$I:$I,'2023-Q2'!$J:$J,REPORT!$C35)+SUMIFS('2023-Q3'!$I:$I,'2023-Q3'!$J:$J,REPORT!$C35)+SUMIFS('2023-Q4'!$I:$I,'2023-Q4'!$J:$J,REPORT!$C35)+SUMIFS('2024-Q1'!$I:$I,'2024-Q1'!$J:$J,REPORT!$C35)+SUMIFS('2024-Q2'!$I:$I,'2024-Q2'!$J:$J,REPORT!$C35))</f>
        <v>#REF!</v>
      </c>
      <c r="H35" s="142"/>
      <c r="I35" s="138"/>
      <c r="J35" s="290" t="e">
        <f t="shared" si="9"/>
        <v>#REF!</v>
      </c>
      <c r="K35" s="239" t="e">
        <f>IF($C35="","",SUMIFS('2022-Q2'!$I:$I,'2022-Q2'!$J:$J,REPORT!$C35))</f>
        <v>#REF!</v>
      </c>
      <c r="L35" s="239" t="e">
        <f>IF($C35="","",SUMIFS('2022-Q3'!$I:$I,'2022-Q3'!$J:$J,REPORT!$C35))</f>
        <v>#REF!</v>
      </c>
      <c r="M35" s="239" t="e">
        <f>IF($C35="","",SUMIFS('2022-Q4'!$I:$I,'2022-Q4'!$J:$J,REPORT!$C35))</f>
        <v>#REF!</v>
      </c>
      <c r="N35" s="239" t="e">
        <f>IF($C35="","",SUMIFS('2023-Q1'!$I:$I,'2023-Q1'!$J:$J,REPORT!$C35))</f>
        <v>#REF!</v>
      </c>
      <c r="O35" s="239" t="e">
        <f>IF($C35="","",SUMIFS('2023-Q2'!$I:$I,'2023-Q2'!$J:$J,REPORT!$C35))</f>
        <v>#REF!</v>
      </c>
      <c r="P35" s="239" t="e">
        <f>IF($C35="","",SUMIFS('2023-Q3'!$I:$I,'2023-Q3'!$J:$J,REPORT!$C35))</f>
        <v>#REF!</v>
      </c>
      <c r="Q35" s="239" t="e">
        <f>IF($C35="","",SUMIFS('2023-Q4'!$I:$I,'2023-Q4'!$J:$J,REPORT!$C35))</f>
        <v>#REF!</v>
      </c>
      <c r="R35" s="239" t="e">
        <f>IF($C35="","",SUMIFS('2024-Q1'!$I:$I,'2024-Q1'!$J:$J,REPORT!$C35))</f>
        <v>#REF!</v>
      </c>
      <c r="S35" s="239" t="e">
        <f>IF($C35="","",SUMIFS('2024-Q2'!$I:$I,'2024-Q2'!$J:$J,REPORT!$C35))</f>
        <v>#REF!</v>
      </c>
      <c r="T35" s="110"/>
    </row>
    <row r="36" spans="1:20" ht="28.5" customHeight="1" outlineLevel="1" x14ac:dyDescent="0.35">
      <c r="B36" s="130"/>
      <c r="C36" s="229" t="e">
        <f>IF(BUDGET!#REF!="","",BUDGET!#REF!)</f>
        <v>#REF!</v>
      </c>
      <c r="D36" s="286" t="e">
        <f>IF(BUDGET!#REF!="","",BUDGET!#REF!)</f>
        <v>#REF!</v>
      </c>
      <c r="E36" s="239" t="e">
        <f>IF(BUDGET!#REF!="","",BUDGET!#REF!)</f>
        <v>#REF!</v>
      </c>
      <c r="F36" s="291"/>
      <c r="G36" s="239" t="e">
        <f>IF($C36="","",SUMIFS('2022-Q2'!$I:$I,'2022-Q2'!$J:$J,REPORT!$C36)+SUMIFS('2022-Q3'!$I:$I,'2022-Q3'!$J:$J,REPORT!$C36)+SUMIFS('2022-Q4'!$I:$I,'2022-Q4'!$J:$J,REPORT!$C36)+SUMIFS('2023-Q1'!$I:$I,'2023-Q1'!$J:$J,REPORT!$C36)+SUMIFS('2023-Q2'!$I:$I,'2023-Q2'!$J:$J,REPORT!$C36)+SUMIFS('2023-Q3'!$I:$I,'2023-Q3'!$J:$J,REPORT!$C36)+SUMIFS('2023-Q4'!$I:$I,'2023-Q4'!$J:$J,REPORT!$C36)+SUMIFS('2024-Q1'!$I:$I,'2024-Q1'!$J:$J,REPORT!$C36)+SUMIFS('2024-Q2'!$I:$I,'2024-Q2'!$J:$J,REPORT!$C36))</f>
        <v>#REF!</v>
      </c>
      <c r="H36" s="142"/>
      <c r="I36" s="138"/>
      <c r="J36" s="290" t="e">
        <f t="shared" si="9"/>
        <v>#REF!</v>
      </c>
      <c r="K36" s="239" t="e">
        <f>IF($C36="","",SUMIFS('2022-Q2'!$I:$I,'2022-Q2'!$J:$J,REPORT!$C36))</f>
        <v>#REF!</v>
      </c>
      <c r="L36" s="239" t="e">
        <f>IF($C36="","",SUMIFS('2022-Q3'!$I:$I,'2022-Q3'!$J:$J,REPORT!$C36))</f>
        <v>#REF!</v>
      </c>
      <c r="M36" s="239" t="e">
        <f>IF($C36="","",SUMIFS('2022-Q4'!$I:$I,'2022-Q4'!$J:$J,REPORT!$C36))</f>
        <v>#REF!</v>
      </c>
      <c r="N36" s="239" t="e">
        <f>IF($C36="","",SUMIFS('2023-Q1'!$I:$I,'2023-Q1'!$J:$J,REPORT!$C36))</f>
        <v>#REF!</v>
      </c>
      <c r="O36" s="239" t="e">
        <f>IF($C36="","",SUMIFS('2023-Q2'!$I:$I,'2023-Q2'!$J:$J,REPORT!$C36))</f>
        <v>#REF!</v>
      </c>
      <c r="P36" s="239" t="e">
        <f>IF($C36="","",SUMIFS('2023-Q3'!$I:$I,'2023-Q3'!$J:$J,REPORT!$C36))</f>
        <v>#REF!</v>
      </c>
      <c r="Q36" s="239" t="e">
        <f>IF($C36="","",SUMIFS('2023-Q4'!$I:$I,'2023-Q4'!$J:$J,REPORT!$C36))</f>
        <v>#REF!</v>
      </c>
      <c r="R36" s="239" t="e">
        <f>IF($C36="","",SUMIFS('2024-Q1'!$I:$I,'2024-Q1'!$J:$J,REPORT!$C36))</f>
        <v>#REF!</v>
      </c>
      <c r="S36" s="239" t="e">
        <f>IF($C36="","",SUMIFS('2024-Q2'!$I:$I,'2024-Q2'!$J:$J,REPORT!$C36))</f>
        <v>#REF!</v>
      </c>
      <c r="T36" s="110"/>
    </row>
    <row r="37" spans="1:20" outlineLevel="1" x14ac:dyDescent="0.35">
      <c r="B37" s="130"/>
      <c r="C37" s="229" t="e">
        <f>IF(BUDGET!#REF!="","",BUDGET!#REF!)</f>
        <v>#REF!</v>
      </c>
      <c r="D37" s="286" t="e">
        <f>IF(BUDGET!#REF!="","",BUDGET!#REF!)</f>
        <v>#REF!</v>
      </c>
      <c r="E37" s="239" t="e">
        <f>IF(BUDGET!#REF!="","",BUDGET!#REF!)</f>
        <v>#REF!</v>
      </c>
      <c r="F37" s="291"/>
      <c r="G37" s="239" t="e">
        <f>IF($C37="","",SUMIFS('2022-Q2'!$I:$I,'2022-Q2'!$J:$J,REPORT!$C37)+SUMIFS('2022-Q3'!$I:$I,'2022-Q3'!$J:$J,REPORT!$C37)+SUMIFS('2022-Q4'!$I:$I,'2022-Q4'!$J:$J,REPORT!$C37)+SUMIFS('2023-Q1'!$I:$I,'2023-Q1'!$J:$J,REPORT!$C37)+SUMIFS('2023-Q2'!$I:$I,'2023-Q2'!$J:$J,REPORT!$C37)+SUMIFS('2023-Q3'!$I:$I,'2023-Q3'!$J:$J,REPORT!$C37)+SUMIFS('2023-Q4'!$I:$I,'2023-Q4'!$J:$J,REPORT!$C37)+SUMIFS('2024-Q1'!$I:$I,'2024-Q1'!$J:$J,REPORT!$C37)+SUMIFS('2024-Q2'!$I:$I,'2024-Q2'!$J:$J,REPORT!$C37))</f>
        <v>#REF!</v>
      </c>
      <c r="H37" s="142"/>
      <c r="I37" s="138"/>
      <c r="J37" s="290" t="e">
        <f t="shared" si="9"/>
        <v>#REF!</v>
      </c>
      <c r="K37" s="239" t="e">
        <f>IF($C37="","",SUMIFS('2022-Q2'!$I:$I,'2022-Q2'!$J:$J,REPORT!$C37))</f>
        <v>#REF!</v>
      </c>
      <c r="L37" s="239" t="e">
        <f>IF($C37="","",SUMIFS('2022-Q3'!$I:$I,'2022-Q3'!$J:$J,REPORT!$C37))</f>
        <v>#REF!</v>
      </c>
      <c r="M37" s="239" t="e">
        <f>IF($C37="","",SUMIFS('2022-Q4'!$I:$I,'2022-Q4'!$J:$J,REPORT!$C37))</f>
        <v>#REF!</v>
      </c>
      <c r="N37" s="239" t="e">
        <f>IF($C37="","",SUMIFS('2023-Q1'!$I:$I,'2023-Q1'!$J:$J,REPORT!$C37))</f>
        <v>#REF!</v>
      </c>
      <c r="O37" s="239" t="e">
        <f>IF($C37="","",SUMIFS('2023-Q2'!$I:$I,'2023-Q2'!$J:$J,REPORT!$C37))</f>
        <v>#REF!</v>
      </c>
      <c r="P37" s="239" t="e">
        <f>IF($C37="","",SUMIFS('2023-Q3'!$I:$I,'2023-Q3'!$J:$J,REPORT!$C37))</f>
        <v>#REF!</v>
      </c>
      <c r="Q37" s="239" t="e">
        <f>IF($C37="","",SUMIFS('2023-Q4'!$I:$I,'2023-Q4'!$J:$J,REPORT!$C37))</f>
        <v>#REF!</v>
      </c>
      <c r="R37" s="239" t="e">
        <f>IF($C37="","",SUMIFS('2024-Q1'!$I:$I,'2024-Q1'!$J:$J,REPORT!$C37))</f>
        <v>#REF!</v>
      </c>
      <c r="S37" s="239" t="e">
        <f>IF($C37="","",SUMIFS('2024-Q2'!$I:$I,'2024-Q2'!$J:$J,REPORT!$C37))</f>
        <v>#REF!</v>
      </c>
      <c r="T37" s="110"/>
    </row>
    <row r="38" spans="1:20" outlineLevel="1" x14ac:dyDescent="0.35">
      <c r="B38" s="130"/>
      <c r="C38" s="229" t="e">
        <f>IF(BUDGET!#REF!="","",BUDGET!#REF!)</f>
        <v>#REF!</v>
      </c>
      <c r="D38" s="286" t="e">
        <f>IF(BUDGET!#REF!="","",BUDGET!#REF!)</f>
        <v>#REF!</v>
      </c>
      <c r="E38" s="239" t="e">
        <f>IF(BUDGET!#REF!="","",BUDGET!#REF!)</f>
        <v>#REF!</v>
      </c>
      <c r="F38" s="291"/>
      <c r="G38" s="239" t="e">
        <f>IF($C38="","",SUMIFS('2022-Q2'!$I:$I,'2022-Q2'!$J:$J,REPORT!$C38)+SUMIFS('2022-Q3'!$I:$I,'2022-Q3'!$J:$J,REPORT!$C38)+SUMIFS('2022-Q4'!$I:$I,'2022-Q4'!$J:$J,REPORT!$C38)+SUMIFS('2023-Q1'!$I:$I,'2023-Q1'!$J:$J,REPORT!$C38)+SUMIFS('2023-Q2'!$I:$I,'2023-Q2'!$J:$J,REPORT!$C38)+SUMIFS('2023-Q3'!$I:$I,'2023-Q3'!$J:$J,REPORT!$C38)+SUMIFS('2023-Q4'!$I:$I,'2023-Q4'!$J:$J,REPORT!$C38)+SUMIFS('2024-Q1'!$I:$I,'2024-Q1'!$J:$J,REPORT!$C38)+SUMIFS('2024-Q2'!$I:$I,'2024-Q2'!$J:$J,REPORT!$C38))</f>
        <v>#REF!</v>
      </c>
      <c r="H38" s="142"/>
      <c r="I38" s="138"/>
      <c r="J38" s="290" t="e">
        <f t="shared" si="9"/>
        <v>#REF!</v>
      </c>
      <c r="K38" s="239" t="e">
        <f>IF($C38="","",SUMIFS('2022-Q2'!$I:$I,'2022-Q2'!$J:$J,REPORT!$C38))</f>
        <v>#REF!</v>
      </c>
      <c r="L38" s="239" t="e">
        <f>IF($C38="","",SUMIFS('2022-Q3'!$I:$I,'2022-Q3'!$J:$J,REPORT!$C38))</f>
        <v>#REF!</v>
      </c>
      <c r="M38" s="239" t="e">
        <f>IF($C38="","",SUMIFS('2022-Q4'!$I:$I,'2022-Q4'!$J:$J,REPORT!$C38))</f>
        <v>#REF!</v>
      </c>
      <c r="N38" s="239" t="e">
        <f>IF($C38="","",SUMIFS('2023-Q1'!$I:$I,'2023-Q1'!$J:$J,REPORT!$C38))</f>
        <v>#REF!</v>
      </c>
      <c r="O38" s="239" t="e">
        <f>IF($C38="","",SUMIFS('2023-Q2'!$I:$I,'2023-Q2'!$J:$J,REPORT!$C38))</f>
        <v>#REF!</v>
      </c>
      <c r="P38" s="239" t="e">
        <f>IF($C38="","",SUMIFS('2023-Q3'!$I:$I,'2023-Q3'!$J:$J,REPORT!$C38))</f>
        <v>#REF!</v>
      </c>
      <c r="Q38" s="239" t="e">
        <f>IF($C38="","",SUMIFS('2023-Q4'!$I:$I,'2023-Q4'!$J:$J,REPORT!$C38))</f>
        <v>#REF!</v>
      </c>
      <c r="R38" s="239" t="e">
        <f>IF($C38="","",SUMIFS('2024-Q1'!$I:$I,'2024-Q1'!$J:$J,REPORT!$C38))</f>
        <v>#REF!</v>
      </c>
      <c r="S38" s="239" t="e">
        <f>IF($C38="","",SUMIFS('2024-Q2'!$I:$I,'2024-Q2'!$J:$J,REPORT!$C38))</f>
        <v>#REF!</v>
      </c>
      <c r="T38" s="110"/>
    </row>
    <row r="39" spans="1:20" ht="28.5" customHeight="1" outlineLevel="1" x14ac:dyDescent="0.35">
      <c r="B39" s="130"/>
      <c r="C39" s="229" t="e">
        <f>IF(BUDGET!#REF!="","",BUDGET!#REF!)</f>
        <v>#REF!</v>
      </c>
      <c r="D39" s="286" t="e">
        <f>IF(BUDGET!#REF!="","",BUDGET!#REF!)</f>
        <v>#REF!</v>
      </c>
      <c r="E39" s="239" t="e">
        <f>IF(BUDGET!#REF!="","",BUDGET!#REF!)</f>
        <v>#REF!</v>
      </c>
      <c r="F39" s="291"/>
      <c r="G39" s="239" t="e">
        <f>IF($C39="","",SUMIFS('2022-Q2'!$I:$I,'2022-Q2'!$J:$J,REPORT!$C39)+SUMIFS('2022-Q3'!$I:$I,'2022-Q3'!$J:$J,REPORT!$C39)+SUMIFS('2022-Q4'!$I:$I,'2022-Q4'!$J:$J,REPORT!$C39)+SUMIFS('2023-Q1'!$I:$I,'2023-Q1'!$J:$J,REPORT!$C39)+SUMIFS('2023-Q2'!$I:$I,'2023-Q2'!$J:$J,REPORT!$C39)+SUMIFS('2023-Q3'!$I:$I,'2023-Q3'!$J:$J,REPORT!$C39)+SUMIFS('2023-Q4'!$I:$I,'2023-Q4'!$J:$J,REPORT!$C39)+SUMIFS('2024-Q1'!$I:$I,'2024-Q1'!$J:$J,REPORT!$C39)+SUMIFS('2024-Q2'!$I:$I,'2024-Q2'!$J:$J,REPORT!$C39))</f>
        <v>#REF!</v>
      </c>
      <c r="H39" s="142"/>
      <c r="I39" s="138"/>
      <c r="J39" s="290" t="e">
        <f t="shared" si="9"/>
        <v>#REF!</v>
      </c>
      <c r="K39" s="239" t="e">
        <f>IF($C39="","",SUMIFS('2022-Q2'!$I:$I,'2022-Q2'!$J:$J,REPORT!$C39))</f>
        <v>#REF!</v>
      </c>
      <c r="L39" s="239" t="e">
        <f>IF($C39="","",SUMIFS('2022-Q3'!$I:$I,'2022-Q3'!$J:$J,REPORT!$C39))</f>
        <v>#REF!</v>
      </c>
      <c r="M39" s="239" t="e">
        <f>IF($C39="","",SUMIFS('2022-Q4'!$I:$I,'2022-Q4'!$J:$J,REPORT!$C39))</f>
        <v>#REF!</v>
      </c>
      <c r="N39" s="239" t="e">
        <f>IF($C39="","",SUMIFS('2023-Q1'!$I:$I,'2023-Q1'!$J:$J,REPORT!$C39))</f>
        <v>#REF!</v>
      </c>
      <c r="O39" s="239" t="e">
        <f>IF($C39="","",SUMIFS('2023-Q2'!$I:$I,'2023-Q2'!$J:$J,REPORT!$C39))</f>
        <v>#REF!</v>
      </c>
      <c r="P39" s="239" t="e">
        <f>IF($C39="","",SUMIFS('2023-Q3'!$I:$I,'2023-Q3'!$J:$J,REPORT!$C39))</f>
        <v>#REF!</v>
      </c>
      <c r="Q39" s="239" t="e">
        <f>IF($C39="","",SUMIFS('2023-Q4'!$I:$I,'2023-Q4'!$J:$J,REPORT!$C39))</f>
        <v>#REF!</v>
      </c>
      <c r="R39" s="239" t="e">
        <f>IF($C39="","",SUMIFS('2024-Q1'!$I:$I,'2024-Q1'!$J:$J,REPORT!$C39))</f>
        <v>#REF!</v>
      </c>
      <c r="S39" s="239" t="e">
        <f>IF($C39="","",SUMIFS('2024-Q2'!$I:$I,'2024-Q2'!$J:$J,REPORT!$C39))</f>
        <v>#REF!</v>
      </c>
      <c r="T39" s="110"/>
    </row>
    <row r="40" spans="1:20" ht="27.75" customHeight="1" outlineLevel="1" x14ac:dyDescent="0.35">
      <c r="B40" s="130"/>
      <c r="C40" s="229" t="e">
        <f>IF(BUDGET!#REF!="","",BUDGET!#REF!)</f>
        <v>#REF!</v>
      </c>
      <c r="D40" s="286" t="e">
        <f>IF(BUDGET!#REF!="","",BUDGET!#REF!)</f>
        <v>#REF!</v>
      </c>
      <c r="E40" s="239" t="e">
        <f>IF(BUDGET!#REF!="","",BUDGET!#REF!)</f>
        <v>#REF!</v>
      </c>
      <c r="F40" s="291"/>
      <c r="G40" s="239" t="e">
        <f>IF($C40="","",SUMIFS('2022-Q2'!$I:$I,'2022-Q2'!$J:$J,REPORT!$C40)+SUMIFS('2022-Q3'!$I:$I,'2022-Q3'!$J:$J,REPORT!$C40)+SUMIFS('2022-Q4'!$I:$I,'2022-Q4'!$J:$J,REPORT!$C40)+SUMIFS('2023-Q1'!$I:$I,'2023-Q1'!$J:$J,REPORT!$C40)+SUMIFS('2023-Q2'!$I:$I,'2023-Q2'!$J:$J,REPORT!$C40)+SUMIFS('2023-Q3'!$I:$I,'2023-Q3'!$J:$J,REPORT!$C40)+SUMIFS('2023-Q4'!$I:$I,'2023-Q4'!$J:$J,REPORT!$C40)+SUMIFS('2024-Q1'!$I:$I,'2024-Q1'!$J:$J,REPORT!$C40)+SUMIFS('2024-Q2'!$I:$I,'2024-Q2'!$J:$J,REPORT!$C40))</f>
        <v>#REF!</v>
      </c>
      <c r="H40" s="142"/>
      <c r="I40" s="138"/>
      <c r="J40" s="290" t="e">
        <f t="shared" si="9"/>
        <v>#REF!</v>
      </c>
      <c r="K40" s="239" t="e">
        <f>IF($C40="","",SUMIFS('2022-Q2'!$I:$I,'2022-Q2'!$J:$J,REPORT!$C40))</f>
        <v>#REF!</v>
      </c>
      <c r="L40" s="239" t="e">
        <f>IF($C40="","",SUMIFS('2022-Q3'!$I:$I,'2022-Q3'!$J:$J,REPORT!$C40))</f>
        <v>#REF!</v>
      </c>
      <c r="M40" s="239" t="e">
        <f>IF($C40="","",SUMIFS('2022-Q4'!$I:$I,'2022-Q4'!$J:$J,REPORT!$C40))</f>
        <v>#REF!</v>
      </c>
      <c r="N40" s="239" t="e">
        <f>IF($C40="","",SUMIFS('2023-Q1'!$I:$I,'2023-Q1'!$J:$J,REPORT!$C40))</f>
        <v>#REF!</v>
      </c>
      <c r="O40" s="239" t="e">
        <f>IF($C40="","",SUMIFS('2023-Q2'!$I:$I,'2023-Q2'!$J:$J,REPORT!$C40))</f>
        <v>#REF!</v>
      </c>
      <c r="P40" s="239" t="e">
        <f>IF($C40="","",SUMIFS('2023-Q3'!$I:$I,'2023-Q3'!$J:$J,REPORT!$C40))</f>
        <v>#REF!</v>
      </c>
      <c r="Q40" s="239" t="e">
        <f>IF($C40="","",SUMIFS('2023-Q4'!$I:$I,'2023-Q4'!$J:$J,REPORT!$C40))</f>
        <v>#REF!</v>
      </c>
      <c r="R40" s="239" t="e">
        <f>IF($C40="","",SUMIFS('2024-Q1'!$I:$I,'2024-Q1'!$J:$J,REPORT!$C40))</f>
        <v>#REF!</v>
      </c>
      <c r="S40" s="239" t="e">
        <f>IF($C40="","",SUMIFS('2024-Q2'!$I:$I,'2024-Q2'!$J:$J,REPORT!$C40))</f>
        <v>#REF!</v>
      </c>
      <c r="T40" s="110"/>
    </row>
    <row r="41" spans="1:20" outlineLevel="1" x14ac:dyDescent="0.35">
      <c r="B41" s="130"/>
      <c r="C41" s="229" t="e">
        <f>IF(BUDGET!#REF!="","",BUDGET!#REF!)</f>
        <v>#REF!</v>
      </c>
      <c r="D41" s="286" t="e">
        <f>IF(BUDGET!#REF!="","",BUDGET!#REF!)</f>
        <v>#REF!</v>
      </c>
      <c r="E41" s="239" t="e">
        <f>IF(BUDGET!#REF!="","",BUDGET!#REF!)</f>
        <v>#REF!</v>
      </c>
      <c r="F41" s="291"/>
      <c r="G41" s="239" t="e">
        <f>IF($C41="","",SUMIFS('2022-Q2'!$I:$I,'2022-Q2'!$J:$J,REPORT!$C41)+SUMIFS('2022-Q3'!$I:$I,'2022-Q3'!$J:$J,REPORT!$C41)+SUMIFS('2022-Q4'!$I:$I,'2022-Q4'!$J:$J,REPORT!$C41)+SUMIFS('2023-Q1'!$I:$I,'2023-Q1'!$J:$J,REPORT!$C41)+SUMIFS('2023-Q2'!$I:$I,'2023-Q2'!$J:$J,REPORT!$C41)+SUMIFS('2023-Q3'!$I:$I,'2023-Q3'!$J:$J,REPORT!$C41)+SUMIFS('2023-Q4'!$I:$I,'2023-Q4'!$J:$J,REPORT!$C41)+SUMIFS('2024-Q1'!$I:$I,'2024-Q1'!$J:$J,REPORT!$C41)+SUMIFS('2024-Q2'!$I:$I,'2024-Q2'!$J:$J,REPORT!$C41))</f>
        <v>#REF!</v>
      </c>
      <c r="H41" s="142"/>
      <c r="I41" s="138"/>
      <c r="J41" s="290" t="e">
        <f t="shared" si="9"/>
        <v>#REF!</v>
      </c>
      <c r="K41" s="239" t="e">
        <f>IF($C41="","",SUMIFS('2022-Q2'!$I:$I,'2022-Q2'!$J:$J,REPORT!$C41))</f>
        <v>#REF!</v>
      </c>
      <c r="L41" s="239" t="e">
        <f>IF($C41="","",SUMIFS('2022-Q3'!$I:$I,'2022-Q3'!$J:$J,REPORT!$C41))</f>
        <v>#REF!</v>
      </c>
      <c r="M41" s="239" t="e">
        <f>IF($C41="","",SUMIFS('2022-Q4'!$I:$I,'2022-Q4'!$J:$J,REPORT!$C41))</f>
        <v>#REF!</v>
      </c>
      <c r="N41" s="239" t="e">
        <f>IF($C41="","",SUMIFS('2023-Q1'!$I:$I,'2023-Q1'!$J:$J,REPORT!$C41))</f>
        <v>#REF!</v>
      </c>
      <c r="O41" s="239" t="e">
        <f>IF($C41="","",SUMIFS('2023-Q2'!$I:$I,'2023-Q2'!$J:$J,REPORT!$C41))</f>
        <v>#REF!</v>
      </c>
      <c r="P41" s="239" t="e">
        <f>IF($C41="","",SUMIFS('2023-Q3'!$I:$I,'2023-Q3'!$J:$J,REPORT!$C41))</f>
        <v>#REF!</v>
      </c>
      <c r="Q41" s="239" t="e">
        <f>IF($C41="","",SUMIFS('2023-Q4'!$I:$I,'2023-Q4'!$J:$J,REPORT!$C41))</f>
        <v>#REF!</v>
      </c>
      <c r="R41" s="239" t="e">
        <f>IF($C41="","",SUMIFS('2024-Q1'!$I:$I,'2024-Q1'!$J:$J,REPORT!$C41))</f>
        <v>#REF!</v>
      </c>
      <c r="S41" s="239" t="e">
        <f>IF($C41="","",SUMIFS('2024-Q2'!$I:$I,'2024-Q2'!$J:$J,REPORT!$C41))</f>
        <v>#REF!</v>
      </c>
      <c r="T41" s="110"/>
    </row>
    <row r="42" spans="1:20" ht="19.5" customHeight="1" x14ac:dyDescent="0.35">
      <c r="A42" s="108"/>
      <c r="B42" s="126">
        <v>3</v>
      </c>
      <c r="C42" s="127" t="str">
        <f>IF(BUDGET!C27="","",BUDGET!C27)</f>
        <v>Global &amp; Local advocacy</v>
      </c>
      <c r="D42" s="293"/>
      <c r="E42" s="129">
        <f>SUM(E43:E61)</f>
        <v>140000</v>
      </c>
      <c r="F42" s="291"/>
      <c r="G42" s="129">
        <f>SUM(G43:G61)</f>
        <v>0</v>
      </c>
      <c r="H42" s="140"/>
      <c r="I42" s="328">
        <f>IF(E42=0,"",G42/E42)</f>
        <v>0</v>
      </c>
      <c r="J42" s="290"/>
      <c r="K42" s="321">
        <f t="shared" ref="K42:P42" si="10">SUM(K43:K61)</f>
        <v>0</v>
      </c>
      <c r="L42" s="321">
        <f t="shared" si="10"/>
        <v>0</v>
      </c>
      <c r="M42" s="321">
        <f t="shared" si="10"/>
        <v>0</v>
      </c>
      <c r="N42" s="321">
        <f t="shared" si="10"/>
        <v>0</v>
      </c>
      <c r="O42" s="321">
        <f t="shared" si="10"/>
        <v>0</v>
      </c>
      <c r="P42" s="321">
        <f t="shared" si="10"/>
        <v>0</v>
      </c>
      <c r="Q42" s="321">
        <f t="shared" ref="Q42" si="11">SUM(Q43:Q61)</f>
        <v>0</v>
      </c>
      <c r="R42" s="321">
        <f t="shared" ref="R42:S42" si="12">SUM(R43:R61)</f>
        <v>0</v>
      </c>
      <c r="S42" s="321">
        <f t="shared" si="12"/>
        <v>0</v>
      </c>
      <c r="T42" s="110"/>
    </row>
    <row r="43" spans="1:20" ht="40.5" outlineLevel="1" x14ac:dyDescent="0.35">
      <c r="B43" s="130"/>
      <c r="C43" s="229" t="str">
        <f>IF(BUDGET!C28="","",BUDGET!C28)</f>
        <v>ADV-01</v>
      </c>
      <c r="D43" s="286" t="str">
        <f>IF(BUDGET!D28="","",BUDGET!D28)</f>
        <v>Regional and global events, grants to advocacy and events partners, consultants and employees, travels, workshops, communications, advocacy, etc</v>
      </c>
      <c r="E43" s="239">
        <f>IF(BUDGET!N28="","",BUDGET!N28)</f>
        <v>140000</v>
      </c>
      <c r="F43" s="291"/>
      <c r="G43" s="239">
        <f>IF($C43="","",SUMIFS('2022-Q2'!$I:$I,'2022-Q2'!$J:$J,REPORT!$C43)+SUMIFS('2022-Q3'!$I:$I,'2022-Q3'!$J:$J,REPORT!$C43)+SUMIFS('2022-Q4'!$I:$I,'2022-Q4'!$J:$J,REPORT!$C43)+SUMIFS('2023-Q1'!$I:$I,'2023-Q1'!$J:$J,REPORT!$C43)+SUMIFS('2023-Q2'!$I:$I,'2023-Q2'!$J:$J,REPORT!$C43)+SUMIFS('2023-Q3'!$I:$I,'2023-Q3'!$J:$J,REPORT!$C43)+SUMIFS('2023-Q4'!$I:$I,'2023-Q4'!$J:$J,REPORT!$C43)+SUMIFS('2024-Q1'!$I:$I,'2024-Q1'!$J:$J,REPORT!$C43)+SUMIFS('2024-Q2'!$I:$I,'2024-Q2'!$J:$J,REPORT!$C43))</f>
        <v>0</v>
      </c>
      <c r="H43" s="141"/>
      <c r="I43" s="280"/>
      <c r="J43" s="290" t="str">
        <f t="shared" ref="J43:J61" si="13">IF(C43="","",IF(ABS(G43-SUM(K43:S43))&gt;0.1,"PROB","OK"))</f>
        <v>OK</v>
      </c>
      <c r="K43" s="239">
        <f>IF($C43="","",SUMIFS('2022-Q2'!$I:$I,'2022-Q2'!$J:$J,REPORT!$C43))</f>
        <v>0</v>
      </c>
      <c r="L43" s="239">
        <f>IF($C43="","",SUMIFS('2022-Q3'!$I:$I,'2022-Q3'!$J:$J,REPORT!$C43))</f>
        <v>0</v>
      </c>
      <c r="M43" s="239">
        <f>IF($C43="","",SUMIFS('2022-Q4'!$I:$I,'2022-Q4'!$J:$J,REPORT!$C43))</f>
        <v>0</v>
      </c>
      <c r="N43" s="239">
        <f>IF($C43="","",SUMIFS('2023-Q1'!$I:$I,'2023-Q1'!$J:$J,REPORT!$C43))</f>
        <v>0</v>
      </c>
      <c r="O43" s="239">
        <f>IF($C43="","",SUMIFS('2023-Q2'!$I:$I,'2023-Q2'!$J:$J,REPORT!$C43))</f>
        <v>0</v>
      </c>
      <c r="P43" s="239">
        <f>IF($C43="","",SUMIFS('2023-Q3'!$I:$I,'2023-Q3'!$J:$J,REPORT!$C43))</f>
        <v>0</v>
      </c>
      <c r="Q43" s="239">
        <f>IF($C43="","",SUMIFS('2023-Q4'!$I:$I,'2023-Q4'!$J:$J,REPORT!$C43))</f>
        <v>0</v>
      </c>
      <c r="R43" s="239">
        <f>IF($C43="","",SUMIFS('2024-Q1'!$I:$I,'2024-Q1'!$J:$J,REPORT!$C43))</f>
        <v>0</v>
      </c>
      <c r="S43" s="239">
        <f>IF($C43="","",SUMIFS('2024-Q2'!$I:$I,'2024-Q2'!$J:$J,REPORT!$C43))</f>
        <v>0</v>
      </c>
      <c r="T43" s="110"/>
    </row>
    <row r="44" spans="1:20" outlineLevel="1" x14ac:dyDescent="0.35">
      <c r="B44" s="130"/>
      <c r="C44" s="229" t="str">
        <f>IF(BUDGET!C29="","",BUDGET!C29)</f>
        <v/>
      </c>
      <c r="D44" s="286" t="str">
        <f>IF(BUDGET!D29="","",BUDGET!D29)</f>
        <v/>
      </c>
      <c r="E44" s="239" t="str">
        <f>IF(BUDGET!N29="","",BUDGET!N29)</f>
        <v/>
      </c>
      <c r="F44" s="291"/>
      <c r="G44" s="239" t="str">
        <f>IF($C44="","",SUMIFS('2022-Q2'!$I:$I,'2022-Q2'!$J:$J,REPORT!$C44)+SUMIFS('2022-Q3'!$I:$I,'2022-Q3'!$J:$J,REPORT!$C44)+SUMIFS('2022-Q4'!$I:$I,'2022-Q4'!$J:$J,REPORT!$C44)+SUMIFS('2023-Q1'!$I:$I,'2023-Q1'!$J:$J,REPORT!$C44)+SUMIFS('2023-Q2'!$I:$I,'2023-Q2'!$J:$J,REPORT!$C44)+SUMIFS('2023-Q3'!$I:$I,'2023-Q3'!$J:$J,REPORT!$C44)+SUMIFS('2023-Q4'!$I:$I,'2023-Q4'!$J:$J,REPORT!$C44)+SUMIFS('2024-Q1'!$I:$I,'2024-Q1'!$J:$J,REPORT!$C44)+SUMIFS('2024-Q2'!$I:$I,'2024-Q2'!$J:$J,REPORT!$C44))</f>
        <v/>
      </c>
      <c r="H44" s="141"/>
      <c r="I44" s="138"/>
      <c r="J44" s="290" t="str">
        <f t="shared" si="13"/>
        <v/>
      </c>
      <c r="K44" s="239" t="str">
        <f>IF($C44="","",SUMIFS('2022-Q2'!$I:$I,'2022-Q2'!$J:$J,REPORT!$C44))</f>
        <v/>
      </c>
      <c r="L44" s="239" t="str">
        <f>IF($C44="","",SUMIFS('2022-Q3'!$I:$I,'2022-Q3'!$J:$J,REPORT!$C44))</f>
        <v/>
      </c>
      <c r="M44" s="239" t="str">
        <f>IF($C44="","",SUMIFS('2022-Q4'!$I:$I,'2022-Q4'!$J:$J,REPORT!$C44))</f>
        <v/>
      </c>
      <c r="N44" s="239" t="str">
        <f>IF($C44="","",SUMIFS('2023-Q1'!$I:$I,'2023-Q1'!$J:$J,REPORT!$C44))</f>
        <v/>
      </c>
      <c r="O44" s="239" t="str">
        <f>IF($C44="","",SUMIFS('2023-Q2'!$I:$I,'2023-Q2'!$J:$J,REPORT!$C44))</f>
        <v/>
      </c>
      <c r="P44" s="239" t="str">
        <f>IF($C44="","",SUMIFS('2023-Q3'!$I:$I,'2023-Q3'!$J:$J,REPORT!$C44))</f>
        <v/>
      </c>
      <c r="Q44" s="239" t="str">
        <f>IF($C44="","",SUMIFS('2023-Q4'!$I:$I,'2023-Q4'!$J:$J,REPORT!$C44))</f>
        <v/>
      </c>
      <c r="R44" s="239" t="str">
        <f>IF($C44="","",SUMIFS('2024-Q1'!$I:$I,'2024-Q1'!$J:$J,REPORT!$C44))</f>
        <v/>
      </c>
      <c r="S44" s="239" t="str">
        <f>IF($C44="","",SUMIFS('2024-Q2'!$I:$I,'2024-Q2'!$J:$J,REPORT!$C44))</f>
        <v/>
      </c>
      <c r="T44" s="110"/>
    </row>
    <row r="45" spans="1:20" outlineLevel="1" x14ac:dyDescent="0.35">
      <c r="B45" s="130"/>
      <c r="C45" s="229" t="str">
        <f>IF(BUDGET!C30="","",BUDGET!C30)</f>
        <v/>
      </c>
      <c r="D45" s="286" t="str">
        <f>IF(BUDGET!D30="","",BUDGET!D30)</f>
        <v/>
      </c>
      <c r="E45" s="239" t="str">
        <f>IF(BUDGET!N30="","",BUDGET!N30)</f>
        <v/>
      </c>
      <c r="F45" s="291"/>
      <c r="G45" s="239" t="str">
        <f>IF($C45="","",SUMIFS('2022-Q2'!$I:$I,'2022-Q2'!$J:$J,REPORT!$C45)+SUMIFS('2022-Q3'!$I:$I,'2022-Q3'!$J:$J,REPORT!$C45)+SUMIFS('2022-Q4'!$I:$I,'2022-Q4'!$J:$J,REPORT!$C45)+SUMIFS('2023-Q1'!$I:$I,'2023-Q1'!$J:$J,REPORT!$C45)+SUMIFS('2023-Q2'!$I:$I,'2023-Q2'!$J:$J,REPORT!$C45)+SUMIFS('2023-Q3'!$I:$I,'2023-Q3'!$J:$J,REPORT!$C45)+SUMIFS('2023-Q4'!$I:$I,'2023-Q4'!$J:$J,REPORT!$C45)+SUMIFS('2024-Q1'!$I:$I,'2024-Q1'!$J:$J,REPORT!$C45)+SUMIFS('2024-Q2'!$I:$I,'2024-Q2'!$J:$J,REPORT!$C45))</f>
        <v/>
      </c>
      <c r="H45" s="141"/>
      <c r="I45" s="138"/>
      <c r="J45" s="290" t="str">
        <f t="shared" si="13"/>
        <v/>
      </c>
      <c r="K45" s="239" t="str">
        <f>IF($C45="","",SUMIFS('2022-Q2'!$I:$I,'2022-Q2'!$J:$J,REPORT!$C45))</f>
        <v/>
      </c>
      <c r="L45" s="239" t="str">
        <f>IF($C45="","",SUMIFS('2022-Q3'!$I:$I,'2022-Q3'!$J:$J,REPORT!$C45))</f>
        <v/>
      </c>
      <c r="M45" s="239" t="str">
        <f>IF($C45="","",SUMIFS('2022-Q4'!$I:$I,'2022-Q4'!$J:$J,REPORT!$C45))</f>
        <v/>
      </c>
      <c r="N45" s="239" t="str">
        <f>IF($C45="","",SUMIFS('2023-Q1'!$I:$I,'2023-Q1'!$J:$J,REPORT!$C45))</f>
        <v/>
      </c>
      <c r="O45" s="239" t="str">
        <f>IF($C45="","",SUMIFS('2023-Q2'!$I:$I,'2023-Q2'!$J:$J,REPORT!$C45))</f>
        <v/>
      </c>
      <c r="P45" s="239" t="str">
        <f>IF($C45="","",SUMIFS('2023-Q3'!$I:$I,'2023-Q3'!$J:$J,REPORT!$C45))</f>
        <v/>
      </c>
      <c r="Q45" s="239" t="str">
        <f>IF($C45="","",SUMIFS('2023-Q4'!$I:$I,'2023-Q4'!$J:$J,REPORT!$C45))</f>
        <v/>
      </c>
      <c r="R45" s="239" t="str">
        <f>IF($C45="","",SUMIFS('2024-Q1'!$I:$I,'2024-Q1'!$J:$J,REPORT!$C45))</f>
        <v/>
      </c>
      <c r="S45" s="239" t="str">
        <f>IF($C45="","",SUMIFS('2024-Q2'!$I:$I,'2024-Q2'!$J:$J,REPORT!$C45))</f>
        <v/>
      </c>
      <c r="T45" s="110"/>
    </row>
    <row r="46" spans="1:20" outlineLevel="1" x14ac:dyDescent="0.35">
      <c r="B46" s="130"/>
      <c r="C46" s="229" t="str">
        <f>IF(BUDGET!C31="","",BUDGET!C31)</f>
        <v/>
      </c>
      <c r="D46" s="286" t="str">
        <f>IF(BUDGET!D31="","",BUDGET!D31)</f>
        <v/>
      </c>
      <c r="E46" s="239" t="str">
        <f>IF(BUDGET!N31="","",BUDGET!N31)</f>
        <v/>
      </c>
      <c r="F46" s="291"/>
      <c r="G46" s="239" t="str">
        <f>IF($C46="","",SUMIFS('2022-Q2'!$I:$I,'2022-Q2'!$J:$J,REPORT!$C46)+SUMIFS('2022-Q3'!$I:$I,'2022-Q3'!$J:$J,REPORT!$C46)+SUMIFS('2022-Q4'!$I:$I,'2022-Q4'!$J:$J,REPORT!$C46)+SUMIFS('2023-Q1'!$I:$I,'2023-Q1'!$J:$J,REPORT!$C46)+SUMIFS('2023-Q2'!$I:$I,'2023-Q2'!$J:$J,REPORT!$C46)+SUMIFS('2023-Q3'!$I:$I,'2023-Q3'!$J:$J,REPORT!$C46)+SUMIFS('2023-Q4'!$I:$I,'2023-Q4'!$J:$J,REPORT!$C46)+SUMIFS('2024-Q1'!$I:$I,'2024-Q1'!$J:$J,REPORT!$C46)+SUMIFS('2024-Q2'!$I:$I,'2024-Q2'!$J:$J,REPORT!$C46))</f>
        <v/>
      </c>
      <c r="H46" s="141"/>
      <c r="I46" s="138"/>
      <c r="J46" s="290" t="str">
        <f t="shared" si="13"/>
        <v/>
      </c>
      <c r="K46" s="239" t="str">
        <f>IF($C46="","",SUMIFS('2022-Q2'!$I:$I,'2022-Q2'!$J:$J,REPORT!$C46))</f>
        <v/>
      </c>
      <c r="L46" s="239" t="str">
        <f>IF($C46="","",SUMIFS('2022-Q3'!$I:$I,'2022-Q3'!$J:$J,REPORT!$C46))</f>
        <v/>
      </c>
      <c r="M46" s="239" t="str">
        <f>IF($C46="","",SUMIFS('2022-Q4'!$I:$I,'2022-Q4'!$J:$J,REPORT!$C46))</f>
        <v/>
      </c>
      <c r="N46" s="239" t="str">
        <f>IF($C46="","",SUMIFS('2023-Q1'!$I:$I,'2023-Q1'!$J:$J,REPORT!$C46))</f>
        <v/>
      </c>
      <c r="O46" s="239" t="str">
        <f>IF($C46="","",SUMIFS('2023-Q2'!$I:$I,'2023-Q2'!$J:$J,REPORT!$C46))</f>
        <v/>
      </c>
      <c r="P46" s="239" t="str">
        <f>IF($C46="","",SUMIFS('2023-Q3'!$I:$I,'2023-Q3'!$J:$J,REPORT!$C46))</f>
        <v/>
      </c>
      <c r="Q46" s="239" t="str">
        <f>IF($C46="","",SUMIFS('2023-Q4'!$I:$I,'2023-Q4'!$J:$J,REPORT!$C46))</f>
        <v/>
      </c>
      <c r="R46" s="239" t="str">
        <f>IF($C46="","",SUMIFS('2024-Q1'!$I:$I,'2024-Q1'!$J:$J,REPORT!$C46))</f>
        <v/>
      </c>
      <c r="S46" s="239" t="str">
        <f>IF($C46="","",SUMIFS('2024-Q2'!$I:$I,'2024-Q2'!$J:$J,REPORT!$C46))</f>
        <v/>
      </c>
      <c r="T46" s="110"/>
    </row>
    <row r="47" spans="1:20" outlineLevel="1" x14ac:dyDescent="0.35">
      <c r="B47" s="130"/>
      <c r="C47" s="229" t="str">
        <f>IF(BUDGET!C32="","",BUDGET!C32)</f>
        <v/>
      </c>
      <c r="D47" s="286" t="str">
        <f>IF(BUDGET!D32="","",BUDGET!D32)</f>
        <v/>
      </c>
      <c r="E47" s="239" t="str">
        <f>IF(BUDGET!N32="","",BUDGET!N32)</f>
        <v/>
      </c>
      <c r="F47" s="291"/>
      <c r="G47" s="239" t="str">
        <f>IF($C47="","",SUMIFS('2022-Q2'!$I:$I,'2022-Q2'!$J:$J,REPORT!$C47)+SUMIFS('2022-Q3'!$I:$I,'2022-Q3'!$J:$J,REPORT!$C47)+SUMIFS('2022-Q4'!$I:$I,'2022-Q4'!$J:$J,REPORT!$C47)+SUMIFS('2023-Q1'!$I:$I,'2023-Q1'!$J:$J,REPORT!$C47)+SUMIFS('2023-Q2'!$I:$I,'2023-Q2'!$J:$J,REPORT!$C47)+SUMIFS('2023-Q3'!$I:$I,'2023-Q3'!$J:$J,REPORT!$C47)+SUMIFS('2023-Q4'!$I:$I,'2023-Q4'!$J:$J,REPORT!$C47)+SUMIFS('2024-Q1'!$I:$I,'2024-Q1'!$J:$J,REPORT!$C47)+SUMIFS('2024-Q2'!$I:$I,'2024-Q2'!$J:$J,REPORT!$C47))</f>
        <v/>
      </c>
      <c r="H47" s="141"/>
      <c r="I47" s="138"/>
      <c r="J47" s="290" t="str">
        <f t="shared" si="13"/>
        <v/>
      </c>
      <c r="K47" s="239" t="str">
        <f>IF($C47="","",SUMIFS('2022-Q2'!$I:$I,'2022-Q2'!$J:$J,REPORT!$C47))</f>
        <v/>
      </c>
      <c r="L47" s="239" t="str">
        <f>IF($C47="","",SUMIFS('2022-Q3'!$I:$I,'2022-Q3'!$J:$J,REPORT!$C47))</f>
        <v/>
      </c>
      <c r="M47" s="239" t="str">
        <f>IF($C47="","",SUMIFS('2022-Q4'!$I:$I,'2022-Q4'!$J:$J,REPORT!$C47))</f>
        <v/>
      </c>
      <c r="N47" s="239" t="str">
        <f>IF($C47="","",SUMIFS('2023-Q1'!$I:$I,'2023-Q1'!$J:$J,REPORT!$C47))</f>
        <v/>
      </c>
      <c r="O47" s="239" t="str">
        <f>IF($C47="","",SUMIFS('2023-Q2'!$I:$I,'2023-Q2'!$J:$J,REPORT!$C47))</f>
        <v/>
      </c>
      <c r="P47" s="239" t="str">
        <f>IF($C47="","",SUMIFS('2023-Q3'!$I:$I,'2023-Q3'!$J:$J,REPORT!$C47))</f>
        <v/>
      </c>
      <c r="Q47" s="239" t="str">
        <f>IF($C47="","",SUMIFS('2023-Q4'!$I:$I,'2023-Q4'!$J:$J,REPORT!$C47))</f>
        <v/>
      </c>
      <c r="R47" s="239" t="str">
        <f>IF($C47="","",SUMIFS('2024-Q1'!$I:$I,'2024-Q1'!$J:$J,REPORT!$C47))</f>
        <v/>
      </c>
      <c r="S47" s="239" t="str">
        <f>IF($C47="","",SUMIFS('2024-Q2'!$I:$I,'2024-Q2'!$J:$J,REPORT!$C47))</f>
        <v/>
      </c>
      <c r="T47" s="110"/>
    </row>
    <row r="48" spans="1:20" outlineLevel="1" x14ac:dyDescent="0.35">
      <c r="B48" s="130"/>
      <c r="C48" s="229" t="str">
        <f>IF(BUDGET!C33="","",BUDGET!C33)</f>
        <v/>
      </c>
      <c r="D48" s="286" t="str">
        <f>IF(BUDGET!D33="","",BUDGET!D33)</f>
        <v/>
      </c>
      <c r="E48" s="239" t="str">
        <f>IF(BUDGET!N33="","",BUDGET!N33)</f>
        <v/>
      </c>
      <c r="F48" s="291"/>
      <c r="G48" s="239" t="str">
        <f>IF($C48="","",SUMIFS('2022-Q2'!$I:$I,'2022-Q2'!$J:$J,REPORT!$C48)+SUMIFS('2022-Q3'!$I:$I,'2022-Q3'!$J:$J,REPORT!$C48)+SUMIFS('2022-Q4'!$I:$I,'2022-Q4'!$J:$J,REPORT!$C48)+SUMIFS('2023-Q1'!$I:$I,'2023-Q1'!$J:$J,REPORT!$C48)+SUMIFS('2023-Q2'!$I:$I,'2023-Q2'!$J:$J,REPORT!$C48)+SUMIFS('2023-Q3'!$I:$I,'2023-Q3'!$J:$J,REPORT!$C48)+SUMIFS('2023-Q4'!$I:$I,'2023-Q4'!$J:$J,REPORT!$C48)+SUMIFS('2024-Q1'!$I:$I,'2024-Q1'!$J:$J,REPORT!$C48)+SUMIFS('2024-Q2'!$I:$I,'2024-Q2'!$J:$J,REPORT!$C48))</f>
        <v/>
      </c>
      <c r="H48" s="141"/>
      <c r="I48" s="138"/>
      <c r="J48" s="290" t="str">
        <f t="shared" si="13"/>
        <v/>
      </c>
      <c r="K48" s="239" t="str">
        <f>IF($C48="","",SUMIFS('2022-Q2'!$I:$I,'2022-Q2'!$J:$J,REPORT!$C48))</f>
        <v/>
      </c>
      <c r="L48" s="239" t="str">
        <f>IF($C48="","",SUMIFS('2022-Q3'!$I:$I,'2022-Q3'!$J:$J,REPORT!$C48))</f>
        <v/>
      </c>
      <c r="M48" s="239" t="str">
        <f>IF($C48="","",SUMIFS('2022-Q4'!$I:$I,'2022-Q4'!$J:$J,REPORT!$C48))</f>
        <v/>
      </c>
      <c r="N48" s="239" t="str">
        <f>IF($C48="","",SUMIFS('2023-Q1'!$I:$I,'2023-Q1'!$J:$J,REPORT!$C48))</f>
        <v/>
      </c>
      <c r="O48" s="239" t="str">
        <f>IF($C48="","",SUMIFS('2023-Q2'!$I:$I,'2023-Q2'!$J:$J,REPORT!$C48))</f>
        <v/>
      </c>
      <c r="P48" s="239" t="str">
        <f>IF($C48="","",SUMIFS('2023-Q3'!$I:$I,'2023-Q3'!$J:$J,REPORT!$C48))</f>
        <v/>
      </c>
      <c r="Q48" s="239" t="str">
        <f>IF($C48="","",SUMIFS('2023-Q4'!$I:$I,'2023-Q4'!$J:$J,REPORT!$C48))</f>
        <v/>
      </c>
      <c r="R48" s="239" t="str">
        <f>IF($C48="","",SUMIFS('2024-Q1'!$I:$I,'2024-Q1'!$J:$J,REPORT!$C48))</f>
        <v/>
      </c>
      <c r="S48" s="239" t="str">
        <f>IF($C48="","",SUMIFS('2024-Q2'!$I:$I,'2024-Q2'!$J:$J,REPORT!$C48))</f>
        <v/>
      </c>
      <c r="T48" s="110"/>
    </row>
    <row r="49" spans="1:20" outlineLevel="1" x14ac:dyDescent="0.35">
      <c r="B49" s="130"/>
      <c r="C49" s="229" t="str">
        <f>IF(BUDGET!C34="","",BUDGET!C34)</f>
        <v/>
      </c>
      <c r="D49" s="286" t="str">
        <f>IF(BUDGET!D34="","",BUDGET!D34)</f>
        <v/>
      </c>
      <c r="E49" s="239" t="str">
        <f>IF(BUDGET!N34="","",BUDGET!N34)</f>
        <v/>
      </c>
      <c r="F49" s="291"/>
      <c r="G49" s="239" t="str">
        <f>IF($C49="","",SUMIFS('2022-Q2'!$I:$I,'2022-Q2'!$J:$J,REPORT!$C49)+SUMIFS('2022-Q3'!$I:$I,'2022-Q3'!$J:$J,REPORT!$C49)+SUMIFS('2022-Q4'!$I:$I,'2022-Q4'!$J:$J,REPORT!$C49)+SUMIFS('2023-Q1'!$I:$I,'2023-Q1'!$J:$J,REPORT!$C49)+SUMIFS('2023-Q2'!$I:$I,'2023-Q2'!$J:$J,REPORT!$C49)+SUMIFS('2023-Q3'!$I:$I,'2023-Q3'!$J:$J,REPORT!$C49)+SUMIFS('2023-Q4'!$I:$I,'2023-Q4'!$J:$J,REPORT!$C49)+SUMIFS('2024-Q1'!$I:$I,'2024-Q1'!$J:$J,REPORT!$C49)+SUMIFS('2024-Q2'!$I:$I,'2024-Q2'!$J:$J,REPORT!$C49))</f>
        <v/>
      </c>
      <c r="H49" s="141"/>
      <c r="I49" s="138"/>
      <c r="J49" s="290" t="str">
        <f t="shared" si="13"/>
        <v/>
      </c>
      <c r="K49" s="239" t="str">
        <f>IF($C49="","",SUMIFS('2022-Q2'!$I:$I,'2022-Q2'!$J:$J,REPORT!$C49))</f>
        <v/>
      </c>
      <c r="L49" s="239" t="str">
        <f>IF($C49="","",SUMIFS('2022-Q3'!$I:$I,'2022-Q3'!$J:$J,REPORT!$C49))</f>
        <v/>
      </c>
      <c r="M49" s="239" t="str">
        <f>IF($C49="","",SUMIFS('2022-Q4'!$I:$I,'2022-Q4'!$J:$J,REPORT!$C49))</f>
        <v/>
      </c>
      <c r="N49" s="239" t="str">
        <f>IF($C49="","",SUMIFS('2023-Q1'!$I:$I,'2023-Q1'!$J:$J,REPORT!$C49))</f>
        <v/>
      </c>
      <c r="O49" s="239" t="str">
        <f>IF($C49="","",SUMIFS('2023-Q2'!$I:$I,'2023-Q2'!$J:$J,REPORT!$C49))</f>
        <v/>
      </c>
      <c r="P49" s="239" t="str">
        <f>IF($C49="","",SUMIFS('2023-Q3'!$I:$I,'2023-Q3'!$J:$J,REPORT!$C49))</f>
        <v/>
      </c>
      <c r="Q49" s="239" t="str">
        <f>IF($C49="","",SUMIFS('2023-Q4'!$I:$I,'2023-Q4'!$J:$J,REPORT!$C49))</f>
        <v/>
      </c>
      <c r="R49" s="239" t="str">
        <f>IF($C49="","",SUMIFS('2024-Q1'!$I:$I,'2024-Q1'!$J:$J,REPORT!$C49))</f>
        <v/>
      </c>
      <c r="S49" s="239" t="str">
        <f>IF($C49="","",SUMIFS('2024-Q2'!$I:$I,'2024-Q2'!$J:$J,REPORT!$C49))</f>
        <v/>
      </c>
      <c r="T49" s="110"/>
    </row>
    <row r="50" spans="1:20" outlineLevel="1" x14ac:dyDescent="0.35">
      <c r="B50" s="130"/>
      <c r="C50" s="229" t="str">
        <f>IF(BUDGET!C35="","",BUDGET!C35)</f>
        <v/>
      </c>
      <c r="D50" s="286" t="str">
        <f>IF(BUDGET!D35="","",BUDGET!D35)</f>
        <v/>
      </c>
      <c r="E50" s="239" t="str">
        <f>IF(BUDGET!N35="","",BUDGET!N35)</f>
        <v/>
      </c>
      <c r="F50" s="291"/>
      <c r="G50" s="239" t="str">
        <f>IF($C50="","",SUMIFS('2022-Q2'!$I:$I,'2022-Q2'!$J:$J,REPORT!$C50)+SUMIFS('2022-Q3'!$I:$I,'2022-Q3'!$J:$J,REPORT!$C50)+SUMIFS('2022-Q4'!$I:$I,'2022-Q4'!$J:$J,REPORT!$C50)+SUMIFS('2023-Q1'!$I:$I,'2023-Q1'!$J:$J,REPORT!$C50)+SUMIFS('2023-Q2'!$I:$I,'2023-Q2'!$J:$J,REPORT!$C50)+SUMIFS('2023-Q3'!$I:$I,'2023-Q3'!$J:$J,REPORT!$C50)+SUMIFS('2023-Q4'!$I:$I,'2023-Q4'!$J:$J,REPORT!$C50)+SUMIFS('2024-Q1'!$I:$I,'2024-Q1'!$J:$J,REPORT!$C50)+SUMIFS('2024-Q2'!$I:$I,'2024-Q2'!$J:$J,REPORT!$C50))</f>
        <v/>
      </c>
      <c r="H50" s="141"/>
      <c r="I50" s="138"/>
      <c r="J50" s="290" t="str">
        <f t="shared" si="13"/>
        <v/>
      </c>
      <c r="K50" s="239" t="str">
        <f>IF($C50="","",SUMIFS('2022-Q2'!$I:$I,'2022-Q2'!$J:$J,REPORT!$C50))</f>
        <v/>
      </c>
      <c r="L50" s="239" t="str">
        <f>IF($C50="","",SUMIFS('2022-Q3'!$I:$I,'2022-Q3'!$J:$J,REPORT!$C50))</f>
        <v/>
      </c>
      <c r="M50" s="239" t="str">
        <f>IF($C50="","",SUMIFS('2022-Q4'!$I:$I,'2022-Q4'!$J:$J,REPORT!$C50))</f>
        <v/>
      </c>
      <c r="N50" s="239" t="str">
        <f>IF($C50="","",SUMIFS('2023-Q1'!$I:$I,'2023-Q1'!$J:$J,REPORT!$C50))</f>
        <v/>
      </c>
      <c r="O50" s="239" t="str">
        <f>IF($C50="","",SUMIFS('2023-Q2'!$I:$I,'2023-Q2'!$J:$J,REPORT!$C50))</f>
        <v/>
      </c>
      <c r="P50" s="239" t="str">
        <f>IF($C50="","",SUMIFS('2023-Q3'!$I:$I,'2023-Q3'!$J:$J,REPORT!$C50))</f>
        <v/>
      </c>
      <c r="Q50" s="239" t="str">
        <f>IF($C50="","",SUMIFS('2023-Q4'!$I:$I,'2023-Q4'!$J:$J,REPORT!$C50))</f>
        <v/>
      </c>
      <c r="R50" s="239" t="str">
        <f>IF($C50="","",SUMIFS('2024-Q1'!$I:$I,'2024-Q1'!$J:$J,REPORT!$C50))</f>
        <v/>
      </c>
      <c r="S50" s="239" t="str">
        <f>IF($C50="","",SUMIFS('2024-Q2'!$I:$I,'2024-Q2'!$J:$J,REPORT!$C50))</f>
        <v/>
      </c>
      <c r="T50" s="110"/>
    </row>
    <row r="51" spans="1:20" outlineLevel="1" x14ac:dyDescent="0.35">
      <c r="B51" s="130"/>
      <c r="C51" s="229" t="str">
        <f>IF(BUDGET!C36="","",BUDGET!C36)</f>
        <v/>
      </c>
      <c r="D51" s="286" t="str">
        <f>IF(BUDGET!D36="","",BUDGET!D36)</f>
        <v/>
      </c>
      <c r="E51" s="239" t="str">
        <f>IF(BUDGET!N36="","",BUDGET!N36)</f>
        <v/>
      </c>
      <c r="F51" s="291"/>
      <c r="G51" s="239" t="str">
        <f>IF($C51="","",SUMIFS('2022-Q2'!$I:$I,'2022-Q2'!$J:$J,REPORT!$C51)+SUMIFS('2022-Q3'!$I:$I,'2022-Q3'!$J:$J,REPORT!$C51)+SUMIFS('2022-Q4'!$I:$I,'2022-Q4'!$J:$J,REPORT!$C51)+SUMIFS('2023-Q1'!$I:$I,'2023-Q1'!$J:$J,REPORT!$C51)+SUMIFS('2023-Q2'!$I:$I,'2023-Q2'!$J:$J,REPORT!$C51)+SUMIFS('2023-Q3'!$I:$I,'2023-Q3'!$J:$J,REPORT!$C51)+SUMIFS('2023-Q4'!$I:$I,'2023-Q4'!$J:$J,REPORT!$C51)+SUMIFS('2024-Q1'!$I:$I,'2024-Q1'!$J:$J,REPORT!$C51)+SUMIFS('2024-Q2'!$I:$I,'2024-Q2'!$J:$J,REPORT!$C51))</f>
        <v/>
      </c>
      <c r="H51" s="141"/>
      <c r="I51" s="138"/>
      <c r="J51" s="290" t="str">
        <f t="shared" si="13"/>
        <v/>
      </c>
      <c r="K51" s="239" t="str">
        <f>IF($C51="","",SUMIFS('2022-Q2'!$I:$I,'2022-Q2'!$J:$J,REPORT!$C51))</f>
        <v/>
      </c>
      <c r="L51" s="239" t="str">
        <f>IF($C51="","",SUMIFS('2022-Q3'!$I:$I,'2022-Q3'!$J:$J,REPORT!$C51))</f>
        <v/>
      </c>
      <c r="M51" s="239" t="str">
        <f>IF($C51="","",SUMIFS('2022-Q4'!$I:$I,'2022-Q4'!$J:$J,REPORT!$C51))</f>
        <v/>
      </c>
      <c r="N51" s="239" t="str">
        <f>IF($C51="","",SUMIFS('2023-Q1'!$I:$I,'2023-Q1'!$J:$J,REPORT!$C51))</f>
        <v/>
      </c>
      <c r="O51" s="239" t="str">
        <f>IF($C51="","",SUMIFS('2023-Q2'!$I:$I,'2023-Q2'!$J:$J,REPORT!$C51))</f>
        <v/>
      </c>
      <c r="P51" s="239" t="str">
        <f>IF($C51="","",SUMIFS('2023-Q3'!$I:$I,'2023-Q3'!$J:$J,REPORT!$C51))</f>
        <v/>
      </c>
      <c r="Q51" s="239" t="str">
        <f>IF($C51="","",SUMIFS('2023-Q4'!$I:$I,'2023-Q4'!$J:$J,REPORT!$C51))</f>
        <v/>
      </c>
      <c r="R51" s="239" t="str">
        <f>IF($C51="","",SUMIFS('2024-Q1'!$I:$I,'2024-Q1'!$J:$J,REPORT!$C51))</f>
        <v/>
      </c>
      <c r="S51" s="239" t="str">
        <f>IF($C51="","",SUMIFS('2024-Q2'!$I:$I,'2024-Q2'!$J:$J,REPORT!$C51))</f>
        <v/>
      </c>
      <c r="T51" s="110"/>
    </row>
    <row r="52" spans="1:20" outlineLevel="1" x14ac:dyDescent="0.35">
      <c r="B52" s="130"/>
      <c r="C52" s="229" t="str">
        <f>IF(BUDGET!C37="","",BUDGET!C37)</f>
        <v/>
      </c>
      <c r="D52" s="286" t="str">
        <f>IF(BUDGET!D37="","",BUDGET!D37)</f>
        <v/>
      </c>
      <c r="E52" s="239" t="str">
        <f>IF(BUDGET!N37="","",BUDGET!N37)</f>
        <v/>
      </c>
      <c r="F52" s="291"/>
      <c r="G52" s="239" t="str">
        <f>IF($C52="","",SUMIFS('2022-Q2'!$I:$I,'2022-Q2'!$J:$J,REPORT!$C52)+SUMIFS('2022-Q3'!$I:$I,'2022-Q3'!$J:$J,REPORT!$C52)+SUMIFS('2022-Q4'!$I:$I,'2022-Q4'!$J:$J,REPORT!$C52)+SUMIFS('2023-Q1'!$I:$I,'2023-Q1'!$J:$J,REPORT!$C52)+SUMIFS('2023-Q2'!$I:$I,'2023-Q2'!$J:$J,REPORT!$C52)+SUMIFS('2023-Q3'!$I:$I,'2023-Q3'!$J:$J,REPORT!$C52)+SUMIFS('2023-Q4'!$I:$I,'2023-Q4'!$J:$J,REPORT!$C52)+SUMIFS('2024-Q1'!$I:$I,'2024-Q1'!$J:$J,REPORT!$C52)+SUMIFS('2024-Q2'!$I:$I,'2024-Q2'!$J:$J,REPORT!$C52))</f>
        <v/>
      </c>
      <c r="H52" s="141"/>
      <c r="I52" s="138"/>
      <c r="J52" s="290" t="str">
        <f t="shared" si="13"/>
        <v/>
      </c>
      <c r="K52" s="239" t="str">
        <f>IF($C52="","",SUMIFS('2022-Q2'!$I:$I,'2022-Q2'!$J:$J,REPORT!$C52))</f>
        <v/>
      </c>
      <c r="L52" s="239" t="str">
        <f>IF($C52="","",SUMIFS('2022-Q3'!$I:$I,'2022-Q3'!$J:$J,REPORT!$C52))</f>
        <v/>
      </c>
      <c r="M52" s="239" t="str">
        <f>IF($C52="","",SUMIFS('2022-Q4'!$I:$I,'2022-Q4'!$J:$J,REPORT!$C52))</f>
        <v/>
      </c>
      <c r="N52" s="239" t="str">
        <f>IF($C52="","",SUMIFS('2023-Q1'!$I:$I,'2023-Q1'!$J:$J,REPORT!$C52))</f>
        <v/>
      </c>
      <c r="O52" s="239" t="str">
        <f>IF($C52="","",SUMIFS('2023-Q2'!$I:$I,'2023-Q2'!$J:$J,REPORT!$C52))</f>
        <v/>
      </c>
      <c r="P52" s="239" t="str">
        <f>IF($C52="","",SUMIFS('2023-Q3'!$I:$I,'2023-Q3'!$J:$J,REPORT!$C52))</f>
        <v/>
      </c>
      <c r="Q52" s="239" t="str">
        <f>IF($C52="","",SUMIFS('2023-Q4'!$I:$I,'2023-Q4'!$J:$J,REPORT!$C52))</f>
        <v/>
      </c>
      <c r="R52" s="239" t="str">
        <f>IF($C52="","",SUMIFS('2024-Q1'!$I:$I,'2024-Q1'!$J:$J,REPORT!$C52))</f>
        <v/>
      </c>
      <c r="S52" s="239" t="str">
        <f>IF($C52="","",SUMIFS('2024-Q2'!$I:$I,'2024-Q2'!$J:$J,REPORT!$C52))</f>
        <v/>
      </c>
      <c r="T52" s="110"/>
    </row>
    <row r="53" spans="1:20" outlineLevel="1" x14ac:dyDescent="0.35">
      <c r="B53" s="130"/>
      <c r="C53" s="229" t="str">
        <f>IF(BUDGET!C38="","",BUDGET!C38)</f>
        <v/>
      </c>
      <c r="D53" s="286" t="str">
        <f>IF(BUDGET!D38="","",BUDGET!D38)</f>
        <v/>
      </c>
      <c r="E53" s="239" t="str">
        <f>IF(BUDGET!N38="","",BUDGET!N38)</f>
        <v/>
      </c>
      <c r="F53" s="291"/>
      <c r="G53" s="239" t="str">
        <f>IF($C53="","",SUMIFS('2022-Q2'!$I:$I,'2022-Q2'!$J:$J,REPORT!$C53)+SUMIFS('2022-Q3'!$I:$I,'2022-Q3'!$J:$J,REPORT!$C53)+SUMIFS('2022-Q4'!$I:$I,'2022-Q4'!$J:$J,REPORT!$C53)+SUMIFS('2023-Q1'!$I:$I,'2023-Q1'!$J:$J,REPORT!$C53)+SUMIFS('2023-Q2'!$I:$I,'2023-Q2'!$J:$J,REPORT!$C53)+SUMIFS('2023-Q3'!$I:$I,'2023-Q3'!$J:$J,REPORT!$C53)+SUMIFS('2023-Q4'!$I:$I,'2023-Q4'!$J:$J,REPORT!$C53)+SUMIFS('2024-Q1'!$I:$I,'2024-Q1'!$J:$J,REPORT!$C53)+SUMIFS('2024-Q2'!$I:$I,'2024-Q2'!$J:$J,REPORT!$C53))</f>
        <v/>
      </c>
      <c r="H53" s="141"/>
      <c r="I53" s="138"/>
      <c r="J53" s="290" t="str">
        <f t="shared" si="13"/>
        <v/>
      </c>
      <c r="K53" s="239" t="str">
        <f>IF($C53="","",SUMIFS('2022-Q2'!$I:$I,'2022-Q2'!$J:$J,REPORT!$C53))</f>
        <v/>
      </c>
      <c r="L53" s="239" t="str">
        <f>IF($C53="","",SUMIFS('2022-Q3'!$I:$I,'2022-Q3'!$J:$J,REPORT!$C53))</f>
        <v/>
      </c>
      <c r="M53" s="239" t="str">
        <f>IF($C53="","",SUMIFS('2022-Q4'!$I:$I,'2022-Q4'!$J:$J,REPORT!$C53))</f>
        <v/>
      </c>
      <c r="N53" s="239" t="str">
        <f>IF($C53="","",SUMIFS('2023-Q1'!$I:$I,'2023-Q1'!$J:$J,REPORT!$C53))</f>
        <v/>
      </c>
      <c r="O53" s="239" t="str">
        <f>IF($C53="","",SUMIFS('2023-Q2'!$I:$I,'2023-Q2'!$J:$J,REPORT!$C53))</f>
        <v/>
      </c>
      <c r="P53" s="239" t="str">
        <f>IF($C53="","",SUMIFS('2023-Q3'!$I:$I,'2023-Q3'!$J:$J,REPORT!$C53))</f>
        <v/>
      </c>
      <c r="Q53" s="239" t="str">
        <f>IF($C53="","",SUMIFS('2023-Q4'!$I:$I,'2023-Q4'!$J:$J,REPORT!$C53))</f>
        <v/>
      </c>
      <c r="R53" s="239" t="str">
        <f>IF($C53="","",SUMIFS('2024-Q1'!$I:$I,'2024-Q1'!$J:$J,REPORT!$C53))</f>
        <v/>
      </c>
      <c r="S53" s="239" t="str">
        <f>IF($C53="","",SUMIFS('2024-Q2'!$I:$I,'2024-Q2'!$J:$J,REPORT!$C53))</f>
        <v/>
      </c>
      <c r="T53" s="110"/>
    </row>
    <row r="54" spans="1:20" outlineLevel="1" x14ac:dyDescent="0.35">
      <c r="B54" s="130"/>
      <c r="C54" s="229" t="str">
        <f>IF(BUDGET!C39="","",BUDGET!C39)</f>
        <v/>
      </c>
      <c r="D54" s="286" t="str">
        <f>IF(BUDGET!D39="","",BUDGET!D39)</f>
        <v/>
      </c>
      <c r="E54" s="239" t="str">
        <f>IF(BUDGET!N39="","",BUDGET!N39)</f>
        <v/>
      </c>
      <c r="F54" s="291"/>
      <c r="G54" s="239" t="str">
        <f>IF($C54="","",SUMIFS('2022-Q2'!$I:$I,'2022-Q2'!$J:$J,REPORT!$C54)+SUMIFS('2022-Q3'!$I:$I,'2022-Q3'!$J:$J,REPORT!$C54)+SUMIFS('2022-Q4'!$I:$I,'2022-Q4'!$J:$J,REPORT!$C54)+SUMIFS('2023-Q1'!$I:$I,'2023-Q1'!$J:$J,REPORT!$C54)+SUMIFS('2023-Q2'!$I:$I,'2023-Q2'!$J:$J,REPORT!$C54)+SUMIFS('2023-Q3'!$I:$I,'2023-Q3'!$J:$J,REPORT!$C54)+SUMIFS('2023-Q4'!$I:$I,'2023-Q4'!$J:$J,REPORT!$C54)+SUMIFS('2024-Q1'!$I:$I,'2024-Q1'!$J:$J,REPORT!$C54)+SUMIFS('2024-Q2'!$I:$I,'2024-Q2'!$J:$J,REPORT!$C54))</f>
        <v/>
      </c>
      <c r="H54" s="141"/>
      <c r="I54" s="138"/>
      <c r="J54" s="290" t="str">
        <f t="shared" si="13"/>
        <v/>
      </c>
      <c r="K54" s="239" t="str">
        <f>IF($C54="","",SUMIFS('2022-Q2'!$I:$I,'2022-Q2'!$J:$J,REPORT!$C54))</f>
        <v/>
      </c>
      <c r="L54" s="239" t="str">
        <f>IF($C54="","",SUMIFS('2022-Q3'!$I:$I,'2022-Q3'!$J:$J,REPORT!$C54))</f>
        <v/>
      </c>
      <c r="M54" s="239" t="str">
        <f>IF($C54="","",SUMIFS('2022-Q4'!$I:$I,'2022-Q4'!$J:$J,REPORT!$C54))</f>
        <v/>
      </c>
      <c r="N54" s="239" t="str">
        <f>IF($C54="","",SUMIFS('2023-Q1'!$I:$I,'2023-Q1'!$J:$J,REPORT!$C54))</f>
        <v/>
      </c>
      <c r="O54" s="239" t="str">
        <f>IF($C54="","",SUMIFS('2023-Q2'!$I:$I,'2023-Q2'!$J:$J,REPORT!$C54))</f>
        <v/>
      </c>
      <c r="P54" s="239" t="str">
        <f>IF($C54="","",SUMIFS('2023-Q3'!$I:$I,'2023-Q3'!$J:$J,REPORT!$C54))</f>
        <v/>
      </c>
      <c r="Q54" s="239" t="str">
        <f>IF($C54="","",SUMIFS('2023-Q4'!$I:$I,'2023-Q4'!$J:$J,REPORT!$C54))</f>
        <v/>
      </c>
      <c r="R54" s="239" t="str">
        <f>IF($C54="","",SUMIFS('2024-Q1'!$I:$I,'2024-Q1'!$J:$J,REPORT!$C54))</f>
        <v/>
      </c>
      <c r="S54" s="239" t="str">
        <f>IF($C54="","",SUMIFS('2024-Q2'!$I:$I,'2024-Q2'!$J:$J,REPORT!$C54))</f>
        <v/>
      </c>
      <c r="T54" s="110"/>
    </row>
    <row r="55" spans="1:20" outlineLevel="1" x14ac:dyDescent="0.35">
      <c r="B55" s="130"/>
      <c r="C55" s="229" t="str">
        <f>IF(BUDGET!C40="","",BUDGET!C40)</f>
        <v/>
      </c>
      <c r="D55" s="286" t="str">
        <f>IF(BUDGET!D40="","",BUDGET!D40)</f>
        <v/>
      </c>
      <c r="E55" s="239" t="str">
        <f>IF(BUDGET!N40="","",BUDGET!N40)</f>
        <v/>
      </c>
      <c r="F55" s="291"/>
      <c r="G55" s="239" t="str">
        <f>IF($C55="","",SUMIFS('2022-Q2'!$I:$I,'2022-Q2'!$J:$J,REPORT!$C55)+SUMIFS('2022-Q3'!$I:$I,'2022-Q3'!$J:$J,REPORT!$C55)+SUMIFS('2022-Q4'!$I:$I,'2022-Q4'!$J:$J,REPORT!$C55)+SUMIFS('2023-Q1'!$I:$I,'2023-Q1'!$J:$J,REPORT!$C55)+SUMIFS('2023-Q2'!$I:$I,'2023-Q2'!$J:$J,REPORT!$C55)+SUMIFS('2023-Q3'!$I:$I,'2023-Q3'!$J:$J,REPORT!$C55)+SUMIFS('2023-Q4'!$I:$I,'2023-Q4'!$J:$J,REPORT!$C55)+SUMIFS('2024-Q1'!$I:$I,'2024-Q1'!$J:$J,REPORT!$C55)+SUMIFS('2024-Q2'!$I:$I,'2024-Q2'!$J:$J,REPORT!$C55))</f>
        <v/>
      </c>
      <c r="H55" s="141"/>
      <c r="I55" s="138"/>
      <c r="J55" s="290" t="str">
        <f t="shared" si="13"/>
        <v/>
      </c>
      <c r="K55" s="239" t="str">
        <f>IF($C55="","",SUMIFS('2022-Q2'!$I:$I,'2022-Q2'!$J:$J,REPORT!$C55))</f>
        <v/>
      </c>
      <c r="L55" s="239" t="str">
        <f>IF($C55="","",SUMIFS('2022-Q3'!$I:$I,'2022-Q3'!$J:$J,REPORT!$C55))</f>
        <v/>
      </c>
      <c r="M55" s="239" t="str">
        <f>IF($C55="","",SUMIFS('2022-Q4'!$I:$I,'2022-Q4'!$J:$J,REPORT!$C55))</f>
        <v/>
      </c>
      <c r="N55" s="239" t="str">
        <f>IF($C55="","",SUMIFS('2023-Q1'!$I:$I,'2023-Q1'!$J:$J,REPORT!$C55))</f>
        <v/>
      </c>
      <c r="O55" s="239" t="str">
        <f>IF($C55="","",SUMIFS('2023-Q2'!$I:$I,'2023-Q2'!$J:$J,REPORT!$C55))</f>
        <v/>
      </c>
      <c r="P55" s="239" t="str">
        <f>IF($C55="","",SUMIFS('2023-Q3'!$I:$I,'2023-Q3'!$J:$J,REPORT!$C55))</f>
        <v/>
      </c>
      <c r="Q55" s="239" t="str">
        <f>IF($C55="","",SUMIFS('2023-Q4'!$I:$I,'2023-Q4'!$J:$J,REPORT!$C55))</f>
        <v/>
      </c>
      <c r="R55" s="239" t="str">
        <f>IF($C55="","",SUMIFS('2024-Q1'!$I:$I,'2024-Q1'!$J:$J,REPORT!$C55))</f>
        <v/>
      </c>
      <c r="S55" s="239" t="str">
        <f>IF($C55="","",SUMIFS('2024-Q2'!$I:$I,'2024-Q2'!$J:$J,REPORT!$C55))</f>
        <v/>
      </c>
      <c r="T55" s="110"/>
    </row>
    <row r="56" spans="1:20" outlineLevel="1" x14ac:dyDescent="0.35">
      <c r="B56" s="130"/>
      <c r="C56" s="229" t="str">
        <f>IF(BUDGET!C41="","",BUDGET!C41)</f>
        <v/>
      </c>
      <c r="D56" s="286" t="str">
        <f>IF(BUDGET!D41="","",BUDGET!D41)</f>
        <v/>
      </c>
      <c r="E56" s="239" t="str">
        <f>IF(BUDGET!N41="","",BUDGET!N41)</f>
        <v/>
      </c>
      <c r="F56" s="291"/>
      <c r="G56" s="239" t="str">
        <f>IF($C56="","",SUMIFS('2022-Q2'!$I:$I,'2022-Q2'!$J:$J,REPORT!$C56)+SUMIFS('2022-Q3'!$I:$I,'2022-Q3'!$J:$J,REPORT!$C56)+SUMIFS('2022-Q4'!$I:$I,'2022-Q4'!$J:$J,REPORT!$C56)+SUMIFS('2023-Q1'!$I:$I,'2023-Q1'!$J:$J,REPORT!$C56)+SUMIFS('2023-Q2'!$I:$I,'2023-Q2'!$J:$J,REPORT!$C56)+SUMIFS('2023-Q3'!$I:$I,'2023-Q3'!$J:$J,REPORT!$C56)+SUMIFS('2023-Q4'!$I:$I,'2023-Q4'!$J:$J,REPORT!$C56)+SUMIFS('2024-Q1'!$I:$I,'2024-Q1'!$J:$J,REPORT!$C56)+SUMIFS('2024-Q2'!$I:$I,'2024-Q2'!$J:$J,REPORT!$C56))</f>
        <v/>
      </c>
      <c r="H56" s="141"/>
      <c r="I56" s="138"/>
      <c r="J56" s="290" t="str">
        <f t="shared" si="13"/>
        <v/>
      </c>
      <c r="K56" s="239" t="str">
        <f>IF($C56="","",SUMIFS('2022-Q2'!$I:$I,'2022-Q2'!$J:$J,REPORT!$C56))</f>
        <v/>
      </c>
      <c r="L56" s="239" t="str">
        <f>IF($C56="","",SUMIFS('2022-Q3'!$I:$I,'2022-Q3'!$J:$J,REPORT!$C56))</f>
        <v/>
      </c>
      <c r="M56" s="239" t="str">
        <f>IF($C56="","",SUMIFS('2022-Q4'!$I:$I,'2022-Q4'!$J:$J,REPORT!$C56))</f>
        <v/>
      </c>
      <c r="N56" s="239" t="str">
        <f>IF($C56="","",SUMIFS('2023-Q1'!$I:$I,'2023-Q1'!$J:$J,REPORT!$C56))</f>
        <v/>
      </c>
      <c r="O56" s="239" t="str">
        <f>IF($C56="","",SUMIFS('2023-Q2'!$I:$I,'2023-Q2'!$J:$J,REPORT!$C56))</f>
        <v/>
      </c>
      <c r="P56" s="239" t="str">
        <f>IF($C56="","",SUMIFS('2023-Q3'!$I:$I,'2023-Q3'!$J:$J,REPORT!$C56))</f>
        <v/>
      </c>
      <c r="Q56" s="239" t="str">
        <f>IF($C56="","",SUMIFS('2023-Q4'!$I:$I,'2023-Q4'!$J:$J,REPORT!$C56))</f>
        <v/>
      </c>
      <c r="R56" s="239" t="str">
        <f>IF($C56="","",SUMIFS('2024-Q1'!$I:$I,'2024-Q1'!$J:$J,REPORT!$C56))</f>
        <v/>
      </c>
      <c r="S56" s="239" t="str">
        <f>IF($C56="","",SUMIFS('2024-Q2'!$I:$I,'2024-Q2'!$J:$J,REPORT!$C56))</f>
        <v/>
      </c>
      <c r="T56" s="110"/>
    </row>
    <row r="57" spans="1:20" outlineLevel="1" x14ac:dyDescent="0.35">
      <c r="B57" s="130"/>
      <c r="C57" s="229" t="str">
        <f>IF(BUDGET!C42="","",BUDGET!C42)</f>
        <v/>
      </c>
      <c r="D57" s="286" t="str">
        <f>IF(BUDGET!D42="","",BUDGET!D42)</f>
        <v/>
      </c>
      <c r="E57" s="239" t="str">
        <f>IF(BUDGET!N42="","",BUDGET!N42)</f>
        <v/>
      </c>
      <c r="F57" s="291"/>
      <c r="G57" s="239" t="str">
        <f>IF($C57="","",SUMIFS('2022-Q2'!$I:$I,'2022-Q2'!$J:$J,REPORT!$C57)+SUMIFS('2022-Q3'!$I:$I,'2022-Q3'!$J:$J,REPORT!$C57)+SUMIFS('2022-Q4'!$I:$I,'2022-Q4'!$J:$J,REPORT!$C57)+SUMIFS('2023-Q1'!$I:$I,'2023-Q1'!$J:$J,REPORT!$C57)+SUMIFS('2023-Q2'!$I:$I,'2023-Q2'!$J:$J,REPORT!$C57)+SUMIFS('2023-Q3'!$I:$I,'2023-Q3'!$J:$J,REPORT!$C57)+SUMIFS('2023-Q4'!$I:$I,'2023-Q4'!$J:$J,REPORT!$C57)+SUMIFS('2024-Q1'!$I:$I,'2024-Q1'!$J:$J,REPORT!$C57)+SUMIFS('2024-Q2'!$I:$I,'2024-Q2'!$J:$J,REPORT!$C57))</f>
        <v/>
      </c>
      <c r="H57" s="141"/>
      <c r="I57" s="138"/>
      <c r="J57" s="290" t="str">
        <f t="shared" si="13"/>
        <v/>
      </c>
      <c r="K57" s="239" t="str">
        <f>IF($C57="","",SUMIFS('2022-Q2'!$I:$I,'2022-Q2'!$J:$J,REPORT!$C57))</f>
        <v/>
      </c>
      <c r="L57" s="239" t="str">
        <f>IF($C57="","",SUMIFS('2022-Q3'!$I:$I,'2022-Q3'!$J:$J,REPORT!$C57))</f>
        <v/>
      </c>
      <c r="M57" s="239" t="str">
        <f>IF($C57="","",SUMIFS('2022-Q4'!$I:$I,'2022-Q4'!$J:$J,REPORT!$C57))</f>
        <v/>
      </c>
      <c r="N57" s="239" t="str">
        <f>IF($C57="","",SUMIFS('2023-Q1'!$I:$I,'2023-Q1'!$J:$J,REPORT!$C57))</f>
        <v/>
      </c>
      <c r="O57" s="239" t="str">
        <f>IF($C57="","",SUMIFS('2023-Q2'!$I:$I,'2023-Q2'!$J:$J,REPORT!$C57))</f>
        <v/>
      </c>
      <c r="P57" s="239" t="str">
        <f>IF($C57="","",SUMIFS('2023-Q3'!$I:$I,'2023-Q3'!$J:$J,REPORT!$C57))</f>
        <v/>
      </c>
      <c r="Q57" s="239" t="str">
        <f>IF($C57="","",SUMIFS('2023-Q4'!$I:$I,'2023-Q4'!$J:$J,REPORT!$C57))</f>
        <v/>
      </c>
      <c r="R57" s="239" t="str">
        <f>IF($C57="","",SUMIFS('2024-Q1'!$I:$I,'2024-Q1'!$J:$J,REPORT!$C57))</f>
        <v/>
      </c>
      <c r="S57" s="239" t="str">
        <f>IF($C57="","",SUMIFS('2024-Q2'!$I:$I,'2024-Q2'!$J:$J,REPORT!$C57))</f>
        <v/>
      </c>
      <c r="T57" s="110"/>
    </row>
    <row r="58" spans="1:20" outlineLevel="1" x14ac:dyDescent="0.35">
      <c r="B58" s="130"/>
      <c r="C58" s="229" t="str">
        <f>IF(BUDGET!C43="","",BUDGET!C43)</f>
        <v/>
      </c>
      <c r="D58" s="286" t="str">
        <f>IF(BUDGET!D43="","",BUDGET!D43)</f>
        <v/>
      </c>
      <c r="E58" s="239" t="str">
        <f>IF(BUDGET!N43="","",BUDGET!N43)</f>
        <v/>
      </c>
      <c r="F58" s="291"/>
      <c r="G58" s="239" t="str">
        <f>IF($C58="","",SUMIFS('2022-Q2'!$I:$I,'2022-Q2'!$J:$J,REPORT!$C58)+SUMIFS('2022-Q3'!$I:$I,'2022-Q3'!$J:$J,REPORT!$C58)+SUMIFS('2022-Q4'!$I:$I,'2022-Q4'!$J:$J,REPORT!$C58)+SUMIFS('2023-Q1'!$I:$I,'2023-Q1'!$J:$J,REPORT!$C58)+SUMIFS('2023-Q2'!$I:$I,'2023-Q2'!$J:$J,REPORT!$C58)+SUMIFS('2023-Q3'!$I:$I,'2023-Q3'!$J:$J,REPORT!$C58)+SUMIFS('2023-Q4'!$I:$I,'2023-Q4'!$J:$J,REPORT!$C58)+SUMIFS('2024-Q1'!$I:$I,'2024-Q1'!$J:$J,REPORT!$C58)+SUMIFS('2024-Q2'!$I:$I,'2024-Q2'!$J:$J,REPORT!$C58))</f>
        <v/>
      </c>
      <c r="H58" s="141"/>
      <c r="I58" s="138"/>
      <c r="J58" s="290" t="str">
        <f t="shared" si="13"/>
        <v/>
      </c>
      <c r="K58" s="239" t="str">
        <f>IF($C58="","",SUMIFS('2022-Q2'!$I:$I,'2022-Q2'!$J:$J,REPORT!$C58))</f>
        <v/>
      </c>
      <c r="L58" s="239" t="str">
        <f>IF($C58="","",SUMIFS('2022-Q3'!$I:$I,'2022-Q3'!$J:$J,REPORT!$C58))</f>
        <v/>
      </c>
      <c r="M58" s="239" t="str">
        <f>IF($C58="","",SUMIFS('2022-Q4'!$I:$I,'2022-Q4'!$J:$J,REPORT!$C58))</f>
        <v/>
      </c>
      <c r="N58" s="239" t="str">
        <f>IF($C58="","",SUMIFS('2023-Q1'!$I:$I,'2023-Q1'!$J:$J,REPORT!$C58))</f>
        <v/>
      </c>
      <c r="O58" s="239" t="str">
        <f>IF($C58="","",SUMIFS('2023-Q2'!$I:$I,'2023-Q2'!$J:$J,REPORT!$C58))</f>
        <v/>
      </c>
      <c r="P58" s="239" t="str">
        <f>IF($C58="","",SUMIFS('2023-Q3'!$I:$I,'2023-Q3'!$J:$J,REPORT!$C58))</f>
        <v/>
      </c>
      <c r="Q58" s="239" t="str">
        <f>IF($C58="","",SUMIFS('2023-Q4'!$I:$I,'2023-Q4'!$J:$J,REPORT!$C58))</f>
        <v/>
      </c>
      <c r="R58" s="239" t="str">
        <f>IF($C58="","",SUMIFS('2024-Q1'!$I:$I,'2024-Q1'!$J:$J,REPORT!$C58))</f>
        <v/>
      </c>
      <c r="S58" s="239" t="str">
        <f>IF($C58="","",SUMIFS('2024-Q2'!$I:$I,'2024-Q2'!$J:$J,REPORT!$C58))</f>
        <v/>
      </c>
      <c r="T58" s="110"/>
    </row>
    <row r="59" spans="1:20" outlineLevel="1" x14ac:dyDescent="0.35">
      <c r="B59" s="130"/>
      <c r="C59" s="229" t="str">
        <f>IF(BUDGET!C44="","",BUDGET!C44)</f>
        <v/>
      </c>
      <c r="D59" s="286" t="str">
        <f>IF(BUDGET!D44="","",BUDGET!D44)</f>
        <v/>
      </c>
      <c r="E59" s="239" t="str">
        <f>IF(BUDGET!N44="","",BUDGET!N44)</f>
        <v/>
      </c>
      <c r="F59" s="291"/>
      <c r="G59" s="239" t="str">
        <f>IF($C59="","",SUMIFS('2022-Q2'!$I:$I,'2022-Q2'!$J:$J,REPORT!$C59)+SUMIFS('2022-Q3'!$I:$I,'2022-Q3'!$J:$J,REPORT!$C59)+SUMIFS('2022-Q4'!$I:$I,'2022-Q4'!$J:$J,REPORT!$C59)+SUMIFS('2023-Q1'!$I:$I,'2023-Q1'!$J:$J,REPORT!$C59)+SUMIFS('2023-Q2'!$I:$I,'2023-Q2'!$J:$J,REPORT!$C59)+SUMIFS('2023-Q3'!$I:$I,'2023-Q3'!$J:$J,REPORT!$C59)+SUMIFS('2023-Q4'!$I:$I,'2023-Q4'!$J:$J,REPORT!$C59)+SUMIFS('2024-Q1'!$I:$I,'2024-Q1'!$J:$J,REPORT!$C59)+SUMIFS('2024-Q2'!$I:$I,'2024-Q2'!$J:$J,REPORT!$C59))</f>
        <v/>
      </c>
      <c r="H59" s="141"/>
      <c r="I59" s="138"/>
      <c r="J59" s="290" t="str">
        <f t="shared" si="13"/>
        <v/>
      </c>
      <c r="K59" s="239" t="str">
        <f>IF($C59="","",SUMIFS('2022-Q2'!$I:$I,'2022-Q2'!$J:$J,REPORT!$C59))</f>
        <v/>
      </c>
      <c r="L59" s="239" t="str">
        <f>IF($C59="","",SUMIFS('2022-Q3'!$I:$I,'2022-Q3'!$J:$J,REPORT!$C59))</f>
        <v/>
      </c>
      <c r="M59" s="239" t="str">
        <f>IF($C59="","",SUMIFS('2022-Q4'!$I:$I,'2022-Q4'!$J:$J,REPORT!$C59))</f>
        <v/>
      </c>
      <c r="N59" s="239" t="str">
        <f>IF($C59="","",SUMIFS('2023-Q1'!$I:$I,'2023-Q1'!$J:$J,REPORT!$C59))</f>
        <v/>
      </c>
      <c r="O59" s="239" t="str">
        <f>IF($C59="","",SUMIFS('2023-Q2'!$I:$I,'2023-Q2'!$J:$J,REPORT!$C59))</f>
        <v/>
      </c>
      <c r="P59" s="239" t="str">
        <f>IF($C59="","",SUMIFS('2023-Q3'!$I:$I,'2023-Q3'!$J:$J,REPORT!$C59))</f>
        <v/>
      </c>
      <c r="Q59" s="239" t="str">
        <f>IF($C59="","",SUMIFS('2023-Q4'!$I:$I,'2023-Q4'!$J:$J,REPORT!$C59))</f>
        <v/>
      </c>
      <c r="R59" s="239" t="str">
        <f>IF($C59="","",SUMIFS('2024-Q1'!$I:$I,'2024-Q1'!$J:$J,REPORT!$C59))</f>
        <v/>
      </c>
      <c r="S59" s="239" t="str">
        <f>IF($C59="","",SUMIFS('2024-Q2'!$I:$I,'2024-Q2'!$J:$J,REPORT!$C59))</f>
        <v/>
      </c>
      <c r="T59" s="110"/>
    </row>
    <row r="60" spans="1:20" outlineLevel="1" x14ac:dyDescent="0.35">
      <c r="B60" s="130"/>
      <c r="C60" s="229" t="str">
        <f>IF(BUDGET!C45="","",BUDGET!C45)</f>
        <v/>
      </c>
      <c r="D60" s="286" t="str">
        <f>IF(BUDGET!D45="","",BUDGET!D45)</f>
        <v/>
      </c>
      <c r="E60" s="239" t="str">
        <f>IF(BUDGET!N45="","",BUDGET!N45)</f>
        <v/>
      </c>
      <c r="F60" s="291"/>
      <c r="G60" s="239" t="str">
        <f>IF($C60="","",SUMIFS('2022-Q2'!$I:$I,'2022-Q2'!$J:$J,REPORT!$C60)+SUMIFS('2022-Q3'!$I:$I,'2022-Q3'!$J:$J,REPORT!$C60)+SUMIFS('2022-Q4'!$I:$I,'2022-Q4'!$J:$J,REPORT!$C60)+SUMIFS('2023-Q1'!$I:$I,'2023-Q1'!$J:$J,REPORT!$C60)+SUMIFS('2023-Q2'!$I:$I,'2023-Q2'!$J:$J,REPORT!$C60)+SUMIFS('2023-Q3'!$I:$I,'2023-Q3'!$J:$J,REPORT!$C60)+SUMIFS('2023-Q4'!$I:$I,'2023-Q4'!$J:$J,REPORT!$C60)+SUMIFS('2024-Q1'!$I:$I,'2024-Q1'!$J:$J,REPORT!$C60)+SUMIFS('2024-Q2'!$I:$I,'2024-Q2'!$J:$J,REPORT!$C60))</f>
        <v/>
      </c>
      <c r="H60" s="141"/>
      <c r="I60" s="138"/>
      <c r="J60" s="290" t="str">
        <f t="shared" si="13"/>
        <v/>
      </c>
      <c r="K60" s="239" t="str">
        <f>IF($C60="","",SUMIFS('2022-Q2'!$I:$I,'2022-Q2'!$J:$J,REPORT!$C60))</f>
        <v/>
      </c>
      <c r="L60" s="239" t="str">
        <f>IF($C60="","",SUMIFS('2022-Q3'!$I:$I,'2022-Q3'!$J:$J,REPORT!$C60))</f>
        <v/>
      </c>
      <c r="M60" s="239" t="str">
        <f>IF($C60="","",SUMIFS('2022-Q4'!$I:$I,'2022-Q4'!$J:$J,REPORT!$C60))</f>
        <v/>
      </c>
      <c r="N60" s="239" t="str">
        <f>IF($C60="","",SUMIFS('2023-Q1'!$I:$I,'2023-Q1'!$J:$J,REPORT!$C60))</f>
        <v/>
      </c>
      <c r="O60" s="239" t="str">
        <f>IF($C60="","",SUMIFS('2023-Q2'!$I:$I,'2023-Q2'!$J:$J,REPORT!$C60))</f>
        <v/>
      </c>
      <c r="P60" s="239" t="str">
        <f>IF($C60="","",SUMIFS('2023-Q3'!$I:$I,'2023-Q3'!$J:$J,REPORT!$C60))</f>
        <v/>
      </c>
      <c r="Q60" s="239" t="str">
        <f>IF($C60="","",SUMIFS('2023-Q4'!$I:$I,'2023-Q4'!$J:$J,REPORT!$C60))</f>
        <v/>
      </c>
      <c r="R60" s="239" t="str">
        <f>IF($C60="","",SUMIFS('2024-Q1'!$I:$I,'2024-Q1'!$J:$J,REPORT!$C60))</f>
        <v/>
      </c>
      <c r="S60" s="239" t="str">
        <f>IF($C60="","",SUMIFS('2024-Q2'!$I:$I,'2024-Q2'!$J:$J,REPORT!$C60))</f>
        <v/>
      </c>
      <c r="T60" s="110"/>
    </row>
    <row r="61" spans="1:20" outlineLevel="1" x14ac:dyDescent="0.35">
      <c r="B61" s="130"/>
      <c r="C61" s="229" t="str">
        <f>IF(BUDGET!C46="","",BUDGET!C46)</f>
        <v/>
      </c>
      <c r="D61" s="286" t="str">
        <f>IF(BUDGET!D46="","",BUDGET!D46)</f>
        <v/>
      </c>
      <c r="E61" s="239" t="str">
        <f>IF(BUDGET!N46="","",BUDGET!N46)</f>
        <v/>
      </c>
      <c r="F61" s="291"/>
      <c r="G61" s="239" t="str">
        <f>IF($C61="","",SUMIFS('2022-Q2'!$I:$I,'2022-Q2'!$J:$J,REPORT!$C61)+SUMIFS('2022-Q3'!$I:$I,'2022-Q3'!$J:$J,REPORT!$C61)+SUMIFS('2022-Q4'!$I:$I,'2022-Q4'!$J:$J,REPORT!$C61)+SUMIFS('2023-Q1'!$I:$I,'2023-Q1'!$J:$J,REPORT!$C61)+SUMIFS('2023-Q2'!$I:$I,'2023-Q2'!$J:$J,REPORT!$C61)+SUMIFS('2023-Q3'!$I:$I,'2023-Q3'!$J:$J,REPORT!$C61)+SUMIFS('2023-Q4'!$I:$I,'2023-Q4'!$J:$J,REPORT!$C61)+SUMIFS('2024-Q1'!$I:$I,'2024-Q1'!$J:$J,REPORT!$C61)+SUMIFS('2024-Q2'!$I:$I,'2024-Q2'!$J:$J,REPORT!$C61))</f>
        <v/>
      </c>
      <c r="H61" s="141"/>
      <c r="I61" s="138"/>
      <c r="J61" s="290" t="str">
        <f t="shared" si="13"/>
        <v/>
      </c>
      <c r="K61" s="239" t="str">
        <f>IF($C61="","",SUMIFS('2022-Q2'!$I:$I,'2022-Q2'!$J:$J,REPORT!$C61))</f>
        <v/>
      </c>
      <c r="L61" s="239" t="str">
        <f>IF($C61="","",SUMIFS('2022-Q3'!$I:$I,'2022-Q3'!$J:$J,REPORT!$C61))</f>
        <v/>
      </c>
      <c r="M61" s="239" t="str">
        <f>IF($C61="","",SUMIFS('2022-Q4'!$I:$I,'2022-Q4'!$J:$J,REPORT!$C61))</f>
        <v/>
      </c>
      <c r="N61" s="239" t="str">
        <f>IF($C61="","",SUMIFS('2023-Q1'!$I:$I,'2023-Q1'!$J:$J,REPORT!$C61))</f>
        <v/>
      </c>
      <c r="O61" s="239" t="str">
        <f>IF($C61="","",SUMIFS('2023-Q2'!$I:$I,'2023-Q2'!$J:$J,REPORT!$C61))</f>
        <v/>
      </c>
      <c r="P61" s="239" t="str">
        <f>IF($C61="","",SUMIFS('2023-Q3'!$I:$I,'2023-Q3'!$J:$J,REPORT!$C61))</f>
        <v/>
      </c>
      <c r="Q61" s="239" t="str">
        <f>IF($C61="","",SUMIFS('2023-Q4'!$I:$I,'2023-Q4'!$J:$J,REPORT!$C61))</f>
        <v/>
      </c>
      <c r="R61" s="239" t="str">
        <f>IF($C61="","",SUMIFS('2024-Q1'!$I:$I,'2024-Q1'!$J:$J,REPORT!$C61))</f>
        <v/>
      </c>
      <c r="S61" s="239" t="str">
        <f>IF($C61="","",SUMIFS('2024-Q2'!$I:$I,'2024-Q2'!$J:$J,REPORT!$C61))</f>
        <v/>
      </c>
      <c r="T61" s="110"/>
    </row>
    <row r="62" spans="1:20" x14ac:dyDescent="0.35">
      <c r="A62" s="108"/>
      <c r="B62" s="126">
        <f>B42+1</f>
        <v>4</v>
      </c>
      <c r="C62" s="127" t="str">
        <f>IF(BUDGET!C47="","",BUDGET!C47)</f>
        <v>Technical assistance on reparations to governments &amp; civil society</v>
      </c>
      <c r="D62" s="293"/>
      <c r="E62" s="129">
        <f>SUM(E63:E77)</f>
        <v>120000</v>
      </c>
      <c r="F62" s="291"/>
      <c r="G62" s="129">
        <f>SUM(G63:G77)</f>
        <v>0</v>
      </c>
      <c r="H62" s="140"/>
      <c r="I62" s="328">
        <f>IF(E62=0,"",G62/E62)</f>
        <v>0</v>
      </c>
      <c r="J62" s="290"/>
      <c r="K62" s="321">
        <f t="shared" ref="K62:P62" si="14">SUM(K63:K77)</f>
        <v>0</v>
      </c>
      <c r="L62" s="321">
        <f t="shared" si="14"/>
        <v>0</v>
      </c>
      <c r="M62" s="321">
        <f t="shared" si="14"/>
        <v>0</v>
      </c>
      <c r="N62" s="321">
        <f t="shared" si="14"/>
        <v>0</v>
      </c>
      <c r="O62" s="321">
        <f t="shared" si="14"/>
        <v>0</v>
      </c>
      <c r="P62" s="321">
        <f t="shared" si="14"/>
        <v>0</v>
      </c>
      <c r="Q62" s="321">
        <f t="shared" ref="Q62" si="15">SUM(Q63:Q77)</f>
        <v>0</v>
      </c>
      <c r="R62" s="321">
        <f t="shared" ref="R62:S62" si="16">SUM(R63:R77)</f>
        <v>0</v>
      </c>
      <c r="S62" s="321">
        <f t="shared" si="16"/>
        <v>0</v>
      </c>
      <c r="T62" s="110"/>
    </row>
    <row r="63" spans="1:20" ht="94.5" outlineLevel="1" x14ac:dyDescent="0.35">
      <c r="B63" s="130"/>
      <c r="C63" s="229" t="str">
        <f>IF(BUDGET!C48="","",BUDGET!C48)</f>
        <v>TAS-01</v>
      </c>
      <c r="D63" s="286" t="str">
        <f>IF(BUDGET!D48="","",BUDGET!D48)</f>
        <v>Assistance provided directly to Governments that are implementing national reparations programmes by employees and consultants through visits and workshops, to advise them on best practice, to ensure that national reparations laws/decrees are survivor-centred and survivor informed, as well as providing them trainings on this</v>
      </c>
      <c r="E63" s="239">
        <f>IF(BUDGET!N48="","",BUDGET!N48)</f>
        <v>120000</v>
      </c>
      <c r="F63" s="291"/>
      <c r="G63" s="239">
        <f>IF($C63="","",SUMIFS('2022-Q2'!$I:$I,'2022-Q2'!$J:$J,REPORT!$C63)+SUMIFS('2022-Q3'!$I:$I,'2022-Q3'!$J:$J,REPORT!$C63)+SUMIFS('2022-Q4'!$I:$I,'2022-Q4'!$J:$J,REPORT!$C63)+SUMIFS('2023-Q1'!$I:$I,'2023-Q1'!$J:$J,REPORT!$C63)+SUMIFS('2023-Q2'!$I:$I,'2023-Q2'!$J:$J,REPORT!$C63)+SUMIFS('2023-Q3'!$I:$I,'2023-Q3'!$J:$J,REPORT!$C63)+SUMIFS('2023-Q4'!$I:$I,'2023-Q4'!$J:$J,REPORT!$C63)+SUMIFS('2024-Q1'!$I:$I,'2024-Q1'!$J:$J,REPORT!$C63)+SUMIFS('2024-Q2'!$I:$I,'2024-Q2'!$J:$J,REPORT!$C63))</f>
        <v>0</v>
      </c>
      <c r="H63" s="141"/>
      <c r="I63" s="280"/>
      <c r="J63" s="290" t="str">
        <f t="shared" ref="J63:J77" si="17">IF(C63="","",IF(ABS(G63-SUM(K63:S63))&gt;0.1,"PROB","OK"))</f>
        <v>OK</v>
      </c>
      <c r="K63" s="239">
        <f>IF($C63="","",SUMIFS('2022-Q2'!$I:$I,'2022-Q2'!$J:$J,REPORT!$C63))</f>
        <v>0</v>
      </c>
      <c r="L63" s="239">
        <f>IF($C63="","",SUMIFS('2022-Q3'!$I:$I,'2022-Q3'!$J:$J,REPORT!$C63))</f>
        <v>0</v>
      </c>
      <c r="M63" s="239">
        <f>IF($C63="","",SUMIFS('2022-Q4'!$I:$I,'2022-Q4'!$J:$J,REPORT!$C63))</f>
        <v>0</v>
      </c>
      <c r="N63" s="239">
        <f>IF($C63="","",SUMIFS('2023-Q1'!$I:$I,'2023-Q1'!$J:$J,REPORT!$C63))</f>
        <v>0</v>
      </c>
      <c r="O63" s="239">
        <f>IF($C63="","",SUMIFS('2023-Q2'!$I:$I,'2023-Q2'!$J:$J,REPORT!$C63))</f>
        <v>0</v>
      </c>
      <c r="P63" s="239">
        <f>IF($C63="","",SUMIFS('2023-Q3'!$I:$I,'2023-Q3'!$J:$J,REPORT!$C63))</f>
        <v>0</v>
      </c>
      <c r="Q63" s="239">
        <f>IF($C63="","",SUMIFS('2023-Q4'!$I:$I,'2023-Q4'!$J:$J,REPORT!$C63))</f>
        <v>0</v>
      </c>
      <c r="R63" s="239">
        <f>IF($C63="","",SUMIFS('2024-Q1'!$I:$I,'2024-Q1'!$J:$J,REPORT!$C63))</f>
        <v>0</v>
      </c>
      <c r="S63" s="239">
        <f>IF($C63="","",SUMIFS('2024-Q2'!$I:$I,'2024-Q2'!$J:$J,REPORT!$C63))</f>
        <v>0</v>
      </c>
      <c r="T63" s="110"/>
    </row>
    <row r="64" spans="1:20" outlineLevel="1" x14ac:dyDescent="0.35">
      <c r="B64" s="130"/>
      <c r="C64" s="229" t="str">
        <f>IF(BUDGET!C49="","",BUDGET!C49)</f>
        <v/>
      </c>
      <c r="D64" s="286" t="str">
        <f>IF(BUDGET!D49="","",BUDGET!D49)</f>
        <v/>
      </c>
      <c r="E64" s="239" t="str">
        <f>IF(BUDGET!N49="","",BUDGET!N49)</f>
        <v/>
      </c>
      <c r="F64" s="291"/>
      <c r="G64" s="239" t="str">
        <f>IF($C64="","",SUMIFS('2022-Q2'!$I:$I,'2022-Q2'!$J:$J,REPORT!$C64)+SUMIFS('2022-Q3'!$I:$I,'2022-Q3'!$J:$J,REPORT!$C64)+SUMIFS('2022-Q4'!$I:$I,'2022-Q4'!$J:$J,REPORT!$C64)+SUMIFS('2023-Q1'!$I:$I,'2023-Q1'!$J:$J,REPORT!$C64)+SUMIFS('2023-Q2'!$I:$I,'2023-Q2'!$J:$J,REPORT!$C64)+SUMIFS('2023-Q3'!$I:$I,'2023-Q3'!$J:$J,REPORT!$C64)+SUMIFS('2023-Q4'!$I:$I,'2023-Q4'!$J:$J,REPORT!$C64)+SUMIFS('2024-Q1'!$I:$I,'2024-Q1'!$J:$J,REPORT!$C64)+SUMIFS('2024-Q2'!$I:$I,'2024-Q2'!$J:$J,REPORT!$C64))</f>
        <v/>
      </c>
      <c r="H64" s="141"/>
      <c r="I64" s="138"/>
      <c r="J64" s="290" t="str">
        <f t="shared" si="17"/>
        <v/>
      </c>
      <c r="K64" s="239" t="str">
        <f>IF($C64="","",SUMIFS('2022-Q2'!$I:$I,'2022-Q2'!$J:$J,REPORT!$C64))</f>
        <v/>
      </c>
      <c r="L64" s="239" t="str">
        <f>IF($C64="","",SUMIFS('2022-Q3'!$I:$I,'2022-Q3'!$J:$J,REPORT!$C64))</f>
        <v/>
      </c>
      <c r="M64" s="239" t="str">
        <f>IF($C64="","",SUMIFS('2022-Q4'!$I:$I,'2022-Q4'!$J:$J,REPORT!$C64))</f>
        <v/>
      </c>
      <c r="N64" s="239" t="str">
        <f>IF($C64="","",SUMIFS('2023-Q1'!$I:$I,'2023-Q1'!$J:$J,REPORT!$C64))</f>
        <v/>
      </c>
      <c r="O64" s="239" t="str">
        <f>IF($C64="","",SUMIFS('2023-Q2'!$I:$I,'2023-Q2'!$J:$J,REPORT!$C64))</f>
        <v/>
      </c>
      <c r="P64" s="239" t="str">
        <f>IF($C64="","",SUMIFS('2023-Q3'!$I:$I,'2023-Q3'!$J:$J,REPORT!$C64))</f>
        <v/>
      </c>
      <c r="Q64" s="239" t="str">
        <f>IF($C64="","",SUMIFS('2023-Q4'!$I:$I,'2023-Q4'!$J:$J,REPORT!$C64))</f>
        <v/>
      </c>
      <c r="R64" s="239" t="str">
        <f>IF($C64="","",SUMIFS('2024-Q1'!$I:$I,'2024-Q1'!$J:$J,REPORT!$C64))</f>
        <v/>
      </c>
      <c r="S64" s="239" t="str">
        <f>IF($C64="","",SUMIFS('2024-Q2'!$I:$I,'2024-Q2'!$J:$J,REPORT!$C64))</f>
        <v/>
      </c>
      <c r="T64" s="110"/>
    </row>
    <row r="65" spans="1:20" outlineLevel="1" x14ac:dyDescent="0.35">
      <c r="B65" s="130"/>
      <c r="C65" s="229" t="str">
        <f>IF(BUDGET!C50="","",BUDGET!C50)</f>
        <v/>
      </c>
      <c r="D65" s="286" t="str">
        <f>IF(BUDGET!D50="","",BUDGET!D50)</f>
        <v/>
      </c>
      <c r="E65" s="239" t="str">
        <f>IF(BUDGET!N50="","",BUDGET!N50)</f>
        <v/>
      </c>
      <c r="F65" s="291"/>
      <c r="G65" s="239" t="str">
        <f>IF($C65="","",SUMIFS('2022-Q2'!$I:$I,'2022-Q2'!$J:$J,REPORT!$C65)+SUMIFS('2022-Q3'!$I:$I,'2022-Q3'!$J:$J,REPORT!$C65)+SUMIFS('2022-Q4'!$I:$I,'2022-Q4'!$J:$J,REPORT!$C65)+SUMIFS('2023-Q1'!$I:$I,'2023-Q1'!$J:$J,REPORT!$C65)+SUMIFS('2023-Q2'!$I:$I,'2023-Q2'!$J:$J,REPORT!$C65)+SUMIFS('2023-Q3'!$I:$I,'2023-Q3'!$J:$J,REPORT!$C65)+SUMIFS('2023-Q4'!$I:$I,'2023-Q4'!$J:$J,REPORT!$C65)+SUMIFS('2024-Q1'!$I:$I,'2024-Q1'!$J:$J,REPORT!$C65)+SUMIFS('2024-Q2'!$I:$I,'2024-Q2'!$J:$J,REPORT!$C65))</f>
        <v/>
      </c>
      <c r="H65" s="141"/>
      <c r="I65" s="138"/>
      <c r="J65" s="290" t="str">
        <f t="shared" si="17"/>
        <v/>
      </c>
      <c r="K65" s="239" t="str">
        <f>IF($C65="","",SUMIFS('2022-Q2'!$I:$I,'2022-Q2'!$J:$J,REPORT!$C65))</f>
        <v/>
      </c>
      <c r="L65" s="239" t="str">
        <f>IF($C65="","",SUMIFS('2022-Q3'!$I:$I,'2022-Q3'!$J:$J,REPORT!$C65))</f>
        <v/>
      </c>
      <c r="M65" s="239" t="str">
        <f>IF($C65="","",SUMIFS('2022-Q4'!$I:$I,'2022-Q4'!$J:$J,REPORT!$C65))</f>
        <v/>
      </c>
      <c r="N65" s="239" t="str">
        <f>IF($C65="","",SUMIFS('2023-Q1'!$I:$I,'2023-Q1'!$J:$J,REPORT!$C65))</f>
        <v/>
      </c>
      <c r="O65" s="239" t="str">
        <f>IF($C65="","",SUMIFS('2023-Q2'!$I:$I,'2023-Q2'!$J:$J,REPORT!$C65))</f>
        <v/>
      </c>
      <c r="P65" s="239" t="str">
        <f>IF($C65="","",SUMIFS('2023-Q3'!$I:$I,'2023-Q3'!$J:$J,REPORT!$C65))</f>
        <v/>
      </c>
      <c r="Q65" s="239" t="str">
        <f>IF($C65="","",SUMIFS('2023-Q4'!$I:$I,'2023-Q4'!$J:$J,REPORT!$C65))</f>
        <v/>
      </c>
      <c r="R65" s="239" t="str">
        <f>IF($C65="","",SUMIFS('2024-Q1'!$I:$I,'2024-Q1'!$J:$J,REPORT!$C65))</f>
        <v/>
      </c>
      <c r="S65" s="239" t="str">
        <f>IF($C65="","",SUMIFS('2024-Q2'!$I:$I,'2024-Q2'!$J:$J,REPORT!$C65))</f>
        <v/>
      </c>
      <c r="T65" s="110"/>
    </row>
    <row r="66" spans="1:20" outlineLevel="1" x14ac:dyDescent="0.35">
      <c r="B66" s="130"/>
      <c r="C66" s="229" t="str">
        <f>IF(BUDGET!C51="","",BUDGET!C51)</f>
        <v/>
      </c>
      <c r="D66" s="286" t="str">
        <f>IF(BUDGET!D51="","",BUDGET!D51)</f>
        <v/>
      </c>
      <c r="E66" s="239" t="str">
        <f>IF(BUDGET!N51="","",BUDGET!N51)</f>
        <v/>
      </c>
      <c r="F66" s="291"/>
      <c r="G66" s="239" t="str">
        <f>IF($C66="","",SUMIFS('2022-Q2'!$I:$I,'2022-Q2'!$J:$J,REPORT!$C66)+SUMIFS('2022-Q3'!$I:$I,'2022-Q3'!$J:$J,REPORT!$C66)+SUMIFS('2022-Q4'!$I:$I,'2022-Q4'!$J:$J,REPORT!$C66)+SUMIFS('2023-Q1'!$I:$I,'2023-Q1'!$J:$J,REPORT!$C66)+SUMIFS('2023-Q2'!$I:$I,'2023-Q2'!$J:$J,REPORT!$C66)+SUMIFS('2023-Q3'!$I:$I,'2023-Q3'!$J:$J,REPORT!$C66)+SUMIFS('2023-Q4'!$I:$I,'2023-Q4'!$J:$J,REPORT!$C66)+SUMIFS('2024-Q1'!$I:$I,'2024-Q1'!$J:$J,REPORT!$C66)+SUMIFS('2024-Q2'!$I:$I,'2024-Q2'!$J:$J,REPORT!$C66))</f>
        <v/>
      </c>
      <c r="H66" s="141"/>
      <c r="I66" s="138"/>
      <c r="J66" s="290" t="str">
        <f t="shared" si="17"/>
        <v/>
      </c>
      <c r="K66" s="239" t="str">
        <f>IF($C66="","",SUMIFS('2022-Q2'!$I:$I,'2022-Q2'!$J:$J,REPORT!$C66))</f>
        <v/>
      </c>
      <c r="L66" s="239" t="str">
        <f>IF($C66="","",SUMIFS('2022-Q3'!$I:$I,'2022-Q3'!$J:$J,REPORT!$C66))</f>
        <v/>
      </c>
      <c r="M66" s="239" t="str">
        <f>IF($C66="","",SUMIFS('2022-Q4'!$I:$I,'2022-Q4'!$J:$J,REPORT!$C66))</f>
        <v/>
      </c>
      <c r="N66" s="239" t="str">
        <f>IF($C66="","",SUMIFS('2023-Q1'!$I:$I,'2023-Q1'!$J:$J,REPORT!$C66))</f>
        <v/>
      </c>
      <c r="O66" s="239" t="str">
        <f>IF($C66="","",SUMIFS('2023-Q2'!$I:$I,'2023-Q2'!$J:$J,REPORT!$C66))</f>
        <v/>
      </c>
      <c r="P66" s="239" t="str">
        <f>IF($C66="","",SUMIFS('2023-Q3'!$I:$I,'2023-Q3'!$J:$J,REPORT!$C66))</f>
        <v/>
      </c>
      <c r="Q66" s="239" t="str">
        <f>IF($C66="","",SUMIFS('2023-Q4'!$I:$I,'2023-Q4'!$J:$J,REPORT!$C66))</f>
        <v/>
      </c>
      <c r="R66" s="239" t="str">
        <f>IF($C66="","",SUMIFS('2024-Q1'!$I:$I,'2024-Q1'!$J:$J,REPORT!$C66))</f>
        <v/>
      </c>
      <c r="S66" s="239" t="str">
        <f>IF($C66="","",SUMIFS('2024-Q2'!$I:$I,'2024-Q2'!$J:$J,REPORT!$C66))</f>
        <v/>
      </c>
      <c r="T66" s="110"/>
    </row>
    <row r="67" spans="1:20" outlineLevel="1" x14ac:dyDescent="0.35">
      <c r="B67" s="130"/>
      <c r="C67" s="229" t="str">
        <f>IF(BUDGET!C52="","",BUDGET!C52)</f>
        <v/>
      </c>
      <c r="D67" s="286" t="str">
        <f>IF(BUDGET!D52="","",BUDGET!D52)</f>
        <v/>
      </c>
      <c r="E67" s="239" t="str">
        <f>IF(BUDGET!N52="","",BUDGET!N52)</f>
        <v/>
      </c>
      <c r="F67" s="291"/>
      <c r="G67" s="239" t="str">
        <f>IF($C67="","",SUMIFS('2022-Q2'!$I:$I,'2022-Q2'!$J:$J,REPORT!$C67)+SUMIFS('2022-Q3'!$I:$I,'2022-Q3'!$J:$J,REPORT!$C67)+SUMIFS('2022-Q4'!$I:$I,'2022-Q4'!$J:$J,REPORT!$C67)+SUMIFS('2023-Q1'!$I:$I,'2023-Q1'!$J:$J,REPORT!$C67)+SUMIFS('2023-Q2'!$I:$I,'2023-Q2'!$J:$J,REPORT!$C67)+SUMIFS('2023-Q3'!$I:$I,'2023-Q3'!$J:$J,REPORT!$C67)+SUMIFS('2023-Q4'!$I:$I,'2023-Q4'!$J:$J,REPORT!$C67)+SUMIFS('2024-Q1'!$I:$I,'2024-Q1'!$J:$J,REPORT!$C67)+SUMIFS('2024-Q2'!$I:$I,'2024-Q2'!$J:$J,REPORT!$C67))</f>
        <v/>
      </c>
      <c r="H67" s="141"/>
      <c r="I67" s="138"/>
      <c r="J67" s="290" t="str">
        <f t="shared" si="17"/>
        <v/>
      </c>
      <c r="K67" s="239" t="str">
        <f>IF($C67="","",SUMIFS('2022-Q2'!$I:$I,'2022-Q2'!$J:$J,REPORT!$C67))</f>
        <v/>
      </c>
      <c r="L67" s="239" t="str">
        <f>IF($C67="","",SUMIFS('2022-Q3'!$I:$I,'2022-Q3'!$J:$J,REPORT!$C67))</f>
        <v/>
      </c>
      <c r="M67" s="239" t="str">
        <f>IF($C67="","",SUMIFS('2022-Q4'!$I:$I,'2022-Q4'!$J:$J,REPORT!$C67))</f>
        <v/>
      </c>
      <c r="N67" s="239" t="str">
        <f>IF($C67="","",SUMIFS('2023-Q1'!$I:$I,'2023-Q1'!$J:$J,REPORT!$C67))</f>
        <v/>
      </c>
      <c r="O67" s="239" t="str">
        <f>IF($C67="","",SUMIFS('2023-Q2'!$I:$I,'2023-Q2'!$J:$J,REPORT!$C67))</f>
        <v/>
      </c>
      <c r="P67" s="239" t="str">
        <f>IF($C67="","",SUMIFS('2023-Q3'!$I:$I,'2023-Q3'!$J:$J,REPORT!$C67))</f>
        <v/>
      </c>
      <c r="Q67" s="239" t="str">
        <f>IF($C67="","",SUMIFS('2023-Q4'!$I:$I,'2023-Q4'!$J:$J,REPORT!$C67))</f>
        <v/>
      </c>
      <c r="R67" s="239" t="str">
        <f>IF($C67="","",SUMIFS('2024-Q1'!$I:$I,'2024-Q1'!$J:$J,REPORT!$C67))</f>
        <v/>
      </c>
      <c r="S67" s="239" t="str">
        <f>IF($C67="","",SUMIFS('2024-Q2'!$I:$I,'2024-Q2'!$J:$J,REPORT!$C67))</f>
        <v/>
      </c>
      <c r="T67" s="110"/>
    </row>
    <row r="68" spans="1:20" outlineLevel="1" x14ac:dyDescent="0.35">
      <c r="B68" s="130"/>
      <c r="C68" s="229" t="str">
        <f>IF(BUDGET!C53="","",BUDGET!C53)</f>
        <v/>
      </c>
      <c r="D68" s="286" t="str">
        <f>IF(BUDGET!D53="","",BUDGET!D53)</f>
        <v/>
      </c>
      <c r="E68" s="239" t="str">
        <f>IF(BUDGET!N53="","",BUDGET!N53)</f>
        <v/>
      </c>
      <c r="F68" s="291"/>
      <c r="G68" s="239" t="str">
        <f>IF($C68="","",SUMIFS('2022-Q2'!$I:$I,'2022-Q2'!$J:$J,REPORT!$C68)+SUMIFS('2022-Q3'!$I:$I,'2022-Q3'!$J:$J,REPORT!$C68)+SUMIFS('2022-Q4'!$I:$I,'2022-Q4'!$J:$J,REPORT!$C68)+SUMIFS('2023-Q1'!$I:$I,'2023-Q1'!$J:$J,REPORT!$C68)+SUMIFS('2023-Q2'!$I:$I,'2023-Q2'!$J:$J,REPORT!$C68)+SUMIFS('2023-Q3'!$I:$I,'2023-Q3'!$J:$J,REPORT!$C68)+SUMIFS('2023-Q4'!$I:$I,'2023-Q4'!$J:$J,REPORT!$C68)+SUMIFS('2024-Q1'!$I:$I,'2024-Q1'!$J:$J,REPORT!$C68)+SUMIFS('2024-Q2'!$I:$I,'2024-Q2'!$J:$J,REPORT!$C68))</f>
        <v/>
      </c>
      <c r="H68" s="141"/>
      <c r="I68" s="138"/>
      <c r="J68" s="290" t="str">
        <f t="shared" si="17"/>
        <v/>
      </c>
      <c r="K68" s="239" t="str">
        <f>IF($C68="","",SUMIFS('2022-Q2'!$I:$I,'2022-Q2'!$J:$J,REPORT!$C68))</f>
        <v/>
      </c>
      <c r="L68" s="239" t="str">
        <f>IF($C68="","",SUMIFS('2022-Q3'!$I:$I,'2022-Q3'!$J:$J,REPORT!$C68))</f>
        <v/>
      </c>
      <c r="M68" s="239" t="str">
        <f>IF($C68="","",SUMIFS('2022-Q4'!$I:$I,'2022-Q4'!$J:$J,REPORT!$C68))</f>
        <v/>
      </c>
      <c r="N68" s="239" t="str">
        <f>IF($C68="","",SUMIFS('2023-Q1'!$I:$I,'2023-Q1'!$J:$J,REPORT!$C68))</f>
        <v/>
      </c>
      <c r="O68" s="239" t="str">
        <f>IF($C68="","",SUMIFS('2023-Q2'!$I:$I,'2023-Q2'!$J:$J,REPORT!$C68))</f>
        <v/>
      </c>
      <c r="P68" s="239" t="str">
        <f>IF($C68="","",SUMIFS('2023-Q3'!$I:$I,'2023-Q3'!$J:$J,REPORT!$C68))</f>
        <v/>
      </c>
      <c r="Q68" s="239" t="str">
        <f>IF($C68="","",SUMIFS('2023-Q4'!$I:$I,'2023-Q4'!$J:$J,REPORT!$C68))</f>
        <v/>
      </c>
      <c r="R68" s="239" t="str">
        <f>IF($C68="","",SUMIFS('2024-Q1'!$I:$I,'2024-Q1'!$J:$J,REPORT!$C68))</f>
        <v/>
      </c>
      <c r="S68" s="239" t="str">
        <f>IF($C68="","",SUMIFS('2024-Q2'!$I:$I,'2024-Q2'!$J:$J,REPORT!$C68))</f>
        <v/>
      </c>
      <c r="T68" s="110"/>
    </row>
    <row r="69" spans="1:20" outlineLevel="1" x14ac:dyDescent="0.35">
      <c r="B69" s="130"/>
      <c r="C69" s="229" t="str">
        <f>IF(BUDGET!C54="","",BUDGET!C54)</f>
        <v/>
      </c>
      <c r="D69" s="286" t="str">
        <f>IF(BUDGET!D54="","",BUDGET!D54)</f>
        <v/>
      </c>
      <c r="E69" s="239" t="str">
        <f>IF(BUDGET!N54="","",BUDGET!N54)</f>
        <v/>
      </c>
      <c r="F69" s="291"/>
      <c r="G69" s="239" t="str">
        <f>IF($C69="","",SUMIFS('2022-Q2'!$I:$I,'2022-Q2'!$J:$J,REPORT!$C69)+SUMIFS('2022-Q3'!$I:$I,'2022-Q3'!$J:$J,REPORT!$C69)+SUMIFS('2022-Q4'!$I:$I,'2022-Q4'!$J:$J,REPORT!$C69)+SUMIFS('2023-Q1'!$I:$I,'2023-Q1'!$J:$J,REPORT!$C69)+SUMIFS('2023-Q2'!$I:$I,'2023-Q2'!$J:$J,REPORT!$C69)+SUMIFS('2023-Q3'!$I:$I,'2023-Q3'!$J:$J,REPORT!$C69)+SUMIFS('2023-Q4'!$I:$I,'2023-Q4'!$J:$J,REPORT!$C69)+SUMIFS('2024-Q1'!$I:$I,'2024-Q1'!$J:$J,REPORT!$C69)+SUMIFS('2024-Q2'!$I:$I,'2024-Q2'!$J:$J,REPORT!$C69))</f>
        <v/>
      </c>
      <c r="H69" s="141"/>
      <c r="I69" s="138"/>
      <c r="J69" s="290" t="str">
        <f t="shared" si="17"/>
        <v/>
      </c>
      <c r="K69" s="239" t="str">
        <f>IF($C69="","",SUMIFS('2022-Q2'!$I:$I,'2022-Q2'!$J:$J,REPORT!$C69))</f>
        <v/>
      </c>
      <c r="L69" s="239" t="str">
        <f>IF($C69="","",SUMIFS('2022-Q3'!$I:$I,'2022-Q3'!$J:$J,REPORT!$C69))</f>
        <v/>
      </c>
      <c r="M69" s="239" t="str">
        <f>IF($C69="","",SUMIFS('2022-Q4'!$I:$I,'2022-Q4'!$J:$J,REPORT!$C69))</f>
        <v/>
      </c>
      <c r="N69" s="239" t="str">
        <f>IF($C69="","",SUMIFS('2023-Q1'!$I:$I,'2023-Q1'!$J:$J,REPORT!$C69))</f>
        <v/>
      </c>
      <c r="O69" s="239" t="str">
        <f>IF($C69="","",SUMIFS('2023-Q2'!$I:$I,'2023-Q2'!$J:$J,REPORT!$C69))</f>
        <v/>
      </c>
      <c r="P69" s="239" t="str">
        <f>IF($C69="","",SUMIFS('2023-Q3'!$I:$I,'2023-Q3'!$J:$J,REPORT!$C69))</f>
        <v/>
      </c>
      <c r="Q69" s="239" t="str">
        <f>IF($C69="","",SUMIFS('2023-Q4'!$I:$I,'2023-Q4'!$J:$J,REPORT!$C69))</f>
        <v/>
      </c>
      <c r="R69" s="239" t="str">
        <f>IF($C69="","",SUMIFS('2024-Q1'!$I:$I,'2024-Q1'!$J:$J,REPORT!$C69))</f>
        <v/>
      </c>
      <c r="S69" s="239" t="str">
        <f>IF($C69="","",SUMIFS('2024-Q2'!$I:$I,'2024-Q2'!$J:$J,REPORT!$C69))</f>
        <v/>
      </c>
      <c r="T69" s="110"/>
    </row>
    <row r="70" spans="1:20" outlineLevel="1" x14ac:dyDescent="0.35">
      <c r="B70" s="130"/>
      <c r="C70" s="229" t="str">
        <f>IF(BUDGET!C55="","",BUDGET!C55)</f>
        <v/>
      </c>
      <c r="D70" s="286" t="str">
        <f>IF(BUDGET!D55="","",BUDGET!D55)</f>
        <v/>
      </c>
      <c r="E70" s="239" t="str">
        <f>IF(BUDGET!N55="","",BUDGET!N55)</f>
        <v/>
      </c>
      <c r="F70" s="291"/>
      <c r="G70" s="239" t="str">
        <f>IF($C70="","",SUMIFS('2022-Q2'!$I:$I,'2022-Q2'!$J:$J,REPORT!$C70)+SUMIFS('2022-Q3'!$I:$I,'2022-Q3'!$J:$J,REPORT!$C70)+SUMIFS('2022-Q4'!$I:$I,'2022-Q4'!$J:$J,REPORT!$C70)+SUMIFS('2023-Q1'!$I:$I,'2023-Q1'!$J:$J,REPORT!$C70)+SUMIFS('2023-Q2'!$I:$I,'2023-Q2'!$J:$J,REPORT!$C70)+SUMIFS('2023-Q3'!$I:$I,'2023-Q3'!$J:$J,REPORT!$C70)+SUMIFS('2023-Q4'!$I:$I,'2023-Q4'!$J:$J,REPORT!$C70)+SUMIFS('2024-Q1'!$I:$I,'2024-Q1'!$J:$J,REPORT!$C70)+SUMIFS('2024-Q2'!$I:$I,'2024-Q2'!$J:$J,REPORT!$C70))</f>
        <v/>
      </c>
      <c r="H70" s="141"/>
      <c r="I70" s="138"/>
      <c r="J70" s="290" t="str">
        <f t="shared" si="17"/>
        <v/>
      </c>
      <c r="K70" s="239"/>
      <c r="L70" s="239"/>
      <c r="M70" s="239"/>
      <c r="N70" s="239"/>
      <c r="O70" s="239"/>
      <c r="P70" s="239"/>
      <c r="Q70" s="239"/>
      <c r="R70" s="239"/>
      <c r="S70" s="239"/>
      <c r="T70" s="110"/>
    </row>
    <row r="71" spans="1:20" outlineLevel="1" x14ac:dyDescent="0.35">
      <c r="B71" s="130"/>
      <c r="C71" s="229" t="str">
        <f>IF(BUDGET!C56="","",BUDGET!C56)</f>
        <v/>
      </c>
      <c r="D71" s="286" t="str">
        <f>IF(BUDGET!D56="","",BUDGET!D56)</f>
        <v/>
      </c>
      <c r="E71" s="239" t="str">
        <f>IF(BUDGET!N56="","",BUDGET!N56)</f>
        <v/>
      </c>
      <c r="F71" s="291"/>
      <c r="G71" s="239" t="str">
        <f>IF($C71="","",SUMIFS('2022-Q2'!$I:$I,'2022-Q2'!$J:$J,REPORT!$C71)+SUMIFS('2022-Q3'!$I:$I,'2022-Q3'!$J:$J,REPORT!$C71)+SUMIFS('2022-Q4'!$I:$I,'2022-Q4'!$J:$J,REPORT!$C71)+SUMIFS('2023-Q1'!$I:$I,'2023-Q1'!$J:$J,REPORT!$C71)+SUMIFS('2023-Q2'!$I:$I,'2023-Q2'!$J:$J,REPORT!$C71)+SUMIFS('2023-Q3'!$I:$I,'2023-Q3'!$J:$J,REPORT!$C71)+SUMIFS('2023-Q4'!$I:$I,'2023-Q4'!$J:$J,REPORT!$C71)+SUMIFS('2024-Q1'!$I:$I,'2024-Q1'!$J:$J,REPORT!$C71)+SUMIFS('2024-Q2'!$I:$I,'2024-Q2'!$J:$J,REPORT!$C71))</f>
        <v/>
      </c>
      <c r="H71" s="141"/>
      <c r="I71" s="138"/>
      <c r="J71" s="290" t="str">
        <f t="shared" si="17"/>
        <v/>
      </c>
      <c r="K71" s="239"/>
      <c r="L71" s="239"/>
      <c r="M71" s="239"/>
      <c r="N71" s="239"/>
      <c r="O71" s="239"/>
      <c r="P71" s="239"/>
      <c r="Q71" s="239"/>
      <c r="R71" s="239"/>
      <c r="S71" s="239"/>
      <c r="T71" s="110"/>
    </row>
    <row r="72" spans="1:20" outlineLevel="1" x14ac:dyDescent="0.35">
      <c r="B72" s="130"/>
      <c r="C72" s="229" t="str">
        <f>IF(BUDGET!C57="","",BUDGET!C57)</f>
        <v/>
      </c>
      <c r="D72" s="286" t="str">
        <f>IF(BUDGET!D57="","",BUDGET!D57)</f>
        <v/>
      </c>
      <c r="E72" s="239" t="str">
        <f>IF(BUDGET!N57="","",BUDGET!N57)</f>
        <v/>
      </c>
      <c r="F72" s="291"/>
      <c r="G72" s="239" t="str">
        <f>IF($C72="","",SUMIFS('2022-Q2'!$I:$I,'2022-Q2'!$J:$J,REPORT!$C72)+SUMIFS('2022-Q3'!$I:$I,'2022-Q3'!$J:$J,REPORT!$C72)+SUMIFS('2022-Q4'!$I:$I,'2022-Q4'!$J:$J,REPORT!$C72)+SUMIFS('2023-Q1'!$I:$I,'2023-Q1'!$J:$J,REPORT!$C72)+SUMIFS('2023-Q2'!$I:$I,'2023-Q2'!$J:$J,REPORT!$C72)+SUMIFS('2023-Q3'!$I:$I,'2023-Q3'!$J:$J,REPORT!$C72)+SUMIFS('2023-Q4'!$I:$I,'2023-Q4'!$J:$J,REPORT!$C72)+SUMIFS('2024-Q1'!$I:$I,'2024-Q1'!$J:$J,REPORT!$C72)+SUMIFS('2024-Q2'!$I:$I,'2024-Q2'!$J:$J,REPORT!$C72))</f>
        <v/>
      </c>
      <c r="H72" s="141"/>
      <c r="I72" s="138"/>
      <c r="J72" s="290" t="str">
        <f t="shared" si="17"/>
        <v/>
      </c>
      <c r="K72" s="239"/>
      <c r="L72" s="239"/>
      <c r="M72" s="239"/>
      <c r="N72" s="239"/>
      <c r="O72" s="239"/>
      <c r="P72" s="239"/>
      <c r="Q72" s="239"/>
      <c r="R72" s="239"/>
      <c r="S72" s="239"/>
      <c r="T72" s="110"/>
    </row>
    <row r="73" spans="1:20" outlineLevel="1" x14ac:dyDescent="0.35">
      <c r="B73" s="130"/>
      <c r="C73" s="229" t="str">
        <f>IF(BUDGET!C58="","",BUDGET!C58)</f>
        <v/>
      </c>
      <c r="D73" s="286" t="str">
        <f>IF(BUDGET!D58="","",BUDGET!D58)</f>
        <v/>
      </c>
      <c r="E73" s="239" t="str">
        <f>IF(BUDGET!N58="","",BUDGET!N58)</f>
        <v/>
      </c>
      <c r="F73" s="291"/>
      <c r="G73" s="239" t="str">
        <f>IF($C73="","",SUMIFS('2022-Q2'!$I:$I,'2022-Q2'!$J:$J,REPORT!$C73)+SUMIFS('2022-Q3'!$I:$I,'2022-Q3'!$J:$J,REPORT!$C73)+SUMIFS('2022-Q4'!$I:$I,'2022-Q4'!$J:$J,REPORT!$C73)+SUMIFS('2023-Q1'!$I:$I,'2023-Q1'!$J:$J,REPORT!$C73)+SUMIFS('2023-Q2'!$I:$I,'2023-Q2'!$J:$J,REPORT!$C73)+SUMIFS('2023-Q3'!$I:$I,'2023-Q3'!$J:$J,REPORT!$C73)+SUMIFS('2023-Q4'!$I:$I,'2023-Q4'!$J:$J,REPORT!$C73)+SUMIFS('2024-Q1'!$I:$I,'2024-Q1'!$J:$J,REPORT!$C73)+SUMIFS('2024-Q2'!$I:$I,'2024-Q2'!$J:$J,REPORT!$C73))</f>
        <v/>
      </c>
      <c r="H73" s="141"/>
      <c r="I73" s="138"/>
      <c r="J73" s="290" t="str">
        <f t="shared" si="17"/>
        <v/>
      </c>
      <c r="K73" s="239"/>
      <c r="L73" s="239"/>
      <c r="M73" s="239"/>
      <c r="N73" s="239"/>
      <c r="O73" s="239"/>
      <c r="P73" s="239"/>
      <c r="Q73" s="239"/>
      <c r="R73" s="239"/>
      <c r="S73" s="239"/>
      <c r="T73" s="110"/>
    </row>
    <row r="74" spans="1:20" outlineLevel="1" x14ac:dyDescent="0.35">
      <c r="B74" s="130"/>
      <c r="C74" s="229" t="str">
        <f>IF(BUDGET!C59="","",BUDGET!C59)</f>
        <v/>
      </c>
      <c r="D74" s="286" t="str">
        <f>IF(BUDGET!D59="","",BUDGET!D59)</f>
        <v/>
      </c>
      <c r="E74" s="239" t="str">
        <f>IF(BUDGET!N59="","",BUDGET!N59)</f>
        <v/>
      </c>
      <c r="F74" s="291"/>
      <c r="G74" s="239" t="str">
        <f>IF($C74="","",SUMIFS('2022-Q2'!$I:$I,'2022-Q2'!$J:$J,REPORT!$C74)+SUMIFS('2022-Q3'!$I:$I,'2022-Q3'!$J:$J,REPORT!$C74)+SUMIFS('2022-Q4'!$I:$I,'2022-Q4'!$J:$J,REPORT!$C74)+SUMIFS('2023-Q1'!$I:$I,'2023-Q1'!$J:$J,REPORT!$C74)+SUMIFS('2023-Q2'!$I:$I,'2023-Q2'!$J:$J,REPORT!$C74)+SUMIFS('2023-Q3'!$I:$I,'2023-Q3'!$J:$J,REPORT!$C74)+SUMIFS('2023-Q4'!$I:$I,'2023-Q4'!$J:$J,REPORT!$C74)+SUMIFS('2024-Q1'!$I:$I,'2024-Q1'!$J:$J,REPORT!$C74)+SUMIFS('2024-Q2'!$I:$I,'2024-Q2'!$J:$J,REPORT!$C74))</f>
        <v/>
      </c>
      <c r="H74" s="141"/>
      <c r="I74" s="138"/>
      <c r="J74" s="290" t="str">
        <f t="shared" si="17"/>
        <v/>
      </c>
      <c r="K74" s="239"/>
      <c r="L74" s="239"/>
      <c r="M74" s="239"/>
      <c r="N74" s="239"/>
      <c r="O74" s="239"/>
      <c r="P74" s="239"/>
      <c r="Q74" s="239"/>
      <c r="R74" s="239"/>
      <c r="S74" s="239"/>
      <c r="T74" s="110"/>
    </row>
    <row r="75" spans="1:20" outlineLevel="1" x14ac:dyDescent="0.35">
      <c r="B75" s="130"/>
      <c r="C75" s="229" t="str">
        <f>IF(BUDGET!C60="","",BUDGET!C60)</f>
        <v/>
      </c>
      <c r="D75" s="231" t="str">
        <f>IF(BUDGET!D60="","",BUDGET!D60)</f>
        <v/>
      </c>
      <c r="E75" s="239" t="str">
        <f>IF(BUDGET!N60="","",BUDGET!N60)</f>
        <v/>
      </c>
      <c r="F75" s="241"/>
      <c r="G75" s="239" t="str">
        <f>IF($C75="","",SUMIFS('2022-Q2'!$I:$I,'2022-Q2'!$J:$J,REPORT!$C75)+SUMIFS('2022-Q3'!$I:$I,'2022-Q3'!$J:$J,REPORT!$C75)+SUMIFS('2022-Q4'!$I:$I,'2022-Q4'!$J:$J,REPORT!$C75)+SUMIFS('2023-Q1'!$I:$I,'2023-Q1'!$J:$J,REPORT!$C75)+SUMIFS('2023-Q2'!$I:$I,'2023-Q2'!$J:$J,REPORT!$C75)+SUMIFS('2023-Q3'!$I:$I,'2023-Q3'!$J:$J,REPORT!$C75)+SUMIFS('2023-Q4'!$I:$I,'2023-Q4'!$J:$J,REPORT!$C75)+SUMIFS('2024-Q1'!$I:$I,'2024-Q1'!$J:$J,REPORT!$C75)+SUMIFS('2024-Q2'!$I:$I,'2024-Q2'!$J:$J,REPORT!$C75))</f>
        <v/>
      </c>
      <c r="H75" s="141"/>
      <c r="I75" s="138"/>
      <c r="J75" s="146" t="str">
        <f t="shared" si="17"/>
        <v/>
      </c>
      <c r="K75" s="239"/>
      <c r="L75" s="239"/>
      <c r="M75" s="239"/>
      <c r="N75" s="239"/>
      <c r="O75" s="239"/>
      <c r="P75" s="239"/>
      <c r="Q75" s="239"/>
      <c r="R75" s="239"/>
      <c r="S75" s="239"/>
      <c r="T75" s="110"/>
    </row>
    <row r="76" spans="1:20" s="132" customFormat="1" outlineLevel="1" x14ac:dyDescent="0.35">
      <c r="A76" s="104"/>
      <c r="B76" s="130"/>
      <c r="C76" s="229" t="str">
        <f>IF(BUDGET!C61="","",BUDGET!C61)</f>
        <v/>
      </c>
      <c r="D76" s="231" t="str">
        <f>IF(BUDGET!D61="","",BUDGET!D61)</f>
        <v/>
      </c>
      <c r="E76" s="239" t="str">
        <f>IF(BUDGET!N61="","",BUDGET!N61)</f>
        <v/>
      </c>
      <c r="F76" s="360"/>
      <c r="G76" s="239" t="str">
        <f>IF($C76="","",SUMIFS('2022-Q2'!$I:$I,'2022-Q2'!$J:$J,REPORT!$C76)+SUMIFS('2022-Q3'!$I:$I,'2022-Q3'!$J:$J,REPORT!$C76)+SUMIFS('2022-Q4'!$I:$I,'2022-Q4'!$J:$J,REPORT!$C76)+SUMIFS('2023-Q1'!$I:$I,'2023-Q1'!$J:$J,REPORT!$C76)+SUMIFS('2023-Q2'!$I:$I,'2023-Q2'!$J:$J,REPORT!$C76)+SUMIFS('2023-Q3'!$I:$I,'2023-Q3'!$J:$J,REPORT!$C76)+SUMIFS('2023-Q4'!$I:$I,'2023-Q4'!$J:$J,REPORT!$C76)+SUMIFS('2024-Q1'!$I:$I,'2024-Q1'!$J:$J,REPORT!$C76)+SUMIFS('2024-Q2'!$I:$I,'2024-Q2'!$J:$J,REPORT!$C76))</f>
        <v/>
      </c>
      <c r="H76" s="141"/>
      <c r="I76" s="138"/>
      <c r="J76" s="146" t="str">
        <f t="shared" si="17"/>
        <v/>
      </c>
      <c r="K76" s="239"/>
      <c r="L76" s="239"/>
      <c r="M76" s="239"/>
      <c r="N76" s="239"/>
      <c r="O76" s="239"/>
      <c r="P76" s="239"/>
      <c r="Q76" s="239"/>
      <c r="R76" s="239"/>
      <c r="S76" s="239"/>
      <c r="T76" s="110"/>
    </row>
    <row r="77" spans="1:20" s="132" customFormat="1" outlineLevel="1" x14ac:dyDescent="0.35">
      <c r="A77" s="104"/>
      <c r="B77" s="130"/>
      <c r="C77" s="229" t="str">
        <f>IF(BUDGET!C62="","",BUDGET!C62)</f>
        <v/>
      </c>
      <c r="D77" s="231" t="str">
        <f>IF(BUDGET!D62="","",BUDGET!D62)</f>
        <v/>
      </c>
      <c r="E77" s="239" t="str">
        <f>IF(BUDGET!N62="","",BUDGET!N62)</f>
        <v/>
      </c>
      <c r="F77" s="360"/>
      <c r="G77" s="239" t="str">
        <f>IF($C77="","",SUMIFS('2022-Q2'!$I:$I,'2022-Q2'!$J:$J,REPORT!$C77)+SUMIFS('2022-Q3'!$I:$I,'2022-Q3'!$J:$J,REPORT!$C77)+SUMIFS('2022-Q4'!$I:$I,'2022-Q4'!$J:$J,REPORT!$C77)+SUMIFS('2023-Q1'!$I:$I,'2023-Q1'!$J:$J,REPORT!$C77)+SUMIFS('2023-Q2'!$I:$I,'2023-Q2'!$J:$J,REPORT!$C77)+SUMIFS('2023-Q3'!$I:$I,'2023-Q3'!$J:$J,REPORT!$C77)+SUMIFS('2023-Q4'!$I:$I,'2023-Q4'!$J:$J,REPORT!$C77)+SUMIFS('2024-Q1'!$I:$I,'2024-Q1'!$J:$J,REPORT!$C77)+SUMIFS('2024-Q2'!$I:$I,'2024-Q2'!$J:$J,REPORT!$C77))</f>
        <v/>
      </c>
      <c r="H77" s="141"/>
      <c r="I77" s="139"/>
      <c r="J77" s="146" t="str">
        <f t="shared" si="17"/>
        <v/>
      </c>
      <c r="K77" s="239"/>
      <c r="L77" s="239"/>
      <c r="M77" s="239"/>
      <c r="N77" s="239"/>
      <c r="O77" s="239"/>
      <c r="P77" s="239"/>
      <c r="Q77" s="239"/>
      <c r="R77" s="239"/>
      <c r="S77" s="239"/>
      <c r="T77" s="110"/>
    </row>
    <row r="78" spans="1:20" ht="19.5" customHeight="1" x14ac:dyDescent="0.35">
      <c r="A78" s="108"/>
      <c r="B78" s="126">
        <f>B62+1</f>
        <v>5</v>
      </c>
      <c r="C78" s="127" t="str">
        <f>IF(BUDGET!C63="","",BUDGET!C63)</f>
        <v>Interim Reparative Measures projects</v>
      </c>
      <c r="D78" s="293"/>
      <c r="E78" s="129">
        <f>SUM(E79:E89)</f>
        <v>350000</v>
      </c>
      <c r="F78" s="291"/>
      <c r="G78" s="129">
        <f>SUM(G79:G89)</f>
        <v>0</v>
      </c>
      <c r="H78" s="140"/>
      <c r="I78" s="328">
        <f>IF(E78=0,"",G78/E78)</f>
        <v>0</v>
      </c>
      <c r="J78" s="290"/>
      <c r="K78" s="321">
        <f t="shared" ref="K78:Q78" si="18">SUM(K79:K89)</f>
        <v>0</v>
      </c>
      <c r="L78" s="321">
        <f t="shared" si="18"/>
        <v>0</v>
      </c>
      <c r="M78" s="321">
        <f t="shared" si="18"/>
        <v>0</v>
      </c>
      <c r="N78" s="321">
        <f t="shared" si="18"/>
        <v>0</v>
      </c>
      <c r="O78" s="321">
        <f t="shared" si="18"/>
        <v>0</v>
      </c>
      <c r="P78" s="321">
        <f t="shared" si="18"/>
        <v>0</v>
      </c>
      <c r="Q78" s="321">
        <f t="shared" si="18"/>
        <v>0</v>
      </c>
      <c r="R78" s="321">
        <f t="shared" ref="R78:S78" si="19">SUM(R79:R89)</f>
        <v>0</v>
      </c>
      <c r="S78" s="321">
        <f t="shared" si="19"/>
        <v>0</v>
      </c>
      <c r="T78" s="110"/>
    </row>
    <row r="79" spans="1:20" ht="54" outlineLevel="1" x14ac:dyDescent="0.35">
      <c r="B79" s="130"/>
      <c r="C79" s="229" t="str">
        <f>IF(BUDGET!C64="","",BUDGET!C64)</f>
        <v>IRM-01</v>
      </c>
      <c r="D79" s="286" t="str">
        <f>IF(BUDGET!D64="","",BUDGET!D64)</f>
        <v>Grants to IRM projects implementing partners, consultants and employees to coordinate projects and partners, monitoring and evaluation, travels and field visits, etc</v>
      </c>
      <c r="E79" s="239">
        <f>IF(BUDGET!N64="","",BUDGET!N64)</f>
        <v>350000</v>
      </c>
      <c r="F79" s="291"/>
      <c r="G79" s="239">
        <f>IF($C79="","",SUMIFS('2022-Q2'!$I:$I,'2022-Q2'!$J:$J,REPORT!$C79)+SUMIFS('2022-Q3'!$I:$I,'2022-Q3'!$J:$J,REPORT!$C79)+SUMIFS('2022-Q4'!$I:$I,'2022-Q4'!$J:$J,REPORT!$C79)+SUMIFS('2023-Q1'!$I:$I,'2023-Q1'!$J:$J,REPORT!$C79)+SUMIFS('2023-Q2'!$I:$I,'2023-Q2'!$J:$J,REPORT!$C79)+SUMIFS('2023-Q3'!$I:$I,'2023-Q3'!$J:$J,REPORT!$C79)+SUMIFS('2023-Q4'!$I:$I,'2023-Q4'!$J:$J,REPORT!$C79)+SUMIFS('2024-Q1'!$I:$I,'2024-Q1'!$J:$J,REPORT!$C79)+SUMIFS('2024-Q2'!$I:$I,'2024-Q2'!$J:$J,REPORT!$C79))</f>
        <v>0</v>
      </c>
      <c r="H79" s="141"/>
      <c r="I79" s="280"/>
      <c r="J79" s="290" t="str">
        <f t="shared" ref="J79" si="20">IF(C79="","",IF(ABS(G79-SUM(K79:S79))&gt;0.1,"PROB","OK"))</f>
        <v>OK</v>
      </c>
      <c r="K79" s="239">
        <f>IF($C79="","",SUMIFS('2022-Q2'!$I:$I,'2022-Q2'!$J:$J,REPORT!$C79))</f>
        <v>0</v>
      </c>
      <c r="L79" s="239">
        <f>IF($C79="","",SUMIFS('2022-Q3'!$I:$I,'2022-Q3'!$J:$J,REPORT!$C79))</f>
        <v>0</v>
      </c>
      <c r="M79" s="239">
        <f>IF($C79="","",SUMIFS('2022-Q4'!$I:$I,'2022-Q4'!$J:$J,REPORT!$C79))</f>
        <v>0</v>
      </c>
      <c r="N79" s="239">
        <f>IF($C79="","",SUMIFS('2023-Q1'!$I:$I,'2023-Q1'!$J:$J,REPORT!$C79))</f>
        <v>0</v>
      </c>
      <c r="O79" s="239">
        <f>IF($C79="","",SUMIFS('2023-Q2'!$I:$I,'2023-Q2'!$J:$J,REPORT!$C79))</f>
        <v>0</v>
      </c>
      <c r="P79" s="239">
        <f>IF($C79="","",SUMIFS('2023-Q3'!$I:$I,'2023-Q3'!$J:$J,REPORT!$C79))</f>
        <v>0</v>
      </c>
      <c r="Q79" s="239">
        <f>IF($C79="","",SUMIFS('2023-Q4'!$I:$I,'2023-Q4'!$J:$J,REPORT!$C79))</f>
        <v>0</v>
      </c>
      <c r="R79" s="239">
        <f>IF($C79="","",SUMIFS('2024-Q1'!$I:$I,'2024-Q1'!$J:$J,REPORT!$C79))</f>
        <v>0</v>
      </c>
      <c r="S79" s="239">
        <f>IF($C79="","",SUMIFS('2024-Q2'!$I:$I,'2024-Q2'!$J:$J,REPORT!$C79))</f>
        <v>0</v>
      </c>
      <c r="T79" s="110"/>
    </row>
    <row r="80" spans="1:20" outlineLevel="1" x14ac:dyDescent="0.35">
      <c r="B80" s="130"/>
      <c r="C80" s="229" t="str">
        <f>IF(BUDGET!C65="","",BUDGET!C65)</f>
        <v/>
      </c>
      <c r="D80" s="286" t="str">
        <f>IF(BUDGET!D65="","",BUDGET!D65)</f>
        <v/>
      </c>
      <c r="E80" s="239" t="str">
        <f>IF(BUDGET!N65="","",BUDGET!N65)</f>
        <v/>
      </c>
      <c r="F80" s="291"/>
      <c r="G80" s="239" t="str">
        <f>IF($C80="","",SUMIFS('2022-Q2'!$I:$I,'2022-Q2'!$J:$J,REPORT!$C80)+SUMIFS('2022-Q3'!$I:$I,'2022-Q3'!$J:$J,REPORT!$C80)+SUMIFS('2022-Q4'!$I:$I,'2022-Q4'!$J:$J,REPORT!$C80)+SUMIFS('2023-Q1'!$I:$I,'2023-Q1'!$J:$J,REPORT!$C80)+SUMIFS('2023-Q2'!$I:$I,'2023-Q2'!$J:$J,REPORT!$C80)+SUMIFS('2023-Q3'!$I:$I,'2023-Q3'!$J:$J,REPORT!$C80)+SUMIFS('2023-Q4'!$I:$I,'2023-Q4'!$J:$J,REPORT!$C80)+SUMIFS('2024-Q1'!$I:$I,'2024-Q1'!$J:$J,REPORT!$C80)+SUMIFS('2024-Q2'!$I:$I,'2024-Q2'!$J:$J,REPORT!$C80))</f>
        <v/>
      </c>
      <c r="H80" s="141"/>
      <c r="I80" s="138"/>
      <c r="J80" s="290" t="str">
        <f t="shared" ref="J80:J89" si="21">IF(C80="","",IF(ABS(G80-SUM(K80:S80))&gt;0.1,"PROB","OK"))</f>
        <v/>
      </c>
      <c r="K80" s="239" t="str">
        <f>IF($C80="","",SUMIFS('2022-Q2'!$I:$I,'2022-Q2'!$J:$J,REPORT!$C80))</f>
        <v/>
      </c>
      <c r="L80" s="239" t="str">
        <f>IF($C80="","",SUMIFS('2022-Q3'!$I:$I,'2022-Q3'!$J:$J,REPORT!$C80))</f>
        <v/>
      </c>
      <c r="M80" s="239" t="str">
        <f>IF($C80="","",SUMIFS('2022-Q4'!$I:$I,'2022-Q4'!$J:$J,REPORT!$C80))</f>
        <v/>
      </c>
      <c r="N80" s="239" t="str">
        <f>IF($C80="","",SUMIFS('2023-Q1'!$I:$I,'2023-Q1'!$J:$J,REPORT!$C80))</f>
        <v/>
      </c>
      <c r="O80" s="239" t="str">
        <f>IF($C80="","",SUMIFS('2023-Q2'!$I:$I,'2023-Q2'!$J:$J,REPORT!$C80))</f>
        <v/>
      </c>
      <c r="P80" s="239" t="str">
        <f>IF($C80="","",SUMIFS('2023-Q3'!$I:$I,'2023-Q3'!$J:$J,REPORT!$C80))</f>
        <v/>
      </c>
      <c r="Q80" s="239" t="str">
        <f>IF($C80="","",SUMIFS('2023-Q4'!$I:$I,'2023-Q4'!$J:$J,REPORT!$C80))</f>
        <v/>
      </c>
      <c r="R80" s="239" t="str">
        <f>IF($C80="","",SUMIFS('2024-Q1'!$I:$I,'2024-Q1'!$J:$J,REPORT!$C80))</f>
        <v/>
      </c>
      <c r="S80" s="239" t="str">
        <f>IF($C80="","",SUMIFS('2024-Q2'!$I:$I,'2024-Q2'!$J:$J,REPORT!$C80))</f>
        <v/>
      </c>
      <c r="T80" s="110"/>
    </row>
    <row r="81" spans="1:20" outlineLevel="1" x14ac:dyDescent="0.35">
      <c r="B81" s="130"/>
      <c r="C81" s="229" t="str">
        <f>IF(BUDGET!C66="","",BUDGET!C66)</f>
        <v/>
      </c>
      <c r="D81" s="286" t="str">
        <f>IF(BUDGET!D66="","",BUDGET!D66)</f>
        <v/>
      </c>
      <c r="E81" s="239" t="str">
        <f>IF(BUDGET!N66="","",BUDGET!N66)</f>
        <v/>
      </c>
      <c r="F81" s="291"/>
      <c r="G81" s="239" t="str">
        <f>IF($C81="","",SUMIFS('2022-Q2'!$I:$I,'2022-Q2'!$J:$J,REPORT!$C81)+SUMIFS('2022-Q3'!$I:$I,'2022-Q3'!$J:$J,REPORT!$C81)+SUMIFS('2022-Q4'!$I:$I,'2022-Q4'!$J:$J,REPORT!$C81)+SUMIFS('2023-Q1'!$I:$I,'2023-Q1'!$J:$J,REPORT!$C81)+SUMIFS('2023-Q2'!$I:$I,'2023-Q2'!$J:$J,REPORT!$C81)+SUMIFS('2023-Q3'!$I:$I,'2023-Q3'!$J:$J,REPORT!$C81)+SUMIFS('2023-Q4'!$I:$I,'2023-Q4'!$J:$J,REPORT!$C81)+SUMIFS('2024-Q1'!$I:$I,'2024-Q1'!$J:$J,REPORT!$C81)+SUMIFS('2024-Q2'!$I:$I,'2024-Q2'!$J:$J,REPORT!$C81))</f>
        <v/>
      </c>
      <c r="H81" s="141"/>
      <c r="I81" s="138"/>
      <c r="J81" s="290" t="str">
        <f t="shared" ref="J81:J88" si="22">IF(C81="","",IF(ABS(G81-SUM(K81:S81))&gt;0.1,"PROB","OK"))</f>
        <v/>
      </c>
      <c r="K81" s="239" t="str">
        <f>IF($C81="","",SUMIFS('2022-Q2'!$I:$I,'2022-Q2'!$J:$J,REPORT!$C81))</f>
        <v/>
      </c>
      <c r="L81" s="239" t="str">
        <f>IF($C81="","",SUMIFS('2022-Q3'!$I:$I,'2022-Q3'!$J:$J,REPORT!$C81))</f>
        <v/>
      </c>
      <c r="M81" s="239" t="str">
        <f>IF($C81="","",SUMIFS('2022-Q4'!$I:$I,'2022-Q4'!$J:$J,REPORT!$C81))</f>
        <v/>
      </c>
      <c r="N81" s="239" t="str">
        <f>IF($C81="","",SUMIFS('2023-Q1'!$I:$I,'2023-Q1'!$J:$J,REPORT!$C81))</f>
        <v/>
      </c>
      <c r="O81" s="239" t="str">
        <f>IF($C81="","",SUMIFS('2023-Q2'!$I:$I,'2023-Q2'!$J:$J,REPORT!$C81))</f>
        <v/>
      </c>
      <c r="P81" s="239" t="str">
        <f>IF($C81="","",SUMIFS('2023-Q3'!$I:$I,'2023-Q3'!$J:$J,REPORT!$C81))</f>
        <v/>
      </c>
      <c r="Q81" s="239" t="str">
        <f>IF($C81="","",SUMIFS('2023-Q4'!$I:$I,'2023-Q4'!$J:$J,REPORT!$C81))</f>
        <v/>
      </c>
      <c r="R81" s="239" t="str">
        <f>IF($C81="","",SUMIFS('2024-Q1'!$I:$I,'2024-Q1'!$J:$J,REPORT!$C81))</f>
        <v/>
      </c>
      <c r="S81" s="239" t="str">
        <f>IF($C81="","",SUMIFS('2024-Q2'!$I:$I,'2024-Q2'!$J:$J,REPORT!$C81))</f>
        <v/>
      </c>
      <c r="T81" s="110"/>
    </row>
    <row r="82" spans="1:20" outlineLevel="1" x14ac:dyDescent="0.35">
      <c r="B82" s="130"/>
      <c r="C82" s="229" t="str">
        <f>IF(BUDGET!C67="","",BUDGET!C67)</f>
        <v/>
      </c>
      <c r="D82" s="286" t="str">
        <f>IF(BUDGET!D67="","",BUDGET!D67)</f>
        <v/>
      </c>
      <c r="E82" s="239" t="str">
        <f>IF(BUDGET!N67="","",BUDGET!N67)</f>
        <v/>
      </c>
      <c r="F82" s="291"/>
      <c r="G82" s="239" t="str">
        <f>IF($C82="","",SUMIFS('2022-Q2'!$I:$I,'2022-Q2'!$J:$J,REPORT!$C82)+SUMIFS('2022-Q3'!$I:$I,'2022-Q3'!$J:$J,REPORT!$C82)+SUMIFS('2022-Q4'!$I:$I,'2022-Q4'!$J:$J,REPORT!$C82)+SUMIFS('2023-Q1'!$I:$I,'2023-Q1'!$J:$J,REPORT!$C82)+SUMIFS('2023-Q2'!$I:$I,'2023-Q2'!$J:$J,REPORT!$C82)+SUMIFS('2023-Q3'!$I:$I,'2023-Q3'!$J:$J,REPORT!$C82)+SUMIFS('2023-Q4'!$I:$I,'2023-Q4'!$J:$J,REPORT!$C82)+SUMIFS('2024-Q1'!$I:$I,'2024-Q1'!$J:$J,REPORT!$C82)+SUMIFS('2024-Q2'!$I:$I,'2024-Q2'!$J:$J,REPORT!$C82))</f>
        <v/>
      </c>
      <c r="H82" s="141"/>
      <c r="I82" s="138"/>
      <c r="J82" s="290" t="str">
        <f t="shared" si="22"/>
        <v/>
      </c>
      <c r="K82" s="239" t="str">
        <f>IF($C82="","",SUMIFS('2022-Q2'!$I:$I,'2022-Q2'!$J:$J,REPORT!$C82))</f>
        <v/>
      </c>
      <c r="L82" s="239" t="str">
        <f>IF($C82="","",SUMIFS('2022-Q3'!$I:$I,'2022-Q3'!$J:$J,REPORT!$C82))</f>
        <v/>
      </c>
      <c r="M82" s="239" t="str">
        <f>IF($C82="","",SUMIFS('2022-Q4'!$I:$I,'2022-Q4'!$J:$J,REPORT!$C82))</f>
        <v/>
      </c>
      <c r="N82" s="239" t="str">
        <f>IF($C82="","",SUMIFS('2023-Q1'!$I:$I,'2023-Q1'!$J:$J,REPORT!$C82))</f>
        <v/>
      </c>
      <c r="O82" s="239" t="str">
        <f>IF($C82="","",SUMIFS('2023-Q2'!$I:$I,'2023-Q2'!$J:$J,REPORT!$C82))</f>
        <v/>
      </c>
      <c r="P82" s="239" t="str">
        <f>IF($C82="","",SUMIFS('2023-Q3'!$I:$I,'2023-Q3'!$J:$J,REPORT!$C82))</f>
        <v/>
      </c>
      <c r="Q82" s="239" t="str">
        <f>IF($C82="","",SUMIFS('2023-Q4'!$I:$I,'2023-Q4'!$J:$J,REPORT!$C82))</f>
        <v/>
      </c>
      <c r="R82" s="239" t="str">
        <f>IF($C82="","",SUMIFS('2024-Q1'!$I:$I,'2024-Q1'!$J:$J,REPORT!$C82))</f>
        <v/>
      </c>
      <c r="S82" s="239" t="str">
        <f>IF($C82="","",SUMIFS('2024-Q2'!$I:$I,'2024-Q2'!$J:$J,REPORT!$C82))</f>
        <v/>
      </c>
      <c r="T82" s="110"/>
    </row>
    <row r="83" spans="1:20" outlineLevel="1" x14ac:dyDescent="0.35">
      <c r="B83" s="130"/>
      <c r="C83" s="229" t="str">
        <f>IF(BUDGET!C68="","",BUDGET!C68)</f>
        <v/>
      </c>
      <c r="D83" s="286" t="str">
        <f>IF(BUDGET!D68="","",BUDGET!D68)</f>
        <v/>
      </c>
      <c r="E83" s="239" t="str">
        <f>IF(BUDGET!N68="","",BUDGET!N68)</f>
        <v/>
      </c>
      <c r="F83" s="291"/>
      <c r="G83" s="239" t="str">
        <f>IF($C83="","",SUMIFS('2022-Q2'!$I:$I,'2022-Q2'!$J:$J,REPORT!$C83)+SUMIFS('2022-Q3'!$I:$I,'2022-Q3'!$J:$J,REPORT!$C83)+SUMIFS('2022-Q4'!$I:$I,'2022-Q4'!$J:$J,REPORT!$C83)+SUMIFS('2023-Q1'!$I:$I,'2023-Q1'!$J:$J,REPORT!$C83)+SUMIFS('2023-Q2'!$I:$I,'2023-Q2'!$J:$J,REPORT!$C83)+SUMIFS('2023-Q3'!$I:$I,'2023-Q3'!$J:$J,REPORT!$C83)+SUMIFS('2023-Q4'!$I:$I,'2023-Q4'!$J:$J,REPORT!$C83)+SUMIFS('2024-Q1'!$I:$I,'2024-Q1'!$J:$J,REPORT!$C83)+SUMIFS('2024-Q2'!$I:$I,'2024-Q2'!$J:$J,REPORT!$C83))</f>
        <v/>
      </c>
      <c r="H83" s="141"/>
      <c r="I83" s="138"/>
      <c r="J83" s="290" t="str">
        <f t="shared" si="22"/>
        <v/>
      </c>
      <c r="K83" s="239" t="str">
        <f>IF($C83="","",SUMIFS('2022-Q2'!$I:$I,'2022-Q2'!$J:$J,REPORT!$C83))</f>
        <v/>
      </c>
      <c r="L83" s="239" t="str">
        <f>IF($C83="","",SUMIFS('2022-Q3'!$I:$I,'2022-Q3'!$J:$J,REPORT!$C83))</f>
        <v/>
      </c>
      <c r="M83" s="239" t="str">
        <f>IF($C83="","",SUMIFS('2022-Q4'!$I:$I,'2022-Q4'!$J:$J,REPORT!$C83))</f>
        <v/>
      </c>
      <c r="N83" s="239" t="str">
        <f>IF($C83="","",SUMIFS('2023-Q1'!$I:$I,'2023-Q1'!$J:$J,REPORT!$C83))</f>
        <v/>
      </c>
      <c r="O83" s="239" t="str">
        <f>IF($C83="","",SUMIFS('2023-Q2'!$I:$I,'2023-Q2'!$J:$J,REPORT!$C83))</f>
        <v/>
      </c>
      <c r="P83" s="239" t="str">
        <f>IF($C83="","",SUMIFS('2023-Q3'!$I:$I,'2023-Q3'!$J:$J,REPORT!$C83))</f>
        <v/>
      </c>
      <c r="Q83" s="239" t="str">
        <f>IF($C83="","",SUMIFS('2023-Q4'!$I:$I,'2023-Q4'!$J:$J,REPORT!$C83))</f>
        <v/>
      </c>
      <c r="R83" s="239" t="str">
        <f>IF($C83="","",SUMIFS('2024-Q1'!$I:$I,'2024-Q1'!$J:$J,REPORT!$C83))</f>
        <v/>
      </c>
      <c r="S83" s="239" t="str">
        <f>IF($C83="","",SUMIFS('2024-Q2'!$I:$I,'2024-Q2'!$J:$J,REPORT!$C83))</f>
        <v/>
      </c>
      <c r="T83" s="110"/>
    </row>
    <row r="84" spans="1:20" outlineLevel="1" x14ac:dyDescent="0.35">
      <c r="B84" s="130"/>
      <c r="C84" s="229" t="str">
        <f>IF(BUDGET!C69="","",BUDGET!C69)</f>
        <v/>
      </c>
      <c r="D84" s="286" t="str">
        <f>IF(BUDGET!D69="","",BUDGET!D69)</f>
        <v/>
      </c>
      <c r="E84" s="239" t="str">
        <f>IF(BUDGET!N69="","",BUDGET!N69)</f>
        <v/>
      </c>
      <c r="F84" s="291"/>
      <c r="G84" s="239" t="str">
        <f>IF($C84="","",SUMIFS('2022-Q2'!$I:$I,'2022-Q2'!$J:$J,REPORT!$C84)+SUMIFS('2022-Q3'!$I:$I,'2022-Q3'!$J:$J,REPORT!$C84)+SUMIFS('2022-Q4'!$I:$I,'2022-Q4'!$J:$J,REPORT!$C84)+SUMIFS('2023-Q1'!$I:$I,'2023-Q1'!$J:$J,REPORT!$C84)+SUMIFS('2023-Q2'!$I:$I,'2023-Q2'!$J:$J,REPORT!$C84)+SUMIFS('2023-Q3'!$I:$I,'2023-Q3'!$J:$J,REPORT!$C84)+SUMIFS('2023-Q4'!$I:$I,'2023-Q4'!$J:$J,REPORT!$C84)+SUMIFS('2024-Q1'!$I:$I,'2024-Q1'!$J:$J,REPORT!$C84)+SUMIFS('2024-Q2'!$I:$I,'2024-Q2'!$J:$J,REPORT!$C84))</f>
        <v/>
      </c>
      <c r="H84" s="141"/>
      <c r="I84" s="138"/>
      <c r="J84" s="290" t="str">
        <f t="shared" si="22"/>
        <v/>
      </c>
      <c r="K84" s="239" t="str">
        <f>IF($C84="","",SUMIFS('2022-Q2'!$I:$I,'2022-Q2'!$J:$J,REPORT!$C84))</f>
        <v/>
      </c>
      <c r="L84" s="239" t="str">
        <f>IF($C84="","",SUMIFS('2022-Q3'!$I:$I,'2022-Q3'!$J:$J,REPORT!$C84))</f>
        <v/>
      </c>
      <c r="M84" s="239" t="str">
        <f>IF($C84="","",SUMIFS('2022-Q4'!$I:$I,'2022-Q4'!$J:$J,REPORT!$C84))</f>
        <v/>
      </c>
      <c r="N84" s="239" t="str">
        <f>IF($C84="","",SUMIFS('2023-Q1'!$I:$I,'2023-Q1'!$J:$J,REPORT!$C84))</f>
        <v/>
      </c>
      <c r="O84" s="239" t="str">
        <f>IF($C84="","",SUMIFS('2023-Q2'!$I:$I,'2023-Q2'!$J:$J,REPORT!$C84))</f>
        <v/>
      </c>
      <c r="P84" s="239" t="str">
        <f>IF($C84="","",SUMIFS('2023-Q3'!$I:$I,'2023-Q3'!$J:$J,REPORT!$C84))</f>
        <v/>
      </c>
      <c r="Q84" s="239" t="str">
        <f>IF($C84="","",SUMIFS('2023-Q4'!$I:$I,'2023-Q4'!$J:$J,REPORT!$C84))</f>
        <v/>
      </c>
      <c r="R84" s="239" t="str">
        <f>IF($C84="","",SUMIFS('2024-Q1'!$I:$I,'2024-Q1'!$J:$J,REPORT!$C84))</f>
        <v/>
      </c>
      <c r="S84" s="239" t="str">
        <f>IF($C84="","",SUMIFS('2024-Q2'!$I:$I,'2024-Q2'!$J:$J,REPORT!$C84))</f>
        <v/>
      </c>
      <c r="T84" s="110"/>
    </row>
    <row r="85" spans="1:20" outlineLevel="1" x14ac:dyDescent="0.35">
      <c r="B85" s="130"/>
      <c r="C85" s="229" t="str">
        <f>IF(BUDGET!C70="","",BUDGET!C70)</f>
        <v/>
      </c>
      <c r="D85" s="286" t="str">
        <f>IF(BUDGET!D70="","",BUDGET!D70)</f>
        <v/>
      </c>
      <c r="E85" s="239" t="str">
        <f>IF(BUDGET!N70="","",BUDGET!N70)</f>
        <v/>
      </c>
      <c r="F85" s="291"/>
      <c r="G85" s="239" t="str">
        <f>IF($C85="","",SUMIFS('2022-Q2'!$I:$I,'2022-Q2'!$J:$J,REPORT!$C85)+SUMIFS('2022-Q3'!$I:$I,'2022-Q3'!$J:$J,REPORT!$C85)+SUMIFS('2022-Q4'!$I:$I,'2022-Q4'!$J:$J,REPORT!$C85)+SUMIFS('2023-Q1'!$I:$I,'2023-Q1'!$J:$J,REPORT!$C85)+SUMIFS('2023-Q2'!$I:$I,'2023-Q2'!$J:$J,REPORT!$C85)+SUMIFS('2023-Q3'!$I:$I,'2023-Q3'!$J:$J,REPORT!$C85)+SUMIFS('2023-Q4'!$I:$I,'2023-Q4'!$J:$J,REPORT!$C85)+SUMIFS('2024-Q1'!$I:$I,'2024-Q1'!$J:$J,REPORT!$C85)+SUMIFS('2024-Q2'!$I:$I,'2024-Q2'!$J:$J,REPORT!$C85))</f>
        <v/>
      </c>
      <c r="H85" s="141"/>
      <c r="I85" s="138"/>
      <c r="J85" s="290" t="str">
        <f t="shared" si="22"/>
        <v/>
      </c>
      <c r="K85" s="239" t="str">
        <f>IF($C85="","",SUMIFS('2022-Q2'!$I:$I,'2022-Q2'!$J:$J,REPORT!$C85))</f>
        <v/>
      </c>
      <c r="L85" s="239" t="str">
        <f>IF($C85="","",SUMIFS('2022-Q3'!$I:$I,'2022-Q3'!$J:$J,REPORT!$C85))</f>
        <v/>
      </c>
      <c r="M85" s="239" t="str">
        <f>IF($C85="","",SUMIFS('2022-Q4'!$I:$I,'2022-Q4'!$J:$J,REPORT!$C85))</f>
        <v/>
      </c>
      <c r="N85" s="239" t="str">
        <f>IF($C85="","",SUMIFS('2023-Q1'!$I:$I,'2023-Q1'!$J:$J,REPORT!$C85))</f>
        <v/>
      </c>
      <c r="O85" s="239" t="str">
        <f>IF($C85="","",SUMIFS('2023-Q2'!$I:$I,'2023-Q2'!$J:$J,REPORT!$C85))</f>
        <v/>
      </c>
      <c r="P85" s="239" t="str">
        <f>IF($C85="","",SUMIFS('2023-Q3'!$I:$I,'2023-Q3'!$J:$J,REPORT!$C85))</f>
        <v/>
      </c>
      <c r="Q85" s="239" t="str">
        <f>IF($C85="","",SUMIFS('2023-Q4'!$I:$I,'2023-Q4'!$J:$J,REPORT!$C85))</f>
        <v/>
      </c>
      <c r="R85" s="239" t="str">
        <f>IF($C85="","",SUMIFS('2024-Q1'!$I:$I,'2024-Q1'!$J:$J,REPORT!$C85))</f>
        <v/>
      </c>
      <c r="S85" s="239" t="str">
        <f>IF($C85="","",SUMIFS('2024-Q2'!$I:$I,'2024-Q2'!$J:$J,REPORT!$C85))</f>
        <v/>
      </c>
      <c r="T85" s="110"/>
    </row>
    <row r="86" spans="1:20" outlineLevel="1" x14ac:dyDescent="0.35">
      <c r="B86" s="130"/>
      <c r="C86" s="229" t="str">
        <f>IF(BUDGET!C71="","",BUDGET!C71)</f>
        <v/>
      </c>
      <c r="D86" s="286" t="str">
        <f>IF(BUDGET!D71="","",BUDGET!D71)</f>
        <v/>
      </c>
      <c r="E86" s="239" t="str">
        <f>IF(BUDGET!N71="","",BUDGET!N71)</f>
        <v/>
      </c>
      <c r="F86" s="291"/>
      <c r="G86" s="239" t="str">
        <f>IF($C86="","",SUMIFS('2022-Q2'!$I:$I,'2022-Q2'!$J:$J,REPORT!$C86)+SUMIFS('2022-Q3'!$I:$I,'2022-Q3'!$J:$J,REPORT!$C86)+SUMIFS('2022-Q4'!$I:$I,'2022-Q4'!$J:$J,REPORT!$C86)+SUMIFS('2023-Q1'!$I:$I,'2023-Q1'!$J:$J,REPORT!$C86)+SUMIFS('2023-Q2'!$I:$I,'2023-Q2'!$J:$J,REPORT!$C86)+SUMIFS('2023-Q3'!$I:$I,'2023-Q3'!$J:$J,REPORT!$C86)+SUMIFS('2023-Q4'!$I:$I,'2023-Q4'!$J:$J,REPORT!$C86)+SUMIFS('2024-Q1'!$I:$I,'2024-Q1'!$J:$J,REPORT!$C86)+SUMIFS('2024-Q2'!$I:$I,'2024-Q2'!$J:$J,REPORT!$C86))</f>
        <v/>
      </c>
      <c r="H86" s="141"/>
      <c r="I86" s="138"/>
      <c r="J86" s="290" t="str">
        <f t="shared" si="22"/>
        <v/>
      </c>
      <c r="K86" s="239" t="str">
        <f>IF($C86="","",SUMIFS('2022-Q2'!$I:$I,'2022-Q2'!$J:$J,REPORT!$C86))</f>
        <v/>
      </c>
      <c r="L86" s="239" t="str">
        <f>IF($C86="","",SUMIFS('2022-Q3'!$I:$I,'2022-Q3'!$J:$J,REPORT!$C86))</f>
        <v/>
      </c>
      <c r="M86" s="239" t="str">
        <f>IF($C86="","",SUMIFS('2022-Q4'!$I:$I,'2022-Q4'!$J:$J,REPORT!$C86))</f>
        <v/>
      </c>
      <c r="N86" s="239" t="str">
        <f>IF($C86="","",SUMIFS('2023-Q1'!$I:$I,'2023-Q1'!$J:$J,REPORT!$C86))</f>
        <v/>
      </c>
      <c r="O86" s="239" t="str">
        <f>IF($C86="","",SUMIFS('2023-Q2'!$I:$I,'2023-Q2'!$J:$J,REPORT!$C86))</f>
        <v/>
      </c>
      <c r="P86" s="239" t="str">
        <f>IF($C86="","",SUMIFS('2023-Q3'!$I:$I,'2023-Q3'!$J:$J,REPORT!$C86))</f>
        <v/>
      </c>
      <c r="Q86" s="239" t="str">
        <f>IF($C86="","",SUMIFS('2023-Q4'!$I:$I,'2023-Q4'!$J:$J,REPORT!$C86))</f>
        <v/>
      </c>
      <c r="R86" s="239" t="str">
        <f>IF($C86="","",SUMIFS('2024-Q1'!$I:$I,'2024-Q1'!$J:$J,REPORT!$C86))</f>
        <v/>
      </c>
      <c r="S86" s="239" t="str">
        <f>IF($C86="","",SUMIFS('2024-Q2'!$I:$I,'2024-Q2'!$J:$J,REPORT!$C86))</f>
        <v/>
      </c>
      <c r="T86" s="110"/>
    </row>
    <row r="87" spans="1:20" outlineLevel="1" x14ac:dyDescent="0.35">
      <c r="B87" s="130"/>
      <c r="C87" s="229" t="str">
        <f>IF(BUDGET!C72="","",BUDGET!C72)</f>
        <v/>
      </c>
      <c r="D87" s="286" t="str">
        <f>IF(BUDGET!D72="","",BUDGET!D72)</f>
        <v/>
      </c>
      <c r="E87" s="239" t="str">
        <f>IF(BUDGET!N72="","",BUDGET!N72)</f>
        <v/>
      </c>
      <c r="F87" s="291"/>
      <c r="G87" s="239" t="str">
        <f>IF($C87="","",SUMIFS('2022-Q2'!$I:$I,'2022-Q2'!$J:$J,REPORT!$C87)+SUMIFS('2022-Q3'!$I:$I,'2022-Q3'!$J:$J,REPORT!$C87)+SUMIFS('2022-Q4'!$I:$I,'2022-Q4'!$J:$J,REPORT!$C87)+SUMIFS('2023-Q1'!$I:$I,'2023-Q1'!$J:$J,REPORT!$C87)+SUMIFS('2023-Q2'!$I:$I,'2023-Q2'!$J:$J,REPORT!$C87)+SUMIFS('2023-Q3'!$I:$I,'2023-Q3'!$J:$J,REPORT!$C87)+SUMIFS('2023-Q4'!$I:$I,'2023-Q4'!$J:$J,REPORT!$C87)+SUMIFS('2024-Q1'!$I:$I,'2024-Q1'!$J:$J,REPORT!$C87)+SUMIFS('2024-Q2'!$I:$I,'2024-Q2'!$J:$J,REPORT!$C87))</f>
        <v/>
      </c>
      <c r="H87" s="141"/>
      <c r="I87" s="138"/>
      <c r="J87" s="290" t="str">
        <f t="shared" si="22"/>
        <v/>
      </c>
      <c r="K87" s="239" t="str">
        <f>IF($C87="","",SUMIFS('2022-Q2'!$I:$I,'2022-Q2'!$J:$J,REPORT!$C87))</f>
        <v/>
      </c>
      <c r="L87" s="239" t="str">
        <f>IF($C87="","",SUMIFS('2022-Q3'!$I:$I,'2022-Q3'!$J:$J,REPORT!$C87))</f>
        <v/>
      </c>
      <c r="M87" s="239" t="str">
        <f>IF($C87="","",SUMIFS('2022-Q4'!$I:$I,'2022-Q4'!$J:$J,REPORT!$C87))</f>
        <v/>
      </c>
      <c r="N87" s="239" t="str">
        <f>IF($C87="","",SUMIFS('2023-Q1'!$I:$I,'2023-Q1'!$J:$J,REPORT!$C87))</f>
        <v/>
      </c>
      <c r="O87" s="239" t="str">
        <f>IF($C87="","",SUMIFS('2023-Q2'!$I:$I,'2023-Q2'!$J:$J,REPORT!$C87))</f>
        <v/>
      </c>
      <c r="P87" s="239" t="str">
        <f>IF($C87="","",SUMIFS('2023-Q3'!$I:$I,'2023-Q3'!$J:$J,REPORT!$C87))</f>
        <v/>
      </c>
      <c r="Q87" s="239" t="str">
        <f>IF($C87="","",SUMIFS('2023-Q4'!$I:$I,'2023-Q4'!$J:$J,REPORT!$C87))</f>
        <v/>
      </c>
      <c r="R87" s="239" t="str">
        <f>IF($C87="","",SUMIFS('2024-Q1'!$I:$I,'2024-Q1'!$J:$J,REPORT!$C87))</f>
        <v/>
      </c>
      <c r="S87" s="239" t="str">
        <f>IF($C87="","",SUMIFS('2024-Q2'!$I:$I,'2024-Q2'!$J:$J,REPORT!$C87))</f>
        <v/>
      </c>
      <c r="T87" s="110"/>
    </row>
    <row r="88" spans="1:20" outlineLevel="1" x14ac:dyDescent="0.35">
      <c r="B88" s="130"/>
      <c r="C88" s="229" t="str">
        <f>IF(BUDGET!C73="","",BUDGET!C73)</f>
        <v/>
      </c>
      <c r="D88" s="286" t="str">
        <f>IF(BUDGET!D73="","",BUDGET!D73)</f>
        <v/>
      </c>
      <c r="E88" s="239" t="str">
        <f>IF(BUDGET!N73="","",BUDGET!N73)</f>
        <v/>
      </c>
      <c r="F88" s="291"/>
      <c r="G88" s="239" t="str">
        <f>IF($C88="","",SUMIFS('2022-Q2'!$I:$I,'2022-Q2'!$J:$J,REPORT!$C88)+SUMIFS('2022-Q3'!$I:$I,'2022-Q3'!$J:$J,REPORT!$C88)+SUMIFS('2022-Q4'!$I:$I,'2022-Q4'!$J:$J,REPORT!$C88)+SUMIFS('2023-Q1'!$I:$I,'2023-Q1'!$J:$J,REPORT!$C88)+SUMIFS('2023-Q2'!$I:$I,'2023-Q2'!$J:$J,REPORT!$C88)+SUMIFS('2023-Q3'!$I:$I,'2023-Q3'!$J:$J,REPORT!$C88)+SUMIFS('2023-Q4'!$I:$I,'2023-Q4'!$J:$J,REPORT!$C88)+SUMIFS('2024-Q1'!$I:$I,'2024-Q1'!$J:$J,REPORT!$C88)+SUMIFS('2024-Q2'!$I:$I,'2024-Q2'!$J:$J,REPORT!$C88))</f>
        <v/>
      </c>
      <c r="H88" s="141"/>
      <c r="I88" s="138"/>
      <c r="J88" s="290" t="str">
        <f t="shared" si="22"/>
        <v/>
      </c>
      <c r="K88" s="239" t="str">
        <f>IF($C88="","",SUMIFS('2022-Q2'!$I:$I,'2022-Q2'!$J:$J,REPORT!$C88))</f>
        <v/>
      </c>
      <c r="L88" s="239" t="str">
        <f>IF($C88="","",SUMIFS('2022-Q3'!$I:$I,'2022-Q3'!$J:$J,REPORT!$C88))</f>
        <v/>
      </c>
      <c r="M88" s="239" t="str">
        <f>IF($C88="","",SUMIFS('2022-Q4'!$I:$I,'2022-Q4'!$J:$J,REPORT!$C88))</f>
        <v/>
      </c>
      <c r="N88" s="239" t="str">
        <f>IF($C88="","",SUMIFS('2023-Q1'!$I:$I,'2023-Q1'!$J:$J,REPORT!$C88))</f>
        <v/>
      </c>
      <c r="O88" s="239" t="str">
        <f>IF($C88="","",SUMIFS('2023-Q2'!$I:$I,'2023-Q2'!$J:$J,REPORT!$C88))</f>
        <v/>
      </c>
      <c r="P88" s="239" t="str">
        <f>IF($C88="","",SUMIFS('2023-Q3'!$I:$I,'2023-Q3'!$J:$J,REPORT!$C88))</f>
        <v/>
      </c>
      <c r="Q88" s="239" t="str">
        <f>IF($C88="","",SUMIFS('2023-Q4'!$I:$I,'2023-Q4'!$J:$J,REPORT!$C88))</f>
        <v/>
      </c>
      <c r="R88" s="239" t="str">
        <f>IF($C88="","",SUMIFS('2024-Q1'!$I:$I,'2024-Q1'!$J:$J,REPORT!$C88))</f>
        <v/>
      </c>
      <c r="S88" s="239" t="str">
        <f>IF($C88="","",SUMIFS('2024-Q2'!$I:$I,'2024-Q2'!$J:$J,REPORT!$C88))</f>
        <v/>
      </c>
      <c r="T88" s="110"/>
    </row>
    <row r="89" spans="1:20" outlineLevel="1" x14ac:dyDescent="0.35">
      <c r="B89" s="130"/>
      <c r="C89" s="229" t="str">
        <f>IF(BUDGET!C74="","",BUDGET!C74)</f>
        <v/>
      </c>
      <c r="D89" s="286" t="str">
        <f>IF(BUDGET!D74="","",BUDGET!D74)</f>
        <v/>
      </c>
      <c r="E89" s="239" t="str">
        <f>IF(BUDGET!N74="","",BUDGET!N74)</f>
        <v/>
      </c>
      <c r="F89" s="291"/>
      <c r="G89" s="239" t="str">
        <f>IF($C89="","",SUMIFS('2022-Q2'!$I:$I,'2022-Q2'!$J:$J,REPORT!$C89)+SUMIFS('2022-Q3'!$I:$I,'2022-Q3'!$J:$J,REPORT!$C89)+SUMIFS('2022-Q4'!$I:$I,'2022-Q4'!$J:$J,REPORT!$C89)+SUMIFS('2023-Q1'!$I:$I,'2023-Q1'!$J:$J,REPORT!$C89)+SUMIFS('2023-Q2'!$I:$I,'2023-Q2'!$J:$J,REPORT!$C89)+SUMIFS('2023-Q3'!$I:$I,'2023-Q3'!$J:$J,REPORT!$C89)+SUMIFS('2023-Q4'!$I:$I,'2023-Q4'!$J:$J,REPORT!$C89)+SUMIFS('2024-Q1'!$I:$I,'2024-Q1'!$J:$J,REPORT!$C89)+SUMIFS('2024-Q2'!$I:$I,'2024-Q2'!$J:$J,REPORT!$C89))</f>
        <v/>
      </c>
      <c r="H89" s="141"/>
      <c r="I89" s="280"/>
      <c r="J89" s="290" t="str">
        <f t="shared" si="21"/>
        <v/>
      </c>
      <c r="K89" s="239" t="str">
        <f>IF($C89="","",SUMIFS('2022-Q2'!$I:$I,'2022-Q2'!$J:$J,REPORT!$C89))</f>
        <v/>
      </c>
      <c r="L89" s="239" t="str">
        <f>IF($C89="","",SUMIFS('2022-Q3'!$I:$I,'2022-Q3'!$J:$J,REPORT!$C89))</f>
        <v/>
      </c>
      <c r="M89" s="239" t="str">
        <f>IF($C89="","",SUMIFS('2022-Q4'!$I:$I,'2022-Q4'!$J:$J,REPORT!$C89))</f>
        <v/>
      </c>
      <c r="N89" s="239" t="str">
        <f>IF($C89="","",SUMIFS('2023-Q1'!$I:$I,'2023-Q1'!$J:$J,REPORT!$C89))</f>
        <v/>
      </c>
      <c r="O89" s="239" t="str">
        <f>IF($C89="","",SUMIFS('2023-Q2'!$I:$I,'2023-Q2'!$J:$J,REPORT!$C89))</f>
        <v/>
      </c>
      <c r="P89" s="239" t="str">
        <f>IF($C89="","",SUMIFS('2023-Q3'!$I:$I,'2023-Q3'!$J:$J,REPORT!$C89))</f>
        <v/>
      </c>
      <c r="Q89" s="239" t="str">
        <f>IF($C89="","",SUMIFS('2023-Q4'!$I:$I,'2023-Q4'!$J:$J,REPORT!$C89))</f>
        <v/>
      </c>
      <c r="R89" s="239" t="str">
        <f>IF($C89="","",SUMIFS('2024-Q1'!$I:$I,'2024-Q1'!$J:$J,REPORT!$C89))</f>
        <v/>
      </c>
      <c r="S89" s="239" t="str">
        <f>IF($C89="","",SUMIFS('2024-Q2'!$I:$I,'2024-Q2'!$J:$J,REPORT!$C89))</f>
        <v/>
      </c>
      <c r="T89" s="110"/>
    </row>
    <row r="90" spans="1:20" ht="19.5" customHeight="1" x14ac:dyDescent="0.35">
      <c r="A90" s="108"/>
      <c r="B90" s="126">
        <f>B78+1</f>
        <v>6</v>
      </c>
      <c r="C90" s="127" t="e">
        <f>IF(BUDGET!#REF!="","",BUDGET!#REF!)</f>
        <v>#REF!</v>
      </c>
      <c r="D90" s="293"/>
      <c r="E90" s="129" t="e">
        <f>SUM(E91:E105)</f>
        <v>#REF!</v>
      </c>
      <c r="F90" s="291"/>
      <c r="G90" s="129" t="e">
        <f>SUM(G91:G105)</f>
        <v>#REF!</v>
      </c>
      <c r="H90" s="140"/>
      <c r="I90" s="328" t="e">
        <f>IF(E90=0,"",G90/E90)</f>
        <v>#REF!</v>
      </c>
      <c r="J90" s="290"/>
      <c r="K90" s="321" t="e">
        <f t="shared" ref="K90:P90" si="23">SUM(K91:K105)</f>
        <v>#REF!</v>
      </c>
      <c r="L90" s="321" t="e">
        <f t="shared" si="23"/>
        <v>#REF!</v>
      </c>
      <c r="M90" s="321" t="e">
        <f t="shared" si="23"/>
        <v>#REF!</v>
      </c>
      <c r="N90" s="321" t="e">
        <f t="shared" si="23"/>
        <v>#REF!</v>
      </c>
      <c r="O90" s="321" t="e">
        <f t="shared" si="23"/>
        <v>#REF!</v>
      </c>
      <c r="P90" s="321" t="e">
        <f t="shared" si="23"/>
        <v>#REF!</v>
      </c>
      <c r="Q90" s="321" t="e">
        <f t="shared" ref="Q90" si="24">SUM(Q91:Q105)</f>
        <v>#REF!</v>
      </c>
      <c r="R90" s="321" t="e">
        <f t="shared" ref="R90:S90" si="25">SUM(R91:R105)</f>
        <v>#REF!</v>
      </c>
      <c r="S90" s="321" t="e">
        <f t="shared" si="25"/>
        <v>#REF!</v>
      </c>
      <c r="T90" s="110"/>
    </row>
    <row r="91" spans="1:20" outlineLevel="1" x14ac:dyDescent="0.35">
      <c r="B91" s="130"/>
      <c r="C91" s="229" t="e">
        <f>IF(BUDGET!#REF!="","",BUDGET!#REF!)</f>
        <v>#REF!</v>
      </c>
      <c r="D91" s="286" t="e">
        <f>IF(BUDGET!#REF!="","",BUDGET!#REF!)</f>
        <v>#REF!</v>
      </c>
      <c r="E91" s="239" t="e">
        <f>IF(BUDGET!#REF!="","",BUDGET!#REF!)</f>
        <v>#REF!</v>
      </c>
      <c r="F91" s="291"/>
      <c r="G91" s="239" t="e">
        <f>IF($C91="","",SUMIFS('2022-Q2'!$I:$I,'2022-Q2'!$J:$J,REPORT!$C91)+SUMIFS('2022-Q3'!$I:$I,'2022-Q3'!$J:$J,REPORT!$C91)+SUMIFS('2022-Q4'!$I:$I,'2022-Q4'!$J:$J,REPORT!$C91)+SUMIFS('2023-Q1'!$I:$I,'2023-Q1'!$J:$J,REPORT!$C91)+SUMIFS('2023-Q2'!$I:$I,'2023-Q2'!$J:$J,REPORT!$C91)+SUMIFS('2023-Q3'!$I:$I,'2023-Q3'!$J:$J,REPORT!$C91)+SUMIFS('2023-Q4'!$I:$I,'2023-Q4'!$J:$J,REPORT!$C91)+SUMIFS('2024-Q1'!$I:$I,'2024-Q1'!$J:$J,REPORT!$C91)+SUMIFS('2024-Q2'!$I:$I,'2024-Q2'!$J:$J,REPORT!$C91))</f>
        <v>#REF!</v>
      </c>
      <c r="H91" s="141"/>
      <c r="I91" s="280"/>
      <c r="J91" s="290" t="e">
        <f t="shared" ref="J91:J105" si="26">IF(C91="","",IF(ABS(G91-SUM(K91:S91))&gt;0.1,"PROB","OK"))</f>
        <v>#REF!</v>
      </c>
      <c r="K91" s="239" t="e">
        <f>IF($C91="","",SUMIFS('2022-Q2'!$I:$I,'2022-Q2'!$J:$J,REPORT!$C91))</f>
        <v>#REF!</v>
      </c>
      <c r="L91" s="239" t="e">
        <f>IF($C91="","",SUMIFS('2022-Q3'!$I:$I,'2022-Q3'!$J:$J,REPORT!$C91))</f>
        <v>#REF!</v>
      </c>
      <c r="M91" s="239" t="e">
        <f>IF($C91="","",SUMIFS('2022-Q4'!$I:$I,'2022-Q4'!$J:$J,REPORT!$C91))</f>
        <v>#REF!</v>
      </c>
      <c r="N91" s="239" t="e">
        <f>IF($C91="","",SUMIFS('2023-Q1'!$I:$I,'2023-Q1'!$J:$J,REPORT!$C91))</f>
        <v>#REF!</v>
      </c>
      <c r="O91" s="239" t="e">
        <f>IF($C91="","",SUMIFS('2023-Q2'!$I:$I,'2023-Q2'!$J:$J,REPORT!$C91))</f>
        <v>#REF!</v>
      </c>
      <c r="P91" s="239" t="e">
        <f>IF($C91="","",SUMIFS('2023-Q3'!$I:$I,'2023-Q3'!$J:$J,REPORT!$C91))</f>
        <v>#REF!</v>
      </c>
      <c r="Q91" s="239" t="e">
        <f>IF($C91="","",SUMIFS('2023-Q4'!$I:$I,'2023-Q4'!$J:$J,REPORT!$C91))</f>
        <v>#REF!</v>
      </c>
      <c r="R91" s="239" t="e">
        <f>IF($C91="","",SUMIFS('2024-Q1'!$I:$I,'2024-Q1'!$J:$J,REPORT!$C91))</f>
        <v>#REF!</v>
      </c>
      <c r="S91" s="239" t="e">
        <f>IF($C91="","",SUMIFS('2024-Q2'!$I:$I,'2024-Q2'!$J:$J,REPORT!$C91))</f>
        <v>#REF!</v>
      </c>
      <c r="T91" s="110"/>
    </row>
    <row r="92" spans="1:20" outlineLevel="1" x14ac:dyDescent="0.35">
      <c r="B92" s="130"/>
      <c r="C92" s="229" t="e">
        <f>IF(BUDGET!#REF!="","",BUDGET!#REF!)</f>
        <v>#REF!</v>
      </c>
      <c r="D92" s="286" t="e">
        <f>IF(BUDGET!#REF!="","",BUDGET!#REF!)</f>
        <v>#REF!</v>
      </c>
      <c r="E92" s="239" t="e">
        <f>IF(BUDGET!#REF!="","",BUDGET!#REF!)</f>
        <v>#REF!</v>
      </c>
      <c r="F92" s="291"/>
      <c r="G92" s="239" t="e">
        <f>IF($C92="","",SUMIFS('2022-Q2'!$I:$I,'2022-Q2'!$J:$J,REPORT!$C92)+SUMIFS('2022-Q3'!$I:$I,'2022-Q3'!$J:$J,REPORT!$C92)+SUMIFS('2022-Q4'!$I:$I,'2022-Q4'!$J:$J,REPORT!$C92)+SUMIFS('2023-Q1'!$I:$I,'2023-Q1'!$J:$J,REPORT!$C92)+SUMIFS('2023-Q2'!$I:$I,'2023-Q2'!$J:$J,REPORT!$C92)+SUMIFS('2023-Q3'!$I:$I,'2023-Q3'!$J:$J,REPORT!$C92)+SUMIFS('2023-Q4'!$I:$I,'2023-Q4'!$J:$J,REPORT!$C92)+SUMIFS('2024-Q1'!$I:$I,'2024-Q1'!$J:$J,REPORT!$C92)+SUMIFS('2024-Q2'!$I:$I,'2024-Q2'!$J:$J,REPORT!$C92))</f>
        <v>#REF!</v>
      </c>
      <c r="H92" s="141"/>
      <c r="I92" s="138"/>
      <c r="J92" s="290" t="e">
        <f t="shared" si="26"/>
        <v>#REF!</v>
      </c>
      <c r="K92" s="239" t="e">
        <f>IF($C92="","",SUMIFS('2022-Q2'!$I:$I,'2022-Q2'!$J:$J,REPORT!$C92))</f>
        <v>#REF!</v>
      </c>
      <c r="L92" s="239" t="e">
        <f>IF($C92="","",SUMIFS('2022-Q3'!$I:$I,'2022-Q3'!$J:$J,REPORT!$C92))</f>
        <v>#REF!</v>
      </c>
      <c r="M92" s="239" t="e">
        <f>IF($C92="","",SUMIFS('2022-Q4'!$I:$I,'2022-Q4'!$J:$J,REPORT!$C92))</f>
        <v>#REF!</v>
      </c>
      <c r="N92" s="239" t="e">
        <f>IF($C92="","",SUMIFS('2023-Q1'!$I:$I,'2023-Q1'!$J:$J,REPORT!$C92))</f>
        <v>#REF!</v>
      </c>
      <c r="O92" s="239" t="e">
        <f>IF($C92="","",SUMIFS('2023-Q2'!$I:$I,'2023-Q2'!$J:$J,REPORT!$C92))</f>
        <v>#REF!</v>
      </c>
      <c r="P92" s="239" t="e">
        <f>IF($C92="","",SUMIFS('2023-Q3'!$I:$I,'2023-Q3'!$J:$J,REPORT!$C92))</f>
        <v>#REF!</v>
      </c>
      <c r="Q92" s="239" t="e">
        <f>IF($C92="","",SUMIFS('2023-Q4'!$I:$I,'2023-Q4'!$J:$J,REPORT!$C92))</f>
        <v>#REF!</v>
      </c>
      <c r="R92" s="239" t="e">
        <f>IF($C92="","",SUMIFS('2024-Q1'!$I:$I,'2024-Q1'!$J:$J,REPORT!$C92))</f>
        <v>#REF!</v>
      </c>
      <c r="S92" s="239" t="e">
        <f>IF($C92="","",SUMIFS('2024-Q2'!$I:$I,'2024-Q2'!$J:$J,REPORT!$C92))</f>
        <v>#REF!</v>
      </c>
      <c r="T92" s="110"/>
    </row>
    <row r="93" spans="1:20" outlineLevel="1" x14ac:dyDescent="0.35">
      <c r="B93" s="130"/>
      <c r="C93" s="229" t="e">
        <f>IF(BUDGET!#REF!="","",BUDGET!#REF!)</f>
        <v>#REF!</v>
      </c>
      <c r="D93" s="286" t="e">
        <f>IF(BUDGET!#REF!="","",BUDGET!#REF!)</f>
        <v>#REF!</v>
      </c>
      <c r="E93" s="239" t="e">
        <f>IF(BUDGET!#REF!="","",BUDGET!#REF!)</f>
        <v>#REF!</v>
      </c>
      <c r="F93" s="291"/>
      <c r="G93" s="239" t="e">
        <f>IF($C93="","",SUMIFS('2022-Q2'!$I:$I,'2022-Q2'!$J:$J,REPORT!$C93)+SUMIFS('2022-Q3'!$I:$I,'2022-Q3'!$J:$J,REPORT!$C93)+SUMIFS('2022-Q4'!$I:$I,'2022-Q4'!$J:$J,REPORT!$C93)+SUMIFS('2023-Q1'!$I:$I,'2023-Q1'!$J:$J,REPORT!$C93)+SUMIFS('2023-Q2'!$I:$I,'2023-Q2'!$J:$J,REPORT!$C93)+SUMIFS('2023-Q3'!$I:$I,'2023-Q3'!$J:$J,REPORT!$C93)+SUMIFS('2023-Q4'!$I:$I,'2023-Q4'!$J:$J,REPORT!$C93)+SUMIFS('2024-Q1'!$I:$I,'2024-Q1'!$J:$J,REPORT!$C93)+SUMIFS('2024-Q2'!$I:$I,'2024-Q2'!$J:$J,REPORT!$C93))</f>
        <v>#REF!</v>
      </c>
      <c r="H93" s="141"/>
      <c r="I93" s="138"/>
      <c r="J93" s="290" t="e">
        <f t="shared" si="26"/>
        <v>#REF!</v>
      </c>
      <c r="K93" s="239" t="e">
        <f>IF($C93="","",SUMIFS('2022-Q2'!$I:$I,'2022-Q2'!$J:$J,REPORT!$C93))</f>
        <v>#REF!</v>
      </c>
      <c r="L93" s="239" t="e">
        <f>IF($C93="","",SUMIFS('2022-Q3'!$I:$I,'2022-Q3'!$J:$J,REPORT!$C93))</f>
        <v>#REF!</v>
      </c>
      <c r="M93" s="239" t="e">
        <f>IF($C93="","",SUMIFS('2022-Q4'!$I:$I,'2022-Q4'!$J:$J,REPORT!$C93))</f>
        <v>#REF!</v>
      </c>
      <c r="N93" s="239" t="e">
        <f>IF($C93="","",SUMIFS('2023-Q1'!$I:$I,'2023-Q1'!$J:$J,REPORT!$C93))</f>
        <v>#REF!</v>
      </c>
      <c r="O93" s="239" t="e">
        <f>IF($C93="","",SUMIFS('2023-Q2'!$I:$I,'2023-Q2'!$J:$J,REPORT!$C93))</f>
        <v>#REF!</v>
      </c>
      <c r="P93" s="239" t="e">
        <f>IF($C93="","",SUMIFS('2023-Q3'!$I:$I,'2023-Q3'!$J:$J,REPORT!$C93))</f>
        <v>#REF!</v>
      </c>
      <c r="Q93" s="239" t="e">
        <f>IF($C93="","",SUMIFS('2023-Q4'!$I:$I,'2023-Q4'!$J:$J,REPORT!$C93))</f>
        <v>#REF!</v>
      </c>
      <c r="R93" s="239" t="e">
        <f>IF($C93="","",SUMIFS('2024-Q1'!$I:$I,'2024-Q1'!$J:$J,REPORT!$C93))</f>
        <v>#REF!</v>
      </c>
      <c r="S93" s="239" t="e">
        <f>IF($C93="","",SUMIFS('2024-Q2'!$I:$I,'2024-Q2'!$J:$J,REPORT!$C93))</f>
        <v>#REF!</v>
      </c>
      <c r="T93" s="110"/>
    </row>
    <row r="94" spans="1:20" outlineLevel="1" x14ac:dyDescent="0.35">
      <c r="B94" s="130"/>
      <c r="C94" s="229" t="e">
        <f>IF(BUDGET!#REF!="","",BUDGET!#REF!)</f>
        <v>#REF!</v>
      </c>
      <c r="D94" s="286" t="e">
        <f>IF(BUDGET!#REF!="","",BUDGET!#REF!)</f>
        <v>#REF!</v>
      </c>
      <c r="E94" s="239" t="e">
        <f>IF(BUDGET!#REF!="","",BUDGET!#REF!)</f>
        <v>#REF!</v>
      </c>
      <c r="F94" s="291"/>
      <c r="G94" s="239" t="e">
        <f>IF($C94="","",SUMIFS('2022-Q2'!$I:$I,'2022-Q2'!$J:$J,REPORT!$C94)+SUMIFS('2022-Q3'!$I:$I,'2022-Q3'!$J:$J,REPORT!$C94)+SUMIFS('2022-Q4'!$I:$I,'2022-Q4'!$J:$J,REPORT!$C94)+SUMIFS('2023-Q1'!$I:$I,'2023-Q1'!$J:$J,REPORT!$C94)+SUMIFS('2023-Q2'!$I:$I,'2023-Q2'!$J:$J,REPORT!$C94)+SUMIFS('2023-Q3'!$I:$I,'2023-Q3'!$J:$J,REPORT!$C94)+SUMIFS('2023-Q4'!$I:$I,'2023-Q4'!$J:$J,REPORT!$C94)+SUMIFS('2024-Q1'!$I:$I,'2024-Q1'!$J:$J,REPORT!$C94)+SUMIFS('2024-Q2'!$I:$I,'2024-Q2'!$J:$J,REPORT!$C94))</f>
        <v>#REF!</v>
      </c>
      <c r="H94" s="141"/>
      <c r="I94" s="138"/>
      <c r="J94" s="290" t="e">
        <f t="shared" si="26"/>
        <v>#REF!</v>
      </c>
      <c r="K94" s="239" t="e">
        <f>IF($C94="","",SUMIFS('2022-Q2'!$I:$I,'2022-Q2'!$J:$J,REPORT!$C94))</f>
        <v>#REF!</v>
      </c>
      <c r="L94" s="239" t="e">
        <f>IF($C94="","",SUMIFS('2022-Q3'!$I:$I,'2022-Q3'!$J:$J,REPORT!$C94))</f>
        <v>#REF!</v>
      </c>
      <c r="M94" s="239" t="e">
        <f>IF($C94="","",SUMIFS('2022-Q4'!$I:$I,'2022-Q4'!$J:$J,REPORT!$C94))</f>
        <v>#REF!</v>
      </c>
      <c r="N94" s="239" t="e">
        <f>IF($C94="","",SUMIFS('2023-Q1'!$I:$I,'2023-Q1'!$J:$J,REPORT!$C94))</f>
        <v>#REF!</v>
      </c>
      <c r="O94" s="239" t="e">
        <f>IF($C94="","",SUMIFS('2023-Q2'!$I:$I,'2023-Q2'!$J:$J,REPORT!$C94))</f>
        <v>#REF!</v>
      </c>
      <c r="P94" s="239" t="e">
        <f>IF($C94="","",SUMIFS('2023-Q3'!$I:$I,'2023-Q3'!$J:$J,REPORT!$C94))</f>
        <v>#REF!</v>
      </c>
      <c r="Q94" s="239" t="e">
        <f>IF($C94="","",SUMIFS('2023-Q4'!$I:$I,'2023-Q4'!$J:$J,REPORT!$C94))</f>
        <v>#REF!</v>
      </c>
      <c r="R94" s="239" t="e">
        <f>IF($C94="","",SUMIFS('2024-Q1'!$I:$I,'2024-Q1'!$J:$J,REPORT!$C94))</f>
        <v>#REF!</v>
      </c>
      <c r="S94" s="239" t="e">
        <f>IF($C94="","",SUMIFS('2024-Q2'!$I:$I,'2024-Q2'!$J:$J,REPORT!$C94))</f>
        <v>#REF!</v>
      </c>
      <c r="T94" s="110"/>
    </row>
    <row r="95" spans="1:20" outlineLevel="1" x14ac:dyDescent="0.35">
      <c r="B95" s="130"/>
      <c r="C95" s="229" t="e">
        <f>IF(BUDGET!#REF!="","",BUDGET!#REF!)</f>
        <v>#REF!</v>
      </c>
      <c r="D95" s="286" t="e">
        <f>IF(BUDGET!#REF!="","",BUDGET!#REF!)</f>
        <v>#REF!</v>
      </c>
      <c r="E95" s="239" t="e">
        <f>IF(BUDGET!#REF!="","",BUDGET!#REF!)</f>
        <v>#REF!</v>
      </c>
      <c r="F95" s="291"/>
      <c r="G95" s="239" t="e">
        <f>IF($C95="","",SUMIFS('2022-Q2'!$I:$I,'2022-Q2'!$J:$J,REPORT!$C95)+SUMIFS('2022-Q3'!$I:$I,'2022-Q3'!$J:$J,REPORT!$C95)+SUMIFS('2022-Q4'!$I:$I,'2022-Q4'!$J:$J,REPORT!$C95)+SUMIFS('2023-Q1'!$I:$I,'2023-Q1'!$J:$J,REPORT!$C95)+SUMIFS('2023-Q2'!$I:$I,'2023-Q2'!$J:$J,REPORT!$C95)+SUMIFS('2023-Q3'!$I:$I,'2023-Q3'!$J:$J,REPORT!$C95)+SUMIFS('2023-Q4'!$I:$I,'2023-Q4'!$J:$J,REPORT!$C95)+SUMIFS('2024-Q1'!$I:$I,'2024-Q1'!$J:$J,REPORT!$C95)+SUMIFS('2024-Q2'!$I:$I,'2024-Q2'!$J:$J,REPORT!$C95))</f>
        <v>#REF!</v>
      </c>
      <c r="H95" s="141"/>
      <c r="I95" s="139"/>
      <c r="J95" s="290" t="e">
        <f t="shared" si="26"/>
        <v>#REF!</v>
      </c>
      <c r="K95" s="239" t="e">
        <f>IF($C95="","",SUMIFS('2022-Q2'!$I:$I,'2022-Q2'!$J:$J,REPORT!$C95))</f>
        <v>#REF!</v>
      </c>
      <c r="L95" s="239" t="e">
        <f>IF($C95="","",SUMIFS('2022-Q3'!$I:$I,'2022-Q3'!$J:$J,REPORT!$C95))</f>
        <v>#REF!</v>
      </c>
      <c r="M95" s="239" t="e">
        <f>IF($C95="","",SUMIFS('2022-Q4'!$I:$I,'2022-Q4'!$J:$J,REPORT!$C95))</f>
        <v>#REF!</v>
      </c>
      <c r="N95" s="239" t="e">
        <f>IF($C95="","",SUMIFS('2023-Q1'!$I:$I,'2023-Q1'!$J:$J,REPORT!$C95))</f>
        <v>#REF!</v>
      </c>
      <c r="O95" s="239" t="e">
        <f>IF($C95="","",SUMIFS('2023-Q2'!$I:$I,'2023-Q2'!$J:$J,REPORT!$C95))</f>
        <v>#REF!</v>
      </c>
      <c r="P95" s="239" t="e">
        <f>IF($C95="","",SUMIFS('2023-Q3'!$I:$I,'2023-Q3'!$J:$J,REPORT!$C95))</f>
        <v>#REF!</v>
      </c>
      <c r="Q95" s="239" t="e">
        <f>IF($C95="","",SUMIFS('2023-Q4'!$I:$I,'2023-Q4'!$J:$J,REPORT!$C95))</f>
        <v>#REF!</v>
      </c>
      <c r="R95" s="239" t="e">
        <f>IF($C95="","",SUMIFS('2024-Q1'!$I:$I,'2024-Q1'!$J:$J,REPORT!$C95))</f>
        <v>#REF!</v>
      </c>
      <c r="S95" s="239" t="e">
        <f>IF($C95="","",SUMIFS('2024-Q2'!$I:$I,'2024-Q2'!$J:$J,REPORT!$C95))</f>
        <v>#REF!</v>
      </c>
      <c r="T95" s="110"/>
    </row>
    <row r="96" spans="1:20" outlineLevel="1" x14ac:dyDescent="0.35">
      <c r="B96" s="130"/>
      <c r="C96" s="229" t="e">
        <f>IF(BUDGET!#REF!="","",BUDGET!#REF!)</f>
        <v>#REF!</v>
      </c>
      <c r="D96" s="286" t="e">
        <f>IF(BUDGET!#REF!="","",BUDGET!#REF!)</f>
        <v>#REF!</v>
      </c>
      <c r="E96" s="239" t="e">
        <f>IF(BUDGET!#REF!="","",BUDGET!#REF!)</f>
        <v>#REF!</v>
      </c>
      <c r="F96" s="291"/>
      <c r="G96" s="239" t="e">
        <f>IF($C96="","",SUMIFS('2022-Q2'!$I:$I,'2022-Q2'!$J:$J,REPORT!$C96)+SUMIFS('2022-Q3'!$I:$I,'2022-Q3'!$J:$J,REPORT!$C96)+SUMIFS('2022-Q4'!$I:$I,'2022-Q4'!$J:$J,REPORT!$C96)+SUMIFS('2023-Q1'!$I:$I,'2023-Q1'!$J:$J,REPORT!$C96)+SUMIFS('2023-Q2'!$I:$I,'2023-Q2'!$J:$J,REPORT!$C96)+SUMIFS('2023-Q3'!$I:$I,'2023-Q3'!$J:$J,REPORT!$C96)+SUMIFS('2023-Q4'!$I:$I,'2023-Q4'!$J:$J,REPORT!$C96)+SUMIFS('2024-Q1'!$I:$I,'2024-Q1'!$J:$J,REPORT!$C96)+SUMIFS('2024-Q2'!$I:$I,'2024-Q2'!$J:$J,REPORT!$C96))</f>
        <v>#REF!</v>
      </c>
      <c r="H96" s="141"/>
      <c r="I96" s="137"/>
      <c r="J96" s="290" t="e">
        <f t="shared" si="26"/>
        <v>#REF!</v>
      </c>
      <c r="K96" s="239" t="e">
        <f>IF($C96="","",SUMIFS('2022-Q2'!$I:$I,'2022-Q2'!$J:$J,REPORT!$C96))</f>
        <v>#REF!</v>
      </c>
      <c r="L96" s="239" t="e">
        <f>IF($C96="","",SUMIFS('2022-Q3'!$I:$I,'2022-Q3'!$J:$J,REPORT!$C96))</f>
        <v>#REF!</v>
      </c>
      <c r="M96" s="239" t="e">
        <f>IF($C96="","",SUMIFS('2022-Q4'!$I:$I,'2022-Q4'!$J:$J,REPORT!$C96))</f>
        <v>#REF!</v>
      </c>
      <c r="N96" s="239" t="e">
        <f>IF($C96="","",SUMIFS('2023-Q1'!$I:$I,'2023-Q1'!$J:$J,REPORT!$C96))</f>
        <v>#REF!</v>
      </c>
      <c r="O96" s="239" t="e">
        <f>IF($C96="","",SUMIFS('2023-Q2'!$I:$I,'2023-Q2'!$J:$J,REPORT!$C96))</f>
        <v>#REF!</v>
      </c>
      <c r="P96" s="239" t="e">
        <f>IF($C96="","",SUMIFS('2023-Q3'!$I:$I,'2023-Q3'!$J:$J,REPORT!$C96))</f>
        <v>#REF!</v>
      </c>
      <c r="Q96" s="239" t="e">
        <f>IF($C96="","",SUMIFS('2023-Q4'!$I:$I,'2023-Q4'!$J:$J,REPORT!$C96))</f>
        <v>#REF!</v>
      </c>
      <c r="R96" s="239" t="e">
        <f>IF($C96="","",SUMIFS('2024-Q1'!$I:$I,'2024-Q1'!$J:$J,REPORT!$C96))</f>
        <v>#REF!</v>
      </c>
      <c r="S96" s="239" t="e">
        <f>IF($C96="","",SUMIFS('2024-Q2'!$I:$I,'2024-Q2'!$J:$J,REPORT!$C96))</f>
        <v>#REF!</v>
      </c>
      <c r="T96" s="110"/>
    </row>
    <row r="97" spans="1:21" outlineLevel="1" x14ac:dyDescent="0.35">
      <c r="B97" s="130"/>
      <c r="C97" s="229" t="e">
        <f>IF(BUDGET!#REF!="","",BUDGET!#REF!)</f>
        <v>#REF!</v>
      </c>
      <c r="D97" s="286" t="e">
        <f>IF(BUDGET!#REF!="","",BUDGET!#REF!)</f>
        <v>#REF!</v>
      </c>
      <c r="E97" s="239" t="e">
        <f>IF(BUDGET!#REF!="","",BUDGET!#REF!)</f>
        <v>#REF!</v>
      </c>
      <c r="F97" s="291"/>
      <c r="G97" s="239" t="e">
        <f>IF($C97="","",SUMIFS('2022-Q2'!$I:$I,'2022-Q2'!$J:$J,REPORT!$C97)+SUMIFS('2022-Q3'!$I:$I,'2022-Q3'!$J:$J,REPORT!$C97)+SUMIFS('2022-Q4'!$I:$I,'2022-Q4'!$J:$J,REPORT!$C97)+SUMIFS('2023-Q1'!$I:$I,'2023-Q1'!$J:$J,REPORT!$C97)+SUMIFS('2023-Q2'!$I:$I,'2023-Q2'!$J:$J,REPORT!$C97)+SUMIFS('2023-Q3'!$I:$I,'2023-Q3'!$J:$J,REPORT!$C97)+SUMIFS('2023-Q4'!$I:$I,'2023-Q4'!$J:$J,REPORT!$C97)+SUMIFS('2024-Q1'!$I:$I,'2024-Q1'!$J:$J,REPORT!$C97)+SUMIFS('2024-Q2'!$I:$I,'2024-Q2'!$J:$J,REPORT!$C97))</f>
        <v>#REF!</v>
      </c>
      <c r="H97" s="141"/>
      <c r="I97" s="137"/>
      <c r="J97" s="290" t="e">
        <f t="shared" si="26"/>
        <v>#REF!</v>
      </c>
      <c r="K97" s="239" t="e">
        <f>IF($C97="","",SUMIFS('2022-Q2'!$I:$I,'2022-Q2'!$J:$J,REPORT!$C97))</f>
        <v>#REF!</v>
      </c>
      <c r="L97" s="239" t="e">
        <f>IF($C97="","",SUMIFS('2022-Q3'!$I:$I,'2022-Q3'!$J:$J,REPORT!$C97))</f>
        <v>#REF!</v>
      </c>
      <c r="M97" s="239" t="e">
        <f>IF($C97="","",SUMIFS('2022-Q4'!$I:$I,'2022-Q4'!$J:$J,REPORT!$C97))</f>
        <v>#REF!</v>
      </c>
      <c r="N97" s="239" t="e">
        <f>IF($C97="","",SUMIFS('2023-Q1'!$I:$I,'2023-Q1'!$J:$J,REPORT!$C97))</f>
        <v>#REF!</v>
      </c>
      <c r="O97" s="239" t="e">
        <f>IF($C97="","",SUMIFS('2023-Q2'!$I:$I,'2023-Q2'!$J:$J,REPORT!$C97))</f>
        <v>#REF!</v>
      </c>
      <c r="P97" s="239" t="e">
        <f>IF($C97="","",SUMIFS('2023-Q3'!$I:$I,'2023-Q3'!$J:$J,REPORT!$C97))</f>
        <v>#REF!</v>
      </c>
      <c r="Q97" s="239" t="e">
        <f>IF($C97="","",SUMIFS('2023-Q4'!$I:$I,'2023-Q4'!$J:$J,REPORT!$C97))</f>
        <v>#REF!</v>
      </c>
      <c r="R97" s="239" t="e">
        <f>IF($C97="","",SUMIFS('2024-Q1'!$I:$I,'2024-Q1'!$J:$J,REPORT!$C97))</f>
        <v>#REF!</v>
      </c>
      <c r="S97" s="239" t="e">
        <f>IF($C97="","",SUMIFS('2024-Q2'!$I:$I,'2024-Q2'!$J:$J,REPORT!$C97))</f>
        <v>#REF!</v>
      </c>
      <c r="T97" s="110"/>
    </row>
    <row r="98" spans="1:21" outlineLevel="1" x14ac:dyDescent="0.35">
      <c r="B98" s="130"/>
      <c r="C98" s="229" t="e">
        <f>IF(BUDGET!#REF!="","",BUDGET!#REF!)</f>
        <v>#REF!</v>
      </c>
      <c r="D98" s="286" t="e">
        <f>IF(BUDGET!#REF!="","",BUDGET!#REF!)</f>
        <v>#REF!</v>
      </c>
      <c r="E98" s="239" t="e">
        <f>IF(BUDGET!#REF!="","",BUDGET!#REF!)</f>
        <v>#REF!</v>
      </c>
      <c r="F98" s="291"/>
      <c r="G98" s="239" t="e">
        <f>IF($C98="","",SUMIFS('2022-Q2'!$I:$I,'2022-Q2'!$J:$J,REPORT!$C98)+SUMIFS('2022-Q3'!$I:$I,'2022-Q3'!$J:$J,REPORT!$C98)+SUMIFS('2022-Q4'!$I:$I,'2022-Q4'!$J:$J,REPORT!$C98)+SUMIFS('2023-Q1'!$I:$I,'2023-Q1'!$J:$J,REPORT!$C98)+SUMIFS('2023-Q2'!$I:$I,'2023-Q2'!$J:$J,REPORT!$C98)+SUMIFS('2023-Q3'!$I:$I,'2023-Q3'!$J:$J,REPORT!$C98)+SUMIFS('2023-Q4'!$I:$I,'2023-Q4'!$J:$J,REPORT!$C98)+SUMIFS('2024-Q1'!$I:$I,'2024-Q1'!$J:$J,REPORT!$C98)+SUMIFS('2024-Q2'!$I:$I,'2024-Q2'!$J:$J,REPORT!$C98))</f>
        <v>#REF!</v>
      </c>
      <c r="H98" s="141"/>
      <c r="I98" s="137"/>
      <c r="J98" s="290" t="e">
        <f t="shared" si="26"/>
        <v>#REF!</v>
      </c>
      <c r="K98" s="239" t="e">
        <f>IF($C98="","",SUMIFS('2022-Q2'!$I:$I,'2022-Q2'!$J:$J,REPORT!$C98))</f>
        <v>#REF!</v>
      </c>
      <c r="L98" s="239" t="e">
        <f>IF($C98="","",SUMIFS('2022-Q3'!$I:$I,'2022-Q3'!$J:$J,REPORT!$C98))</f>
        <v>#REF!</v>
      </c>
      <c r="M98" s="239" t="e">
        <f>IF($C98="","",SUMIFS('2022-Q4'!$I:$I,'2022-Q4'!$J:$J,REPORT!$C98))</f>
        <v>#REF!</v>
      </c>
      <c r="N98" s="239" t="e">
        <f>IF($C98="","",SUMIFS('2023-Q1'!$I:$I,'2023-Q1'!$J:$J,REPORT!$C98))</f>
        <v>#REF!</v>
      </c>
      <c r="O98" s="239" t="e">
        <f>IF($C98="","",SUMIFS('2023-Q2'!$I:$I,'2023-Q2'!$J:$J,REPORT!$C98))</f>
        <v>#REF!</v>
      </c>
      <c r="P98" s="239" t="e">
        <f>IF($C98="","",SUMIFS('2023-Q3'!$I:$I,'2023-Q3'!$J:$J,REPORT!$C98))</f>
        <v>#REF!</v>
      </c>
      <c r="Q98" s="239" t="e">
        <f>IF($C98="","",SUMIFS('2023-Q4'!$I:$I,'2023-Q4'!$J:$J,REPORT!$C98))</f>
        <v>#REF!</v>
      </c>
      <c r="R98" s="239" t="e">
        <f>IF($C98="","",SUMIFS('2024-Q1'!$I:$I,'2024-Q1'!$J:$J,REPORT!$C98))</f>
        <v>#REF!</v>
      </c>
      <c r="S98" s="239" t="e">
        <f>IF($C98="","",SUMIFS('2024-Q2'!$I:$I,'2024-Q2'!$J:$J,REPORT!$C98))</f>
        <v>#REF!</v>
      </c>
      <c r="T98" s="110"/>
    </row>
    <row r="99" spans="1:21" outlineLevel="1" x14ac:dyDescent="0.35">
      <c r="B99" s="130"/>
      <c r="C99" s="229" t="e">
        <f>IF(BUDGET!#REF!="","",BUDGET!#REF!)</f>
        <v>#REF!</v>
      </c>
      <c r="D99" s="286" t="e">
        <f>IF(BUDGET!#REF!="","",BUDGET!#REF!)</f>
        <v>#REF!</v>
      </c>
      <c r="E99" s="239" t="e">
        <f>IF(BUDGET!#REF!="","",BUDGET!#REF!)</f>
        <v>#REF!</v>
      </c>
      <c r="F99" s="291"/>
      <c r="G99" s="239" t="e">
        <f>IF($C99="","",SUMIFS('2022-Q2'!$I:$I,'2022-Q2'!$J:$J,REPORT!$C99)+SUMIFS('2022-Q3'!$I:$I,'2022-Q3'!$J:$J,REPORT!$C99)+SUMIFS('2022-Q4'!$I:$I,'2022-Q4'!$J:$J,REPORT!$C99)+SUMIFS('2023-Q1'!$I:$I,'2023-Q1'!$J:$J,REPORT!$C99)+SUMIFS('2023-Q2'!$I:$I,'2023-Q2'!$J:$J,REPORT!$C99)+SUMIFS('2023-Q3'!$I:$I,'2023-Q3'!$J:$J,REPORT!$C99)+SUMIFS('2023-Q4'!$I:$I,'2023-Q4'!$J:$J,REPORT!$C99)+SUMIFS('2024-Q1'!$I:$I,'2024-Q1'!$J:$J,REPORT!$C99)+SUMIFS('2024-Q2'!$I:$I,'2024-Q2'!$J:$J,REPORT!$C99))</f>
        <v>#REF!</v>
      </c>
      <c r="H99" s="141"/>
      <c r="I99" s="137"/>
      <c r="J99" s="290" t="e">
        <f t="shared" si="26"/>
        <v>#REF!</v>
      </c>
      <c r="K99" s="239" t="e">
        <f>IF($C99="","",SUMIFS('2022-Q2'!$I:$I,'2022-Q2'!$J:$J,REPORT!$C99))</f>
        <v>#REF!</v>
      </c>
      <c r="L99" s="239" t="e">
        <f>IF($C99="","",SUMIFS('2022-Q3'!$I:$I,'2022-Q3'!$J:$J,REPORT!$C99))</f>
        <v>#REF!</v>
      </c>
      <c r="M99" s="239" t="e">
        <f>IF($C99="","",SUMIFS('2022-Q4'!$I:$I,'2022-Q4'!$J:$J,REPORT!$C99))</f>
        <v>#REF!</v>
      </c>
      <c r="N99" s="239" t="e">
        <f>IF($C99="","",SUMIFS('2023-Q1'!$I:$I,'2023-Q1'!$J:$J,REPORT!$C99))</f>
        <v>#REF!</v>
      </c>
      <c r="O99" s="239" t="e">
        <f>IF($C99="","",SUMIFS('2023-Q2'!$I:$I,'2023-Q2'!$J:$J,REPORT!$C99))</f>
        <v>#REF!</v>
      </c>
      <c r="P99" s="239" t="e">
        <f>IF($C99="","",SUMIFS('2023-Q3'!$I:$I,'2023-Q3'!$J:$J,REPORT!$C99))</f>
        <v>#REF!</v>
      </c>
      <c r="Q99" s="239" t="e">
        <f>IF($C99="","",SUMIFS('2023-Q4'!$I:$I,'2023-Q4'!$J:$J,REPORT!$C99))</f>
        <v>#REF!</v>
      </c>
      <c r="R99" s="239" t="e">
        <f>IF($C99="","",SUMIFS('2024-Q1'!$I:$I,'2024-Q1'!$J:$J,REPORT!$C99))</f>
        <v>#REF!</v>
      </c>
      <c r="S99" s="239" t="e">
        <f>IF($C99="","",SUMIFS('2024-Q2'!$I:$I,'2024-Q2'!$J:$J,REPORT!$C99))</f>
        <v>#REF!</v>
      </c>
      <c r="T99" s="110"/>
    </row>
    <row r="100" spans="1:21" outlineLevel="1" x14ac:dyDescent="0.35">
      <c r="B100" s="130"/>
      <c r="C100" s="229" t="e">
        <f>IF(BUDGET!#REF!="","",BUDGET!#REF!)</f>
        <v>#REF!</v>
      </c>
      <c r="D100" s="286" t="e">
        <f>IF(BUDGET!#REF!="","",BUDGET!#REF!)</f>
        <v>#REF!</v>
      </c>
      <c r="E100" s="239" t="e">
        <f>IF(BUDGET!#REF!="","",BUDGET!#REF!)</f>
        <v>#REF!</v>
      </c>
      <c r="F100" s="291"/>
      <c r="G100" s="239" t="e">
        <f>IF($C100="","",SUMIFS('2022-Q2'!$I:$I,'2022-Q2'!$J:$J,REPORT!$C100)+SUMIFS('2022-Q3'!$I:$I,'2022-Q3'!$J:$J,REPORT!$C100)+SUMIFS('2022-Q4'!$I:$I,'2022-Q4'!$J:$J,REPORT!$C100)+SUMIFS('2023-Q1'!$I:$I,'2023-Q1'!$J:$J,REPORT!$C100)+SUMIFS('2023-Q2'!$I:$I,'2023-Q2'!$J:$J,REPORT!$C100)+SUMIFS('2023-Q3'!$I:$I,'2023-Q3'!$J:$J,REPORT!$C100)+SUMIFS('2023-Q4'!$I:$I,'2023-Q4'!$J:$J,REPORT!$C100)+SUMIFS('2024-Q1'!$I:$I,'2024-Q1'!$J:$J,REPORT!$C100)+SUMIFS('2024-Q2'!$I:$I,'2024-Q2'!$J:$J,REPORT!$C100))</f>
        <v>#REF!</v>
      </c>
      <c r="H100" s="141"/>
      <c r="I100" s="137"/>
      <c r="J100" s="290" t="e">
        <f t="shared" si="26"/>
        <v>#REF!</v>
      </c>
      <c r="K100" s="239" t="e">
        <f>IF($C100="","",SUMIFS('2022-Q2'!$I:$I,'2022-Q2'!$J:$J,REPORT!$C100))</f>
        <v>#REF!</v>
      </c>
      <c r="L100" s="239" t="e">
        <f>IF($C100="","",SUMIFS('2022-Q3'!$I:$I,'2022-Q3'!$J:$J,REPORT!$C100))</f>
        <v>#REF!</v>
      </c>
      <c r="M100" s="239" t="e">
        <f>IF($C100="","",SUMIFS('2022-Q4'!$I:$I,'2022-Q4'!$J:$J,REPORT!$C100))</f>
        <v>#REF!</v>
      </c>
      <c r="N100" s="239" t="e">
        <f>IF($C100="","",SUMIFS('2023-Q1'!$I:$I,'2023-Q1'!$J:$J,REPORT!$C100))</f>
        <v>#REF!</v>
      </c>
      <c r="O100" s="239" t="e">
        <f>IF($C100="","",SUMIFS('2023-Q2'!$I:$I,'2023-Q2'!$J:$J,REPORT!$C100))</f>
        <v>#REF!</v>
      </c>
      <c r="P100" s="239" t="e">
        <f>IF($C100="","",SUMIFS('2023-Q3'!$I:$I,'2023-Q3'!$J:$J,REPORT!$C100))</f>
        <v>#REF!</v>
      </c>
      <c r="Q100" s="239" t="e">
        <f>IF($C100="","",SUMIFS('2023-Q4'!$I:$I,'2023-Q4'!$J:$J,REPORT!$C100))</f>
        <v>#REF!</v>
      </c>
      <c r="R100" s="239" t="e">
        <f>IF($C100="","",SUMIFS('2024-Q1'!$I:$I,'2024-Q1'!$J:$J,REPORT!$C100))</f>
        <v>#REF!</v>
      </c>
      <c r="S100" s="239" t="e">
        <f>IF($C100="","",SUMIFS('2024-Q2'!$I:$I,'2024-Q2'!$J:$J,REPORT!$C100))</f>
        <v>#REF!</v>
      </c>
      <c r="T100" s="110"/>
    </row>
    <row r="101" spans="1:21" outlineLevel="1" x14ac:dyDescent="0.35">
      <c r="B101" s="130"/>
      <c r="C101" s="229" t="e">
        <f>IF(BUDGET!#REF!="","",BUDGET!#REF!)</f>
        <v>#REF!</v>
      </c>
      <c r="D101" s="286" t="e">
        <f>IF(BUDGET!#REF!="","",BUDGET!#REF!)</f>
        <v>#REF!</v>
      </c>
      <c r="E101" s="239" t="e">
        <f>IF(BUDGET!#REF!="","",BUDGET!#REF!)</f>
        <v>#REF!</v>
      </c>
      <c r="F101" s="291"/>
      <c r="G101" s="239" t="e">
        <f>IF($C101="","",SUMIFS('2022-Q2'!$I:$I,'2022-Q2'!$J:$J,REPORT!$C101)+SUMIFS('2022-Q3'!$I:$I,'2022-Q3'!$J:$J,REPORT!$C101)+SUMIFS('2022-Q4'!$I:$I,'2022-Q4'!$J:$J,REPORT!$C101)+SUMIFS('2023-Q1'!$I:$I,'2023-Q1'!$J:$J,REPORT!$C101)+SUMIFS('2023-Q2'!$I:$I,'2023-Q2'!$J:$J,REPORT!$C101)+SUMIFS('2023-Q3'!$I:$I,'2023-Q3'!$J:$J,REPORT!$C101)+SUMIFS('2023-Q4'!$I:$I,'2023-Q4'!$J:$J,REPORT!$C101)+SUMIFS('2024-Q1'!$I:$I,'2024-Q1'!$J:$J,REPORT!$C101)+SUMIFS('2024-Q2'!$I:$I,'2024-Q2'!$J:$J,REPORT!$C101))</f>
        <v>#REF!</v>
      </c>
      <c r="H101" s="141"/>
      <c r="I101" s="137"/>
      <c r="J101" s="290" t="e">
        <f t="shared" si="26"/>
        <v>#REF!</v>
      </c>
      <c r="K101" s="239" t="e">
        <f>IF($C101="","",SUMIFS('2022-Q2'!$I:$I,'2022-Q2'!$J:$J,REPORT!$C101))</f>
        <v>#REF!</v>
      </c>
      <c r="L101" s="239" t="e">
        <f>IF($C101="","",SUMIFS('2022-Q3'!$I:$I,'2022-Q3'!$J:$J,REPORT!$C101))</f>
        <v>#REF!</v>
      </c>
      <c r="M101" s="239" t="e">
        <f>IF($C101="","",SUMIFS('2022-Q4'!$I:$I,'2022-Q4'!$J:$J,REPORT!$C101))</f>
        <v>#REF!</v>
      </c>
      <c r="N101" s="239" t="e">
        <f>IF($C101="","",SUMIFS('2023-Q1'!$I:$I,'2023-Q1'!$J:$J,REPORT!$C101))</f>
        <v>#REF!</v>
      </c>
      <c r="O101" s="239" t="e">
        <f>IF($C101="","",SUMIFS('2023-Q2'!$I:$I,'2023-Q2'!$J:$J,REPORT!$C101))</f>
        <v>#REF!</v>
      </c>
      <c r="P101" s="239" t="e">
        <f>IF($C101="","",SUMIFS('2023-Q3'!$I:$I,'2023-Q3'!$J:$J,REPORT!$C101))</f>
        <v>#REF!</v>
      </c>
      <c r="Q101" s="239" t="e">
        <f>IF($C101="","",SUMIFS('2023-Q4'!$I:$I,'2023-Q4'!$J:$J,REPORT!$C101))</f>
        <v>#REF!</v>
      </c>
      <c r="R101" s="239" t="e">
        <f>IF($C101="","",SUMIFS('2024-Q1'!$I:$I,'2024-Q1'!$J:$J,REPORT!$C101))</f>
        <v>#REF!</v>
      </c>
      <c r="S101" s="239" t="e">
        <f>IF($C101="","",SUMIFS('2024-Q2'!$I:$I,'2024-Q2'!$J:$J,REPORT!$C101))</f>
        <v>#REF!</v>
      </c>
      <c r="T101" s="110"/>
    </row>
    <row r="102" spans="1:21" outlineLevel="1" x14ac:dyDescent="0.35">
      <c r="B102" s="130"/>
      <c r="C102" s="229" t="e">
        <f>IF(BUDGET!#REF!="","",BUDGET!#REF!)</f>
        <v>#REF!</v>
      </c>
      <c r="D102" s="286" t="e">
        <f>IF(BUDGET!#REF!="","",BUDGET!#REF!)</f>
        <v>#REF!</v>
      </c>
      <c r="E102" s="239" t="e">
        <f>IF(BUDGET!#REF!="","",BUDGET!#REF!)</f>
        <v>#REF!</v>
      </c>
      <c r="F102" s="291"/>
      <c r="G102" s="239" t="e">
        <f>IF($C102="","",SUMIFS('2022-Q2'!$I:$I,'2022-Q2'!$J:$J,REPORT!$C102)+SUMIFS('2022-Q3'!$I:$I,'2022-Q3'!$J:$J,REPORT!$C102)+SUMIFS('2022-Q4'!$I:$I,'2022-Q4'!$J:$J,REPORT!$C102)+SUMIFS('2023-Q1'!$I:$I,'2023-Q1'!$J:$J,REPORT!$C102)+SUMIFS('2023-Q2'!$I:$I,'2023-Q2'!$J:$J,REPORT!$C102)+SUMIFS('2023-Q3'!$I:$I,'2023-Q3'!$J:$J,REPORT!$C102)+SUMIFS('2023-Q4'!$I:$I,'2023-Q4'!$J:$J,REPORT!$C102)+SUMIFS('2024-Q1'!$I:$I,'2024-Q1'!$J:$J,REPORT!$C102)+SUMIFS('2024-Q2'!$I:$I,'2024-Q2'!$J:$J,REPORT!$C102))</f>
        <v>#REF!</v>
      </c>
      <c r="H102" s="141"/>
      <c r="I102" s="137"/>
      <c r="J102" s="290" t="e">
        <f t="shared" si="26"/>
        <v>#REF!</v>
      </c>
      <c r="K102" s="239" t="e">
        <f>IF($C102="","",SUMIFS('2022-Q2'!$I:$I,'2022-Q2'!$J:$J,REPORT!$C102))</f>
        <v>#REF!</v>
      </c>
      <c r="L102" s="239" t="e">
        <f>IF($C102="","",SUMIFS('2022-Q3'!$I:$I,'2022-Q3'!$J:$J,REPORT!$C102))</f>
        <v>#REF!</v>
      </c>
      <c r="M102" s="239" t="e">
        <f>IF($C102="","",SUMIFS('2022-Q4'!$I:$I,'2022-Q4'!$J:$J,REPORT!$C102))</f>
        <v>#REF!</v>
      </c>
      <c r="N102" s="239" t="e">
        <f>IF($C102="","",SUMIFS('2023-Q1'!$I:$I,'2023-Q1'!$J:$J,REPORT!$C102))</f>
        <v>#REF!</v>
      </c>
      <c r="O102" s="239" t="e">
        <f>IF($C102="","",SUMIFS('2023-Q2'!$I:$I,'2023-Q2'!$J:$J,REPORT!$C102))</f>
        <v>#REF!</v>
      </c>
      <c r="P102" s="239" t="e">
        <f>IF($C102="","",SUMIFS('2023-Q3'!$I:$I,'2023-Q3'!$J:$J,REPORT!$C102))</f>
        <v>#REF!</v>
      </c>
      <c r="Q102" s="239" t="e">
        <f>IF($C102="","",SUMIFS('2023-Q4'!$I:$I,'2023-Q4'!$J:$J,REPORT!$C102))</f>
        <v>#REF!</v>
      </c>
      <c r="R102" s="239" t="e">
        <f>IF($C102="","",SUMIFS('2024-Q1'!$I:$I,'2024-Q1'!$J:$J,REPORT!$C102))</f>
        <v>#REF!</v>
      </c>
      <c r="S102" s="239" t="e">
        <f>IF($C102="","",SUMIFS('2024-Q2'!$I:$I,'2024-Q2'!$J:$J,REPORT!$C102))</f>
        <v>#REF!</v>
      </c>
      <c r="T102" s="110"/>
    </row>
    <row r="103" spans="1:21" outlineLevel="1" x14ac:dyDescent="0.35">
      <c r="B103" s="130"/>
      <c r="C103" s="229" t="e">
        <f>IF(BUDGET!#REF!="","",BUDGET!#REF!)</f>
        <v>#REF!</v>
      </c>
      <c r="D103" s="286" t="e">
        <f>IF(BUDGET!#REF!="","",BUDGET!#REF!)</f>
        <v>#REF!</v>
      </c>
      <c r="E103" s="239" t="e">
        <f>IF(BUDGET!#REF!="","",BUDGET!#REF!)</f>
        <v>#REF!</v>
      </c>
      <c r="F103" s="291"/>
      <c r="G103" s="239" t="e">
        <f>IF($C103="","",SUMIFS('2022-Q2'!$I:$I,'2022-Q2'!$J:$J,REPORT!$C103)+SUMIFS('2022-Q3'!$I:$I,'2022-Q3'!$J:$J,REPORT!$C103)+SUMIFS('2022-Q4'!$I:$I,'2022-Q4'!$J:$J,REPORT!$C103)+SUMIFS('2023-Q1'!$I:$I,'2023-Q1'!$J:$J,REPORT!$C103)+SUMIFS('2023-Q2'!$I:$I,'2023-Q2'!$J:$J,REPORT!$C103)+SUMIFS('2023-Q3'!$I:$I,'2023-Q3'!$J:$J,REPORT!$C103)+SUMIFS('2023-Q4'!$I:$I,'2023-Q4'!$J:$J,REPORT!$C103)+SUMIFS('2024-Q1'!$I:$I,'2024-Q1'!$J:$J,REPORT!$C103)+SUMIFS('2024-Q2'!$I:$I,'2024-Q2'!$J:$J,REPORT!$C103))</f>
        <v>#REF!</v>
      </c>
      <c r="H103" s="141"/>
      <c r="I103" s="137"/>
      <c r="J103" s="290" t="e">
        <f t="shared" si="26"/>
        <v>#REF!</v>
      </c>
      <c r="K103" s="239" t="e">
        <f>IF($C103="","",SUMIFS('2022-Q2'!$I:$I,'2022-Q2'!$J:$J,REPORT!$C103))</f>
        <v>#REF!</v>
      </c>
      <c r="L103" s="239" t="e">
        <f>IF($C103="","",SUMIFS('2022-Q3'!$I:$I,'2022-Q3'!$J:$J,REPORT!$C103))</f>
        <v>#REF!</v>
      </c>
      <c r="M103" s="239" t="e">
        <f>IF($C103="","",SUMIFS('2022-Q4'!$I:$I,'2022-Q4'!$J:$J,REPORT!$C103))</f>
        <v>#REF!</v>
      </c>
      <c r="N103" s="239" t="e">
        <f>IF($C103="","",SUMIFS('2023-Q1'!$I:$I,'2023-Q1'!$J:$J,REPORT!$C103))</f>
        <v>#REF!</v>
      </c>
      <c r="O103" s="239" t="e">
        <f>IF($C103="","",SUMIFS('2023-Q2'!$I:$I,'2023-Q2'!$J:$J,REPORT!$C103))</f>
        <v>#REF!</v>
      </c>
      <c r="P103" s="239" t="e">
        <f>IF($C103="","",SUMIFS('2023-Q3'!$I:$I,'2023-Q3'!$J:$J,REPORT!$C103))</f>
        <v>#REF!</v>
      </c>
      <c r="Q103" s="239" t="e">
        <f>IF($C103="","",SUMIFS('2023-Q4'!$I:$I,'2023-Q4'!$J:$J,REPORT!$C103))</f>
        <v>#REF!</v>
      </c>
      <c r="R103" s="239" t="e">
        <f>IF($C103="","",SUMIFS('2024-Q1'!$I:$I,'2024-Q1'!$J:$J,REPORT!$C103))</f>
        <v>#REF!</v>
      </c>
      <c r="S103" s="239" t="e">
        <f>IF($C103="","",SUMIFS('2024-Q2'!$I:$I,'2024-Q2'!$J:$J,REPORT!$C103))</f>
        <v>#REF!</v>
      </c>
      <c r="T103" s="110"/>
    </row>
    <row r="104" spans="1:21" s="132" customFormat="1" outlineLevel="1" x14ac:dyDescent="0.35">
      <c r="A104" s="104"/>
      <c r="B104" s="130"/>
      <c r="C104" s="229" t="e">
        <f>IF(BUDGET!#REF!="","",BUDGET!#REF!)</f>
        <v>#REF!</v>
      </c>
      <c r="D104" s="286" t="e">
        <f>IF(BUDGET!#REF!="","",BUDGET!#REF!)</f>
        <v>#REF!</v>
      </c>
      <c r="E104" s="239" t="e">
        <f>IF(BUDGET!#REF!="","",BUDGET!#REF!)</f>
        <v>#REF!</v>
      </c>
      <c r="F104" s="291"/>
      <c r="G104" s="239" t="e">
        <f>IF($C104="","",SUMIFS('2022-Q2'!$I:$I,'2022-Q2'!$J:$J,REPORT!$C104)+SUMIFS('2022-Q3'!$I:$I,'2022-Q3'!$J:$J,REPORT!$C104)+SUMIFS('2022-Q4'!$I:$I,'2022-Q4'!$J:$J,REPORT!$C104)+SUMIFS('2023-Q1'!$I:$I,'2023-Q1'!$J:$J,REPORT!$C104)+SUMIFS('2023-Q2'!$I:$I,'2023-Q2'!$J:$J,REPORT!$C104)+SUMIFS('2023-Q3'!$I:$I,'2023-Q3'!$J:$J,REPORT!$C104)+SUMIFS('2023-Q4'!$I:$I,'2023-Q4'!$J:$J,REPORT!$C104)+SUMIFS('2024-Q1'!$I:$I,'2024-Q1'!$J:$J,REPORT!$C104)+SUMIFS('2024-Q2'!$I:$I,'2024-Q2'!$J:$J,REPORT!$C104))</f>
        <v>#REF!</v>
      </c>
      <c r="H104" s="141"/>
      <c r="I104" s="137"/>
      <c r="J104" s="290" t="e">
        <f t="shared" si="26"/>
        <v>#REF!</v>
      </c>
      <c r="K104" s="239" t="e">
        <f>IF($C104="","",SUMIFS('2022-Q2'!$I:$I,'2022-Q2'!$J:$J,REPORT!$C104))</f>
        <v>#REF!</v>
      </c>
      <c r="L104" s="239" t="e">
        <f>IF($C104="","",SUMIFS('2022-Q3'!$I:$I,'2022-Q3'!$J:$J,REPORT!$C104))</f>
        <v>#REF!</v>
      </c>
      <c r="M104" s="239" t="e">
        <f>IF($C104="","",SUMIFS('2022-Q4'!$I:$I,'2022-Q4'!$J:$J,REPORT!$C104))</f>
        <v>#REF!</v>
      </c>
      <c r="N104" s="239" t="e">
        <f>IF($C104="","",SUMIFS('2023-Q1'!$I:$I,'2023-Q1'!$J:$J,REPORT!$C104))</f>
        <v>#REF!</v>
      </c>
      <c r="O104" s="239" t="e">
        <f>IF($C104="","",SUMIFS('2023-Q2'!$I:$I,'2023-Q2'!$J:$J,REPORT!$C104))</f>
        <v>#REF!</v>
      </c>
      <c r="P104" s="239" t="e">
        <f>IF($C104="","",SUMIFS('2023-Q3'!$I:$I,'2023-Q3'!$J:$J,REPORT!$C104))</f>
        <v>#REF!</v>
      </c>
      <c r="Q104" s="239" t="e">
        <f>IF($C104="","",SUMIFS('2023-Q4'!$I:$I,'2023-Q4'!$J:$J,REPORT!$C104))</f>
        <v>#REF!</v>
      </c>
      <c r="R104" s="239" t="e">
        <f>IF($C104="","",SUMIFS('2024-Q1'!$I:$I,'2024-Q1'!$J:$J,REPORT!$C104))</f>
        <v>#REF!</v>
      </c>
      <c r="S104" s="239" t="e">
        <f>IF($C104="","",SUMIFS('2024-Q2'!$I:$I,'2024-Q2'!$J:$J,REPORT!$C104))</f>
        <v>#REF!</v>
      </c>
      <c r="T104" s="110"/>
      <c r="U104" s="104"/>
    </row>
    <row r="105" spans="1:21" s="132" customFormat="1" outlineLevel="1" x14ac:dyDescent="0.35">
      <c r="A105" s="104"/>
      <c r="B105" s="130"/>
      <c r="C105" s="229" t="e">
        <f>IF(BUDGET!#REF!="","",BUDGET!#REF!)</f>
        <v>#REF!</v>
      </c>
      <c r="D105" s="286" t="e">
        <f>IF(BUDGET!#REF!="","",BUDGET!#REF!)</f>
        <v>#REF!</v>
      </c>
      <c r="E105" s="239" t="e">
        <f>IF(BUDGET!#REF!="","",BUDGET!#REF!)</f>
        <v>#REF!</v>
      </c>
      <c r="F105" s="291"/>
      <c r="G105" s="239" t="e">
        <f>IF($C105="","",SUMIFS('2022-Q2'!$I:$I,'2022-Q2'!$J:$J,REPORT!$C105)+SUMIFS('2022-Q3'!$I:$I,'2022-Q3'!$J:$J,REPORT!$C105)+SUMIFS('2022-Q4'!$I:$I,'2022-Q4'!$J:$J,REPORT!$C105)+SUMIFS('2023-Q1'!$I:$I,'2023-Q1'!$J:$J,REPORT!$C105)+SUMIFS('2023-Q2'!$I:$I,'2023-Q2'!$J:$J,REPORT!$C105)+SUMIFS('2023-Q3'!$I:$I,'2023-Q3'!$J:$J,REPORT!$C105)+SUMIFS('2023-Q4'!$I:$I,'2023-Q4'!$J:$J,REPORT!$C105)+SUMIFS('2024-Q1'!$I:$I,'2024-Q1'!$J:$J,REPORT!$C105)+SUMIFS('2024-Q2'!$I:$I,'2024-Q2'!$J:$J,REPORT!$C105))</f>
        <v>#REF!</v>
      </c>
      <c r="H105" s="141"/>
      <c r="I105" s="137"/>
      <c r="J105" s="290" t="e">
        <f t="shared" si="26"/>
        <v>#REF!</v>
      </c>
      <c r="K105" s="239" t="e">
        <f>IF($C105="","",SUMIFS('2022-Q2'!$I:$I,'2022-Q2'!$J:$J,REPORT!$C105))</f>
        <v>#REF!</v>
      </c>
      <c r="L105" s="239" t="e">
        <f>IF($C105="","",SUMIFS('2022-Q3'!$I:$I,'2022-Q3'!$J:$J,REPORT!$C105))</f>
        <v>#REF!</v>
      </c>
      <c r="M105" s="239" t="e">
        <f>IF($C105="","",SUMIFS('2022-Q4'!$I:$I,'2022-Q4'!$J:$J,REPORT!$C105))</f>
        <v>#REF!</v>
      </c>
      <c r="N105" s="239" t="e">
        <f>IF($C105="","",SUMIFS('2023-Q1'!$I:$I,'2023-Q1'!$J:$J,REPORT!$C105))</f>
        <v>#REF!</v>
      </c>
      <c r="O105" s="239" t="e">
        <f>IF($C105="","",SUMIFS('2023-Q2'!$I:$I,'2023-Q2'!$J:$J,REPORT!$C105))</f>
        <v>#REF!</v>
      </c>
      <c r="P105" s="239" t="e">
        <f>IF($C105="","",SUMIFS('2023-Q3'!$I:$I,'2023-Q3'!$J:$J,REPORT!$C105))</f>
        <v>#REF!</v>
      </c>
      <c r="Q105" s="239" t="e">
        <f>IF($C105="","",SUMIFS('2023-Q4'!$I:$I,'2023-Q4'!$J:$J,REPORT!$C105))</f>
        <v>#REF!</v>
      </c>
      <c r="R105" s="239" t="e">
        <f>IF($C105="","",SUMIFS('2024-Q1'!$I:$I,'2024-Q1'!$J:$J,REPORT!$C105))</f>
        <v>#REF!</v>
      </c>
      <c r="S105" s="239" t="e">
        <f>IF($C105="","",SUMIFS('2024-Q2'!$I:$I,'2024-Q2'!$J:$J,REPORT!$C105))</f>
        <v>#REF!</v>
      </c>
      <c r="T105" s="110"/>
      <c r="U105" s="104"/>
    </row>
    <row r="106" spans="1:21" ht="19.5" customHeight="1" x14ac:dyDescent="0.35">
      <c r="A106" s="108"/>
      <c r="B106" s="126">
        <f>B90+1</f>
        <v>7</v>
      </c>
      <c r="C106" s="127" t="e">
        <f>IF(BUDGET!#REF!="","",BUDGET!#REF!)</f>
        <v>#REF!</v>
      </c>
      <c r="D106" s="293"/>
      <c r="E106" s="129" t="e">
        <f>SUM(E107:E121)</f>
        <v>#REF!</v>
      </c>
      <c r="F106" s="291"/>
      <c r="G106" s="129" t="e">
        <f>SUM(G107:G121)</f>
        <v>#REF!</v>
      </c>
      <c r="H106" s="140"/>
      <c r="I106" s="328" t="e">
        <f>IF(E106=0,"",G106/E106)</f>
        <v>#REF!</v>
      </c>
      <c r="J106" s="290"/>
      <c r="K106" s="321" t="e">
        <f t="shared" ref="K106:P106" si="27">SUM(K107:K121)</f>
        <v>#REF!</v>
      </c>
      <c r="L106" s="321" t="e">
        <f t="shared" si="27"/>
        <v>#REF!</v>
      </c>
      <c r="M106" s="321" t="e">
        <f t="shared" si="27"/>
        <v>#REF!</v>
      </c>
      <c r="N106" s="321" t="e">
        <f t="shared" si="27"/>
        <v>#REF!</v>
      </c>
      <c r="O106" s="321" t="e">
        <f t="shared" si="27"/>
        <v>#REF!</v>
      </c>
      <c r="P106" s="321" t="e">
        <f t="shared" si="27"/>
        <v>#REF!</v>
      </c>
      <c r="Q106" s="321" t="e">
        <f t="shared" ref="Q106" si="28">SUM(Q107:Q121)</f>
        <v>#REF!</v>
      </c>
      <c r="R106" s="321" t="e">
        <f t="shared" ref="R106:S106" si="29">SUM(R107:R121)</f>
        <v>#REF!</v>
      </c>
      <c r="S106" s="321" t="e">
        <f t="shared" si="29"/>
        <v>#REF!</v>
      </c>
      <c r="T106" s="110"/>
    </row>
    <row r="107" spans="1:21" outlineLevel="1" x14ac:dyDescent="0.35">
      <c r="B107" s="130"/>
      <c r="C107" s="317" t="e">
        <f>IF(BUDGET!#REF!="","",BUDGET!#REF!)</f>
        <v>#REF!</v>
      </c>
      <c r="D107" s="285" t="e">
        <f>IF(BUDGET!#REF!="","",BUDGET!#REF!)</f>
        <v>#REF!</v>
      </c>
      <c r="E107" s="238" t="e">
        <f>IF(BUDGET!#REF!="","",BUDGET!#REF!)</f>
        <v>#REF!</v>
      </c>
      <c r="F107" s="291"/>
      <c r="G107" s="239" t="e">
        <f>IF($C107="","",SUMIFS('2022-Q2'!$I:$I,'2022-Q2'!$J:$J,REPORT!$C107)+SUMIFS('2022-Q3'!$I:$I,'2022-Q3'!$J:$J,REPORT!$C107)+SUMIFS('2022-Q4'!$I:$I,'2022-Q4'!$J:$J,REPORT!$C107)+SUMIFS('2023-Q1'!$I:$I,'2023-Q1'!$J:$J,REPORT!$C107)+SUMIFS('2023-Q2'!$I:$I,'2023-Q2'!$J:$J,REPORT!$C107)+SUMIFS('2023-Q3'!$I:$I,'2023-Q3'!$J:$J,REPORT!$C107)+SUMIFS('2023-Q4'!$I:$I,'2023-Q4'!$J:$J,REPORT!$C107)+SUMIFS('2024-Q1'!$I:$I,'2024-Q1'!$J:$J,REPORT!$C107)+SUMIFS('2024-Q2'!$I:$I,'2024-Q2'!$J:$J,REPORT!$C107))</f>
        <v>#REF!</v>
      </c>
      <c r="H107" s="141"/>
      <c r="I107" s="137"/>
      <c r="J107" s="290" t="e">
        <f t="shared" ref="J107:J121" si="30">IF(C107="","",IF(ABS(G107-SUM(K107:S107))&gt;0.1,"PROB","OK"))</f>
        <v>#REF!</v>
      </c>
      <c r="K107" s="238" t="e">
        <f>IF($C107="","",SUMIFS('2022-Q2'!$I:$I,'2022-Q2'!$J:$J,REPORT!$C107))</f>
        <v>#REF!</v>
      </c>
      <c r="L107" s="238" t="e">
        <f>IF($C107="","",SUMIFS('2022-Q3'!$I:$I,'2022-Q3'!$J:$J,REPORT!$C107))</f>
        <v>#REF!</v>
      </c>
      <c r="M107" s="238" t="e">
        <f>IF($C107="","",SUMIFS('2022-Q4'!$I:$I,'2022-Q4'!$J:$J,REPORT!$C107))</f>
        <v>#REF!</v>
      </c>
      <c r="N107" s="238" t="e">
        <f>IF($C107="","",SUMIFS('2023-Q1'!$I:$I,'2023-Q1'!$J:$J,REPORT!$C107))</f>
        <v>#REF!</v>
      </c>
      <c r="O107" s="238" t="e">
        <f>IF($C107="","",SUMIFS('2023-Q2'!$I:$I,'2023-Q2'!$J:$J,REPORT!$C107))</f>
        <v>#REF!</v>
      </c>
      <c r="P107" s="238" t="e">
        <f>IF($C107="","",SUMIFS('2023-Q3'!$I:$I,'2023-Q3'!$J:$J,REPORT!$C107))</f>
        <v>#REF!</v>
      </c>
      <c r="Q107" s="238" t="e">
        <f>IF($C107="","",SUMIFS('2023-Q4'!$I:$I,'2023-Q4'!$J:$J,REPORT!$C107))</f>
        <v>#REF!</v>
      </c>
      <c r="R107" s="238" t="e">
        <f>IF($C107="","",SUMIFS('2024-Q1'!$I:$I,'2024-Q1'!$J:$J,REPORT!$C107))</f>
        <v>#REF!</v>
      </c>
      <c r="S107" s="238" t="e">
        <f>IF($C107="","",SUMIFS('2024-Q2'!$I:$I,'2024-Q2'!$J:$J,REPORT!$C107))</f>
        <v>#REF!</v>
      </c>
      <c r="T107" s="110"/>
    </row>
    <row r="108" spans="1:21" ht="28.5" customHeight="1" outlineLevel="1" x14ac:dyDescent="0.35">
      <c r="B108" s="130"/>
      <c r="C108" s="229" t="e">
        <f>IF(BUDGET!#REF!="","",BUDGET!#REF!)</f>
        <v>#REF!</v>
      </c>
      <c r="D108" s="231" t="e">
        <f>IF(BUDGET!#REF!="","",BUDGET!#REF!)</f>
        <v>#REF!</v>
      </c>
      <c r="E108" s="239" t="e">
        <f>IF(BUDGET!#REF!="","",BUDGET!#REF!)</f>
        <v>#REF!</v>
      </c>
      <c r="F108" s="241"/>
      <c r="G108" s="239" t="e">
        <f>IF($C108="","",SUMIFS('2022-Q2'!$I:$I,'2022-Q2'!$J:$J,REPORT!$C108)+SUMIFS('2022-Q3'!$I:$I,'2022-Q3'!$J:$J,REPORT!$C108)+SUMIFS('2022-Q4'!$I:$I,'2022-Q4'!$J:$J,REPORT!$C108)+SUMIFS('2023-Q1'!$I:$I,'2023-Q1'!$J:$J,REPORT!$C108)+SUMIFS('2023-Q2'!$I:$I,'2023-Q2'!$J:$J,REPORT!$C108)+SUMIFS('2023-Q3'!$I:$I,'2023-Q3'!$J:$J,REPORT!$C108)+SUMIFS('2023-Q4'!$I:$I,'2023-Q4'!$J:$J,REPORT!$C108)+SUMIFS('2024-Q1'!$I:$I,'2024-Q1'!$J:$J,REPORT!$C108)+SUMIFS('2024-Q2'!$I:$I,'2024-Q2'!$J:$J,REPORT!$C108))</f>
        <v>#REF!</v>
      </c>
      <c r="H108" s="141"/>
      <c r="I108" s="138"/>
      <c r="J108" s="290" t="e">
        <f t="shared" ref="J108" si="31">IF(C108="","",IF(ABS(G108-SUM(K108:S108))&gt;0.1,"PROB","OK"))</f>
        <v>#REF!</v>
      </c>
      <c r="K108" s="247" t="e">
        <f>IF($C108="","",SUMIFS('2022-Q2'!$I:$I,'2022-Q2'!$J:$J,REPORT!$C108))</f>
        <v>#REF!</v>
      </c>
      <c r="L108" s="247" t="e">
        <f>IF($C108="","",SUMIFS('2022-Q3'!$I:$I,'2022-Q3'!$J:$J,REPORT!$C108))</f>
        <v>#REF!</v>
      </c>
      <c r="M108" s="247" t="e">
        <f>IF($C108="","",SUMIFS('2022-Q4'!$I:$I,'2022-Q4'!$J:$J,REPORT!$C108))</f>
        <v>#REF!</v>
      </c>
      <c r="N108" s="247" t="e">
        <f>IF($C108="","",SUMIFS('2023-Q1'!$I:$I,'2023-Q1'!$J:$J,REPORT!$C108))</f>
        <v>#REF!</v>
      </c>
      <c r="O108" s="247" t="e">
        <f>IF($C108="","",SUMIFS('2023-Q2'!$I:$I,'2023-Q2'!$J:$J,REPORT!$C108))</f>
        <v>#REF!</v>
      </c>
      <c r="P108" s="247" t="e">
        <f>IF($C108="","",SUMIFS('2023-Q3'!$I:$I,'2023-Q3'!$J:$J,REPORT!$C108))</f>
        <v>#REF!</v>
      </c>
      <c r="Q108" s="247" t="e">
        <f>IF($C108="","",SUMIFS('2023-Q4'!$I:$I,'2023-Q4'!$J:$J,REPORT!$C108))</f>
        <v>#REF!</v>
      </c>
      <c r="R108" s="247" t="e">
        <f>IF($C108="","",SUMIFS('2024-Q1'!$I:$I,'2024-Q1'!$J:$J,REPORT!$C108))</f>
        <v>#REF!</v>
      </c>
      <c r="S108" s="247" t="e">
        <f>IF($C108="","",SUMIFS('2024-Q2'!$I:$I,'2024-Q2'!$J:$J,REPORT!$C108))</f>
        <v>#REF!</v>
      </c>
      <c r="T108" s="110"/>
    </row>
    <row r="109" spans="1:21" outlineLevel="1" x14ac:dyDescent="0.35">
      <c r="B109" s="130"/>
      <c r="C109" s="229" t="e">
        <f>IF(BUDGET!#REF!="","",BUDGET!#REF!)</f>
        <v>#REF!</v>
      </c>
      <c r="D109" s="231" t="e">
        <f>IF(BUDGET!#REF!="","",BUDGET!#REF!)</f>
        <v>#REF!</v>
      </c>
      <c r="E109" s="239" t="e">
        <f>IF(BUDGET!#REF!="","",BUDGET!#REF!)</f>
        <v>#REF!</v>
      </c>
      <c r="F109" s="241"/>
      <c r="G109" s="239" t="e">
        <f>IF($C109="","",SUMIFS('2022-Q2'!$I:$I,'2022-Q2'!$J:$J,REPORT!$C109)+SUMIFS('2022-Q3'!$I:$I,'2022-Q3'!$J:$J,REPORT!$C109)+SUMIFS('2022-Q4'!$I:$I,'2022-Q4'!$J:$J,REPORT!$C109)+SUMIFS('2023-Q1'!$I:$I,'2023-Q1'!$J:$J,REPORT!$C109)+SUMIFS('2023-Q2'!$I:$I,'2023-Q2'!$J:$J,REPORT!$C109)+SUMIFS('2023-Q3'!$I:$I,'2023-Q3'!$J:$J,REPORT!$C109)+SUMIFS('2023-Q4'!$I:$I,'2023-Q4'!$J:$J,REPORT!$C109)+SUMIFS('2024-Q1'!$I:$I,'2024-Q1'!$J:$J,REPORT!$C109)+SUMIFS('2024-Q2'!$I:$I,'2024-Q2'!$J:$J,REPORT!$C109))</f>
        <v>#REF!</v>
      </c>
      <c r="H109" s="141"/>
      <c r="I109" s="138"/>
      <c r="J109" s="146" t="e">
        <f t="shared" si="30"/>
        <v>#REF!</v>
      </c>
      <c r="K109" s="239"/>
      <c r="L109" s="239"/>
      <c r="M109" s="239"/>
      <c r="N109" s="239"/>
      <c r="O109" s="239"/>
      <c r="P109" s="239"/>
      <c r="Q109" s="239"/>
      <c r="R109" s="239"/>
      <c r="S109" s="239"/>
      <c r="T109" s="110"/>
    </row>
    <row r="110" spans="1:21" outlineLevel="1" x14ac:dyDescent="0.35">
      <c r="B110" s="130"/>
      <c r="C110" s="229" t="e">
        <f>IF(BUDGET!#REF!="","",BUDGET!#REF!)</f>
        <v>#REF!</v>
      </c>
      <c r="D110" s="231" t="e">
        <f>IF(BUDGET!#REF!="","",BUDGET!#REF!)</f>
        <v>#REF!</v>
      </c>
      <c r="E110" s="239" t="e">
        <f>IF(BUDGET!#REF!="","",BUDGET!#REF!)</f>
        <v>#REF!</v>
      </c>
      <c r="F110" s="241"/>
      <c r="G110" s="239" t="e">
        <f>IF($C110="","",SUMIFS('2022-Q2'!$I:$I,'2022-Q2'!$J:$J,REPORT!$C110)+SUMIFS('2022-Q3'!$I:$I,'2022-Q3'!$J:$J,REPORT!$C110)+SUMIFS('2022-Q4'!$I:$I,'2022-Q4'!$J:$J,REPORT!$C110)+SUMIFS('2023-Q1'!$I:$I,'2023-Q1'!$J:$J,REPORT!$C110)+SUMIFS('2023-Q2'!$I:$I,'2023-Q2'!$J:$J,REPORT!$C110)+SUMIFS('2023-Q3'!$I:$I,'2023-Q3'!$J:$J,REPORT!$C110)+SUMIFS('2023-Q4'!$I:$I,'2023-Q4'!$J:$J,REPORT!$C110)+SUMIFS('2024-Q1'!$I:$I,'2024-Q1'!$J:$J,REPORT!$C110)+SUMIFS('2024-Q2'!$I:$I,'2024-Q2'!$J:$J,REPORT!$C110))</f>
        <v>#REF!</v>
      </c>
      <c r="H110" s="141"/>
      <c r="I110" s="138"/>
      <c r="J110" s="146" t="e">
        <f t="shared" si="30"/>
        <v>#REF!</v>
      </c>
      <c r="K110" s="239"/>
      <c r="L110" s="239"/>
      <c r="M110" s="239"/>
      <c r="N110" s="239"/>
      <c r="O110" s="239"/>
      <c r="P110" s="239"/>
      <c r="Q110" s="239"/>
      <c r="R110" s="239"/>
      <c r="S110" s="239"/>
      <c r="T110" s="110"/>
    </row>
    <row r="111" spans="1:21" outlineLevel="1" x14ac:dyDescent="0.35">
      <c r="B111" s="130"/>
      <c r="C111" s="229" t="e">
        <f>IF(BUDGET!#REF!="","",BUDGET!#REF!)</f>
        <v>#REF!</v>
      </c>
      <c r="D111" s="231" t="e">
        <f>IF(BUDGET!#REF!="","",BUDGET!#REF!)</f>
        <v>#REF!</v>
      </c>
      <c r="E111" s="239" t="e">
        <f>IF(BUDGET!#REF!="","",BUDGET!#REF!)</f>
        <v>#REF!</v>
      </c>
      <c r="F111" s="241"/>
      <c r="G111" s="239" t="e">
        <f>IF($C111="","",SUMIFS('2022-Q2'!$I:$I,'2022-Q2'!$J:$J,REPORT!$C111)+SUMIFS('2022-Q3'!$I:$I,'2022-Q3'!$J:$J,REPORT!$C111)+SUMIFS('2022-Q4'!$I:$I,'2022-Q4'!$J:$J,REPORT!$C111)+SUMIFS('2023-Q1'!$I:$I,'2023-Q1'!$J:$J,REPORT!$C111)+SUMIFS('2023-Q2'!$I:$I,'2023-Q2'!$J:$J,REPORT!$C111)+SUMIFS('2023-Q3'!$I:$I,'2023-Q3'!$J:$J,REPORT!$C111)+SUMIFS('2023-Q4'!$I:$I,'2023-Q4'!$J:$J,REPORT!$C111)+SUMIFS('2024-Q1'!$I:$I,'2024-Q1'!$J:$J,REPORT!$C111)+SUMIFS('2024-Q2'!$I:$I,'2024-Q2'!$J:$J,REPORT!$C111))</f>
        <v>#REF!</v>
      </c>
      <c r="H111" s="141"/>
      <c r="I111" s="138"/>
      <c r="J111" s="146" t="e">
        <f t="shared" si="30"/>
        <v>#REF!</v>
      </c>
      <c r="K111" s="239"/>
      <c r="L111" s="239"/>
      <c r="M111" s="239"/>
      <c r="N111" s="239"/>
      <c r="O111" s="239"/>
      <c r="P111" s="239"/>
      <c r="Q111" s="239"/>
      <c r="R111" s="239"/>
      <c r="S111" s="239"/>
      <c r="T111" s="110"/>
    </row>
    <row r="112" spans="1:21" outlineLevel="1" x14ac:dyDescent="0.35">
      <c r="B112" s="130"/>
      <c r="C112" s="229" t="e">
        <f>IF(BUDGET!#REF!="","",BUDGET!#REF!)</f>
        <v>#REF!</v>
      </c>
      <c r="D112" s="231" t="e">
        <f>IF(BUDGET!#REF!="","",BUDGET!#REF!)</f>
        <v>#REF!</v>
      </c>
      <c r="E112" s="239" t="e">
        <f>IF(BUDGET!#REF!="","",BUDGET!#REF!)</f>
        <v>#REF!</v>
      </c>
      <c r="F112" s="241"/>
      <c r="G112" s="239" t="e">
        <f>IF($C112="","",SUMIFS('2022-Q2'!$I:$I,'2022-Q2'!$J:$J,REPORT!$C112)+SUMIFS('2022-Q3'!$I:$I,'2022-Q3'!$J:$J,REPORT!$C112)+SUMIFS('2022-Q4'!$I:$I,'2022-Q4'!$J:$J,REPORT!$C112)+SUMIFS('2023-Q1'!$I:$I,'2023-Q1'!$J:$J,REPORT!$C112)+SUMIFS('2023-Q2'!$I:$I,'2023-Q2'!$J:$J,REPORT!$C112)+SUMIFS('2023-Q3'!$I:$I,'2023-Q3'!$J:$J,REPORT!$C112)+SUMIFS('2023-Q4'!$I:$I,'2023-Q4'!$J:$J,REPORT!$C112)+SUMIFS('2024-Q1'!$I:$I,'2024-Q1'!$J:$J,REPORT!$C112)+SUMIFS('2024-Q2'!$I:$I,'2024-Q2'!$J:$J,REPORT!$C112))</f>
        <v>#REF!</v>
      </c>
      <c r="H112" s="141"/>
      <c r="I112" s="138"/>
      <c r="J112" s="146" t="e">
        <f t="shared" si="30"/>
        <v>#REF!</v>
      </c>
      <c r="K112" s="239"/>
      <c r="L112" s="239"/>
      <c r="M112" s="239"/>
      <c r="N112" s="239"/>
      <c r="O112" s="239"/>
      <c r="P112" s="239"/>
      <c r="Q112" s="239"/>
      <c r="R112" s="239"/>
      <c r="S112" s="239"/>
      <c r="T112" s="110"/>
    </row>
    <row r="113" spans="1:20" outlineLevel="1" x14ac:dyDescent="0.35">
      <c r="B113" s="130"/>
      <c r="C113" s="229" t="e">
        <f>IF(BUDGET!#REF!="","",BUDGET!#REF!)</f>
        <v>#REF!</v>
      </c>
      <c r="D113" s="231" t="e">
        <f>IF(BUDGET!#REF!="","",BUDGET!#REF!)</f>
        <v>#REF!</v>
      </c>
      <c r="E113" s="239" t="e">
        <f>IF(BUDGET!#REF!="","",BUDGET!#REF!)</f>
        <v>#REF!</v>
      </c>
      <c r="F113" s="241"/>
      <c r="G113" s="239" t="e">
        <f>IF($C113="","",SUMIFS('2022-Q2'!$I:$I,'2022-Q2'!$J:$J,REPORT!$C113)+SUMIFS('2022-Q3'!$I:$I,'2022-Q3'!$J:$J,REPORT!$C113)+SUMIFS('2022-Q4'!$I:$I,'2022-Q4'!$J:$J,REPORT!$C113)+SUMIFS('2023-Q1'!$I:$I,'2023-Q1'!$J:$J,REPORT!$C113)+SUMIFS('2023-Q2'!$I:$I,'2023-Q2'!$J:$J,REPORT!$C113)+SUMIFS('2023-Q3'!$I:$I,'2023-Q3'!$J:$J,REPORT!$C113)+SUMIFS('2023-Q4'!$I:$I,'2023-Q4'!$J:$J,REPORT!$C113)+SUMIFS('2024-Q1'!$I:$I,'2024-Q1'!$J:$J,REPORT!$C113)+SUMIFS('2024-Q2'!$I:$I,'2024-Q2'!$J:$J,REPORT!$C113))</f>
        <v>#REF!</v>
      </c>
      <c r="H113" s="141"/>
      <c r="I113" s="138"/>
      <c r="J113" s="146" t="e">
        <f t="shared" si="30"/>
        <v>#REF!</v>
      </c>
      <c r="K113" s="239"/>
      <c r="L113" s="239"/>
      <c r="M113" s="239"/>
      <c r="N113" s="239"/>
      <c r="O113" s="239"/>
      <c r="P113" s="239"/>
      <c r="Q113" s="239"/>
      <c r="R113" s="239"/>
      <c r="S113" s="239"/>
      <c r="T113" s="110"/>
    </row>
    <row r="114" spans="1:20" outlineLevel="1" x14ac:dyDescent="0.35">
      <c r="B114" s="130"/>
      <c r="C114" s="229" t="e">
        <f>IF(BUDGET!#REF!="","",BUDGET!#REF!)</f>
        <v>#REF!</v>
      </c>
      <c r="D114" s="231" t="e">
        <f>IF(BUDGET!#REF!="","",BUDGET!#REF!)</f>
        <v>#REF!</v>
      </c>
      <c r="E114" s="239" t="e">
        <f>IF(BUDGET!#REF!="","",BUDGET!#REF!)</f>
        <v>#REF!</v>
      </c>
      <c r="F114" s="241"/>
      <c r="G114" s="239" t="e">
        <f>IF($C114="","",SUMIFS('2022-Q2'!$I:$I,'2022-Q2'!$J:$J,REPORT!$C114)+SUMIFS('2022-Q3'!$I:$I,'2022-Q3'!$J:$J,REPORT!$C114)+SUMIFS('2022-Q4'!$I:$I,'2022-Q4'!$J:$J,REPORT!$C114)+SUMIFS('2023-Q1'!$I:$I,'2023-Q1'!$J:$J,REPORT!$C114)+SUMIFS('2023-Q2'!$I:$I,'2023-Q2'!$J:$J,REPORT!$C114)+SUMIFS('2023-Q3'!$I:$I,'2023-Q3'!$J:$J,REPORT!$C114)+SUMIFS('2023-Q4'!$I:$I,'2023-Q4'!$J:$J,REPORT!$C114)+SUMIFS('2024-Q1'!$I:$I,'2024-Q1'!$J:$J,REPORT!$C114)+SUMIFS('2024-Q2'!$I:$I,'2024-Q2'!$J:$J,REPORT!$C114))</f>
        <v>#REF!</v>
      </c>
      <c r="H114" s="141"/>
      <c r="I114" s="138"/>
      <c r="J114" s="146" t="e">
        <f t="shared" si="30"/>
        <v>#REF!</v>
      </c>
      <c r="K114" s="239"/>
      <c r="L114" s="239"/>
      <c r="M114" s="239"/>
      <c r="N114" s="239"/>
      <c r="O114" s="239"/>
      <c r="P114" s="239"/>
      <c r="Q114" s="239"/>
      <c r="R114" s="239"/>
      <c r="S114" s="239"/>
      <c r="T114" s="110"/>
    </row>
    <row r="115" spans="1:20" outlineLevel="1" x14ac:dyDescent="0.35">
      <c r="B115" s="130"/>
      <c r="C115" s="229" t="e">
        <f>IF(BUDGET!#REF!="","",BUDGET!#REF!)</f>
        <v>#REF!</v>
      </c>
      <c r="D115" s="231" t="e">
        <f>IF(BUDGET!#REF!="","",BUDGET!#REF!)</f>
        <v>#REF!</v>
      </c>
      <c r="E115" s="239" t="e">
        <f>IF(BUDGET!#REF!="","",BUDGET!#REF!)</f>
        <v>#REF!</v>
      </c>
      <c r="F115" s="241"/>
      <c r="G115" s="239" t="e">
        <f>IF($C115="","",SUMIFS('2022-Q2'!$I:$I,'2022-Q2'!$J:$J,REPORT!$C115)+SUMIFS('2022-Q3'!$I:$I,'2022-Q3'!$J:$J,REPORT!$C115)+SUMIFS('2022-Q4'!$I:$I,'2022-Q4'!$J:$J,REPORT!$C115)+SUMIFS('2023-Q1'!$I:$I,'2023-Q1'!$J:$J,REPORT!$C115)+SUMIFS('2023-Q2'!$I:$I,'2023-Q2'!$J:$J,REPORT!$C115)+SUMIFS('2023-Q3'!$I:$I,'2023-Q3'!$J:$J,REPORT!$C115)+SUMIFS('2023-Q4'!$I:$I,'2023-Q4'!$J:$J,REPORT!$C115)+SUMIFS('2024-Q1'!$I:$I,'2024-Q1'!$J:$J,REPORT!$C115)+SUMIFS('2024-Q2'!$I:$I,'2024-Q2'!$J:$J,REPORT!$C115))</f>
        <v>#REF!</v>
      </c>
      <c r="H115" s="141"/>
      <c r="I115" s="138"/>
      <c r="J115" s="146" t="e">
        <f t="shared" si="30"/>
        <v>#REF!</v>
      </c>
      <c r="K115" s="239"/>
      <c r="L115" s="239"/>
      <c r="M115" s="239"/>
      <c r="N115" s="239"/>
      <c r="O115" s="239"/>
      <c r="P115" s="239"/>
      <c r="Q115" s="239"/>
      <c r="R115" s="239"/>
      <c r="S115" s="239"/>
      <c r="T115" s="110"/>
    </row>
    <row r="116" spans="1:20" outlineLevel="1" x14ac:dyDescent="0.35">
      <c r="B116" s="130"/>
      <c r="C116" s="229" t="e">
        <f>IF(BUDGET!#REF!="","",BUDGET!#REF!)</f>
        <v>#REF!</v>
      </c>
      <c r="D116" s="231" t="e">
        <f>IF(BUDGET!#REF!="","",BUDGET!#REF!)</f>
        <v>#REF!</v>
      </c>
      <c r="E116" s="239" t="e">
        <f>IF(BUDGET!#REF!="","",BUDGET!#REF!)</f>
        <v>#REF!</v>
      </c>
      <c r="F116" s="241"/>
      <c r="G116" s="239" t="e">
        <f>IF($C116="","",SUMIFS('2022-Q2'!$I:$I,'2022-Q2'!$J:$J,REPORT!$C116)+SUMIFS('2022-Q3'!$I:$I,'2022-Q3'!$J:$J,REPORT!$C116)+SUMIFS('2022-Q4'!$I:$I,'2022-Q4'!$J:$J,REPORT!$C116)+SUMIFS('2023-Q1'!$I:$I,'2023-Q1'!$J:$J,REPORT!$C116)+SUMIFS('2023-Q2'!$I:$I,'2023-Q2'!$J:$J,REPORT!$C116)+SUMIFS('2023-Q3'!$I:$I,'2023-Q3'!$J:$J,REPORT!$C116)+SUMIFS('2023-Q4'!$I:$I,'2023-Q4'!$J:$J,REPORT!$C116)+SUMIFS('2024-Q1'!$I:$I,'2024-Q1'!$J:$J,REPORT!$C116)+SUMIFS('2024-Q2'!$I:$I,'2024-Q2'!$J:$J,REPORT!$C116))</f>
        <v>#REF!</v>
      </c>
      <c r="H116" s="141"/>
      <c r="I116" s="138"/>
      <c r="J116" s="146" t="e">
        <f t="shared" si="30"/>
        <v>#REF!</v>
      </c>
      <c r="K116" s="239"/>
      <c r="L116" s="239"/>
      <c r="M116" s="239"/>
      <c r="N116" s="239"/>
      <c r="O116" s="239"/>
      <c r="P116" s="239"/>
      <c r="Q116" s="239"/>
      <c r="R116" s="239"/>
      <c r="S116" s="239"/>
      <c r="T116" s="110"/>
    </row>
    <row r="117" spans="1:20" outlineLevel="1" x14ac:dyDescent="0.35">
      <c r="B117" s="130"/>
      <c r="C117" s="229" t="e">
        <f>IF(BUDGET!#REF!="","",BUDGET!#REF!)</f>
        <v>#REF!</v>
      </c>
      <c r="D117" s="231" t="e">
        <f>IF(BUDGET!#REF!="","",BUDGET!#REF!)</f>
        <v>#REF!</v>
      </c>
      <c r="E117" s="239" t="e">
        <f>IF(BUDGET!#REF!="","",BUDGET!#REF!)</f>
        <v>#REF!</v>
      </c>
      <c r="F117" s="241"/>
      <c r="G117" s="239" t="e">
        <f>IF($C117="","",SUMIFS('2022-Q2'!$I:$I,'2022-Q2'!$J:$J,REPORT!$C117)+SUMIFS('2022-Q3'!$I:$I,'2022-Q3'!$J:$J,REPORT!$C117)+SUMIFS('2022-Q4'!$I:$I,'2022-Q4'!$J:$J,REPORT!$C117)+SUMIFS('2023-Q1'!$I:$I,'2023-Q1'!$J:$J,REPORT!$C117)+SUMIFS('2023-Q2'!$I:$I,'2023-Q2'!$J:$J,REPORT!$C117)+SUMIFS('2023-Q3'!$I:$I,'2023-Q3'!$J:$J,REPORT!$C117)+SUMIFS('2023-Q4'!$I:$I,'2023-Q4'!$J:$J,REPORT!$C117)+SUMIFS('2024-Q1'!$I:$I,'2024-Q1'!$J:$J,REPORT!$C117)+SUMIFS('2024-Q2'!$I:$I,'2024-Q2'!$J:$J,REPORT!$C117))</f>
        <v>#REF!</v>
      </c>
      <c r="H117" s="141"/>
      <c r="I117" s="138"/>
      <c r="J117" s="146" t="e">
        <f t="shared" si="30"/>
        <v>#REF!</v>
      </c>
      <c r="K117" s="239"/>
      <c r="L117" s="239"/>
      <c r="M117" s="239"/>
      <c r="N117" s="239"/>
      <c r="O117" s="239"/>
      <c r="P117" s="239"/>
      <c r="Q117" s="239"/>
      <c r="R117" s="239"/>
      <c r="S117" s="239"/>
      <c r="T117" s="110"/>
    </row>
    <row r="118" spans="1:20" outlineLevel="1" x14ac:dyDescent="0.35">
      <c r="B118" s="130"/>
      <c r="C118" s="229" t="e">
        <f>IF(BUDGET!#REF!="","",BUDGET!#REF!)</f>
        <v>#REF!</v>
      </c>
      <c r="D118" s="231" t="e">
        <f>IF(BUDGET!#REF!="","",BUDGET!#REF!)</f>
        <v>#REF!</v>
      </c>
      <c r="E118" s="239" t="e">
        <f>IF(BUDGET!#REF!="","",BUDGET!#REF!)</f>
        <v>#REF!</v>
      </c>
      <c r="F118" s="241"/>
      <c r="G118" s="239" t="e">
        <f>IF($C118="","",SUMIFS('2022-Q2'!$I:$I,'2022-Q2'!$J:$J,REPORT!$C118)+SUMIFS('2022-Q3'!$I:$I,'2022-Q3'!$J:$J,REPORT!$C118)+SUMIFS('2022-Q4'!$I:$I,'2022-Q4'!$J:$J,REPORT!$C118)+SUMIFS('2023-Q1'!$I:$I,'2023-Q1'!$J:$J,REPORT!$C118)+SUMIFS('2023-Q2'!$I:$I,'2023-Q2'!$J:$J,REPORT!$C118)+SUMIFS('2023-Q3'!$I:$I,'2023-Q3'!$J:$J,REPORT!$C118)+SUMIFS('2023-Q4'!$I:$I,'2023-Q4'!$J:$J,REPORT!$C118)+SUMIFS('2024-Q1'!$I:$I,'2024-Q1'!$J:$J,REPORT!$C118)+SUMIFS('2024-Q2'!$I:$I,'2024-Q2'!$J:$J,REPORT!$C118))</f>
        <v>#REF!</v>
      </c>
      <c r="H118" s="141"/>
      <c r="I118" s="138"/>
      <c r="J118" s="146" t="e">
        <f t="shared" si="30"/>
        <v>#REF!</v>
      </c>
      <c r="K118" s="239"/>
      <c r="L118" s="239"/>
      <c r="M118" s="239"/>
      <c r="N118" s="239"/>
      <c r="O118" s="239"/>
      <c r="P118" s="239"/>
      <c r="Q118" s="239"/>
      <c r="R118" s="239"/>
      <c r="S118" s="239"/>
      <c r="T118" s="110"/>
    </row>
    <row r="119" spans="1:20" outlineLevel="1" x14ac:dyDescent="0.35">
      <c r="B119" s="130"/>
      <c r="C119" s="229" t="e">
        <f>IF(BUDGET!#REF!="","",BUDGET!#REF!)</f>
        <v>#REF!</v>
      </c>
      <c r="D119" s="231" t="e">
        <f>IF(BUDGET!#REF!="","",BUDGET!#REF!)</f>
        <v>#REF!</v>
      </c>
      <c r="E119" s="239" t="e">
        <f>IF(BUDGET!#REF!="","",BUDGET!#REF!)</f>
        <v>#REF!</v>
      </c>
      <c r="F119" s="241"/>
      <c r="G119" s="239" t="e">
        <f>IF($C119="","",SUMIFS('2022-Q2'!$I:$I,'2022-Q2'!$J:$J,REPORT!$C119)+SUMIFS('2022-Q3'!$I:$I,'2022-Q3'!$J:$J,REPORT!$C119)+SUMIFS('2022-Q4'!$I:$I,'2022-Q4'!$J:$J,REPORT!$C119)+SUMIFS('2023-Q1'!$I:$I,'2023-Q1'!$J:$J,REPORT!$C119)+SUMIFS('2023-Q2'!$I:$I,'2023-Q2'!$J:$J,REPORT!$C119)+SUMIFS('2023-Q3'!$I:$I,'2023-Q3'!$J:$J,REPORT!$C119)+SUMIFS('2023-Q4'!$I:$I,'2023-Q4'!$J:$J,REPORT!$C119)+SUMIFS('2024-Q1'!$I:$I,'2024-Q1'!$J:$J,REPORT!$C119)+SUMIFS('2024-Q2'!$I:$I,'2024-Q2'!$J:$J,REPORT!$C119))</f>
        <v>#REF!</v>
      </c>
      <c r="H119" s="141"/>
      <c r="I119" s="138"/>
      <c r="J119" s="146" t="e">
        <f t="shared" si="30"/>
        <v>#REF!</v>
      </c>
      <c r="K119" s="239"/>
      <c r="L119" s="239"/>
      <c r="M119" s="239"/>
      <c r="N119" s="239"/>
      <c r="O119" s="239"/>
      <c r="P119" s="239"/>
      <c r="Q119" s="239"/>
      <c r="R119" s="239"/>
      <c r="S119" s="239"/>
      <c r="T119" s="110"/>
    </row>
    <row r="120" spans="1:20" s="132" customFormat="1" outlineLevel="1" x14ac:dyDescent="0.35">
      <c r="A120" s="104"/>
      <c r="B120" s="130"/>
      <c r="C120" s="229" t="e">
        <f>IF(BUDGET!#REF!="","",BUDGET!#REF!)</f>
        <v>#REF!</v>
      </c>
      <c r="D120" s="231" t="e">
        <f>IF(BUDGET!#REF!="","",BUDGET!#REF!)</f>
        <v>#REF!</v>
      </c>
      <c r="E120" s="239" t="e">
        <f>IF(BUDGET!#REF!="","",BUDGET!#REF!)</f>
        <v>#REF!</v>
      </c>
      <c r="F120" s="360"/>
      <c r="G120" s="239" t="e">
        <f>IF($C120="","",SUMIFS('2022-Q2'!$I:$I,'2022-Q2'!$J:$J,REPORT!$C120)+SUMIFS('2022-Q3'!$I:$I,'2022-Q3'!$J:$J,REPORT!$C120)+SUMIFS('2022-Q4'!$I:$I,'2022-Q4'!$J:$J,REPORT!$C120)+SUMIFS('2023-Q1'!$I:$I,'2023-Q1'!$J:$J,REPORT!$C120)+SUMIFS('2023-Q2'!$I:$I,'2023-Q2'!$J:$J,REPORT!$C120)+SUMIFS('2023-Q3'!$I:$I,'2023-Q3'!$J:$J,REPORT!$C120)+SUMIFS('2023-Q4'!$I:$I,'2023-Q4'!$J:$J,REPORT!$C120)+SUMIFS('2024-Q1'!$I:$I,'2024-Q1'!$J:$J,REPORT!$C120)+SUMIFS('2024-Q2'!$I:$I,'2024-Q2'!$J:$J,REPORT!$C120))</f>
        <v>#REF!</v>
      </c>
      <c r="H120" s="141"/>
      <c r="I120" s="138"/>
      <c r="J120" s="146" t="e">
        <f t="shared" si="30"/>
        <v>#REF!</v>
      </c>
      <c r="K120" s="239"/>
      <c r="L120" s="239"/>
      <c r="M120" s="239"/>
      <c r="N120" s="239"/>
      <c r="O120" s="239"/>
      <c r="P120" s="239"/>
      <c r="Q120" s="239"/>
      <c r="R120" s="239"/>
      <c r="S120" s="239"/>
      <c r="T120" s="110"/>
    </row>
    <row r="121" spans="1:20" s="132" customFormat="1" outlineLevel="1" x14ac:dyDescent="0.35">
      <c r="A121" s="104"/>
      <c r="B121" s="130"/>
      <c r="C121" s="229" t="e">
        <f>IF(BUDGET!#REF!="","",BUDGET!#REF!)</f>
        <v>#REF!</v>
      </c>
      <c r="D121" s="231" t="e">
        <f>IF(BUDGET!#REF!="","",BUDGET!#REF!)</f>
        <v>#REF!</v>
      </c>
      <c r="E121" s="239" t="e">
        <f>IF(BUDGET!#REF!="","",BUDGET!#REF!)</f>
        <v>#REF!</v>
      </c>
      <c r="F121" s="360"/>
      <c r="G121" s="239" t="e">
        <f>IF($C121="","",SUMIFS('2022-Q2'!$I:$I,'2022-Q2'!$J:$J,REPORT!$C121)+SUMIFS('2022-Q3'!$I:$I,'2022-Q3'!$J:$J,REPORT!$C121)+SUMIFS('2022-Q4'!$I:$I,'2022-Q4'!$J:$J,REPORT!$C121)+SUMIFS('2023-Q1'!$I:$I,'2023-Q1'!$J:$J,REPORT!$C121)+SUMIFS('2023-Q2'!$I:$I,'2023-Q2'!$J:$J,REPORT!$C121)+SUMIFS('2023-Q3'!$I:$I,'2023-Q3'!$J:$J,REPORT!$C121)+SUMIFS('2023-Q4'!$I:$I,'2023-Q4'!$J:$J,REPORT!$C121)+SUMIFS('2024-Q1'!$I:$I,'2024-Q1'!$J:$J,REPORT!$C121)+SUMIFS('2024-Q2'!$I:$I,'2024-Q2'!$J:$J,REPORT!$C121))</f>
        <v>#REF!</v>
      </c>
      <c r="H121" s="141"/>
      <c r="I121" s="139"/>
      <c r="J121" s="146" t="e">
        <f t="shared" si="30"/>
        <v>#REF!</v>
      </c>
      <c r="K121" s="239"/>
      <c r="L121" s="239"/>
      <c r="M121" s="239"/>
      <c r="N121" s="239"/>
      <c r="O121" s="239"/>
      <c r="P121" s="239"/>
      <c r="Q121" s="239"/>
      <c r="R121" s="239"/>
      <c r="S121" s="239"/>
      <c r="T121" s="110"/>
    </row>
    <row r="122" spans="1:20" ht="19.5" customHeight="1" x14ac:dyDescent="0.35">
      <c r="A122" s="108"/>
      <c r="B122" s="126">
        <f>B106+1</f>
        <v>8</v>
      </c>
      <c r="C122" s="127" t="e">
        <f>IF(BUDGET!#REF!="","",BUDGET!#REF!)</f>
        <v>#REF!</v>
      </c>
      <c r="D122" s="236"/>
      <c r="E122" s="129" t="e">
        <f>SUM(E123:E137)</f>
        <v>#REF!</v>
      </c>
      <c r="F122" s="241"/>
      <c r="G122" s="129" t="e">
        <f>SUM(G123:G137)</f>
        <v>#REF!</v>
      </c>
      <c r="H122" s="140"/>
      <c r="I122" s="328" t="e">
        <f>IF(E122=0,"",G122/E122)</f>
        <v>#REF!</v>
      </c>
      <c r="J122" s="146"/>
      <c r="K122" s="321" t="e">
        <f t="shared" ref="K122:S122" si="32">SUM(K123:K137)</f>
        <v>#REF!</v>
      </c>
      <c r="L122" s="321" t="e">
        <f t="shared" si="32"/>
        <v>#REF!</v>
      </c>
      <c r="M122" s="321" t="e">
        <f t="shared" si="32"/>
        <v>#REF!</v>
      </c>
      <c r="N122" s="321" t="e">
        <f t="shared" si="32"/>
        <v>#REF!</v>
      </c>
      <c r="O122" s="321" t="e">
        <f t="shared" si="32"/>
        <v>#REF!</v>
      </c>
      <c r="P122" s="321" t="e">
        <f t="shared" si="32"/>
        <v>#REF!</v>
      </c>
      <c r="Q122" s="321" t="e">
        <f t="shared" si="32"/>
        <v>#REF!</v>
      </c>
      <c r="R122" s="321" t="e">
        <f t="shared" si="32"/>
        <v>#REF!</v>
      </c>
      <c r="S122" s="321" t="e">
        <f t="shared" si="32"/>
        <v>#REF!</v>
      </c>
      <c r="T122" s="110"/>
    </row>
    <row r="123" spans="1:20" outlineLevel="1" x14ac:dyDescent="0.35">
      <c r="B123" s="130"/>
      <c r="C123" s="229" t="e">
        <f>IF(BUDGET!#REF!="","",BUDGET!#REF!)</f>
        <v>#REF!</v>
      </c>
      <c r="D123" s="231" t="e">
        <f>IF(BUDGET!#REF!="","",BUDGET!#REF!)</f>
        <v>#REF!</v>
      </c>
      <c r="E123" s="239" t="e">
        <f>IF(BUDGET!#REF!="","",BUDGET!#REF!)</f>
        <v>#REF!</v>
      </c>
      <c r="F123" s="241"/>
      <c r="G123" s="239" t="e">
        <f>IF($C123="","",SUMIFS('2022-Q2'!$I:$I,'2022-Q2'!$J:$J,REPORT!$C123)+SUMIFS('2022-Q3'!$I:$I,'2022-Q3'!$J:$J,REPORT!$C123)+SUMIFS('2022-Q4'!$I:$I,'2022-Q4'!$J:$J,REPORT!$C123)+SUMIFS('2023-Q1'!$I:$I,'2023-Q1'!$J:$J,REPORT!$C123)+SUMIFS('2023-Q2'!$I:$I,'2023-Q2'!$J:$J,REPORT!$C123)+SUMIFS('2023-Q3'!$I:$I,'2023-Q3'!$J:$J,REPORT!$C123)+SUMIFS('2023-Q4'!$I:$I,'2023-Q4'!$J:$J,REPORT!$C123)+SUMIFS('2024-Q1'!$I:$I,'2024-Q1'!$J:$J,REPORT!$C123)+SUMIFS('2024-Q2'!$I:$I,'2024-Q2'!$J:$J,REPORT!$C123))</f>
        <v>#REF!</v>
      </c>
      <c r="H123" s="141"/>
      <c r="I123" s="280"/>
      <c r="J123" s="290" t="e">
        <f t="shared" ref="J123:J127" si="33">IF(C123="","",IF(ABS(G123-SUM(K123:S123))&gt;0.1,"PROB","OK"))</f>
        <v>#REF!</v>
      </c>
      <c r="K123" s="239" t="e">
        <f>IF($C123="","",SUMIFS('2022-Q2'!$I:$I,'2022-Q2'!$J:$J,REPORT!$C123))</f>
        <v>#REF!</v>
      </c>
      <c r="L123" s="239" t="e">
        <f>IF($C123="","",SUMIFS('2022-Q3'!$I:$I,'2022-Q3'!$J:$J,REPORT!$C123))</f>
        <v>#REF!</v>
      </c>
      <c r="M123" s="239" t="e">
        <f>IF($C123="","",SUMIFS('2022-Q4'!$I:$I,'2022-Q4'!$J:$J,REPORT!$C123))</f>
        <v>#REF!</v>
      </c>
      <c r="N123" s="239" t="e">
        <f>IF($C123="","",SUMIFS('2023-Q1'!$I:$I,'2023-Q1'!$J:$J,REPORT!$C123))</f>
        <v>#REF!</v>
      </c>
      <c r="O123" s="239" t="e">
        <f>IF($C123="","",SUMIFS('2023-Q2'!$I:$I,'2023-Q2'!$J:$J,REPORT!$C123))</f>
        <v>#REF!</v>
      </c>
      <c r="P123" s="239" t="e">
        <f>IF($C123="","",SUMIFS('2023-Q3'!$I:$I,'2023-Q3'!$J:$J,REPORT!$C123))</f>
        <v>#REF!</v>
      </c>
      <c r="Q123" s="239" t="e">
        <f>IF($C123="","",SUMIFS('2023-Q4'!$I:$I,'2023-Q4'!$J:$J,REPORT!$C123))</f>
        <v>#REF!</v>
      </c>
      <c r="R123" s="239" t="e">
        <f>IF($C123="","",SUMIFS('2024-Q1'!$I:$I,'2024-Q1'!$J:$J,REPORT!$C123))</f>
        <v>#REF!</v>
      </c>
      <c r="S123" s="239" t="e">
        <f>IF($C123="","",SUMIFS('2024-Q2'!$I:$I,'2024-Q2'!$J:$J,REPORT!$C123))</f>
        <v>#REF!</v>
      </c>
      <c r="T123" s="110"/>
    </row>
    <row r="124" spans="1:20" outlineLevel="1" x14ac:dyDescent="0.35">
      <c r="B124" s="130"/>
      <c r="C124" s="229" t="e">
        <f>IF(BUDGET!#REF!="","",BUDGET!#REF!)</f>
        <v>#REF!</v>
      </c>
      <c r="D124" s="231" t="e">
        <f>IF(BUDGET!#REF!="","",BUDGET!#REF!)</f>
        <v>#REF!</v>
      </c>
      <c r="E124" s="239" t="e">
        <f>IF(BUDGET!#REF!="","",BUDGET!#REF!)</f>
        <v>#REF!</v>
      </c>
      <c r="F124" s="241"/>
      <c r="G124" s="239" t="e">
        <f>IF($C124="","",SUMIFS('2022-Q2'!$I:$I,'2022-Q2'!$J:$J,REPORT!$C124)+SUMIFS('2022-Q3'!$I:$I,'2022-Q3'!$J:$J,REPORT!$C124)+SUMIFS('2022-Q4'!$I:$I,'2022-Q4'!$J:$J,REPORT!$C124)+SUMIFS('2023-Q1'!$I:$I,'2023-Q1'!$J:$J,REPORT!$C124)+SUMIFS('2023-Q2'!$I:$I,'2023-Q2'!$J:$J,REPORT!$C124)+SUMIFS('2023-Q3'!$I:$I,'2023-Q3'!$J:$J,REPORT!$C124)+SUMIFS('2023-Q4'!$I:$I,'2023-Q4'!$J:$J,REPORT!$C124)+SUMIFS('2024-Q1'!$I:$I,'2024-Q1'!$J:$J,REPORT!$C124)+SUMIFS('2024-Q2'!$I:$I,'2024-Q2'!$J:$J,REPORT!$C124))</f>
        <v>#REF!</v>
      </c>
      <c r="H124" s="141"/>
      <c r="I124" s="138"/>
      <c r="J124" s="290" t="e">
        <f t="shared" si="33"/>
        <v>#REF!</v>
      </c>
      <c r="K124" s="239" t="e">
        <f>IF($C124="","",SUMIFS('2022-Q2'!$I:$I,'2022-Q2'!$J:$J,REPORT!$C124))</f>
        <v>#REF!</v>
      </c>
      <c r="L124" s="239" t="e">
        <f>IF($C124="","",SUMIFS('2022-Q3'!$I:$I,'2022-Q3'!$J:$J,REPORT!$C124))</f>
        <v>#REF!</v>
      </c>
      <c r="M124" s="239" t="e">
        <f>IF($C124="","",SUMIFS('2022-Q4'!$I:$I,'2022-Q4'!$J:$J,REPORT!$C124))</f>
        <v>#REF!</v>
      </c>
      <c r="N124" s="239" t="e">
        <f>IF($C124="","",SUMIFS('2023-Q1'!$I:$I,'2023-Q1'!$J:$J,REPORT!$C124))</f>
        <v>#REF!</v>
      </c>
      <c r="O124" s="239" t="e">
        <f>IF($C124="","",SUMIFS('2023-Q2'!$I:$I,'2023-Q2'!$J:$J,REPORT!$C124))</f>
        <v>#REF!</v>
      </c>
      <c r="P124" s="239" t="e">
        <f>IF($C124="","",SUMIFS('2023-Q3'!$I:$I,'2023-Q3'!$J:$J,REPORT!$C124))</f>
        <v>#REF!</v>
      </c>
      <c r="Q124" s="239" t="e">
        <f>IF($C124="","",SUMIFS('2023-Q4'!$I:$I,'2023-Q4'!$J:$J,REPORT!$C124))</f>
        <v>#REF!</v>
      </c>
      <c r="R124" s="239" t="e">
        <f>IF($C124="","",SUMIFS('2024-Q1'!$I:$I,'2024-Q1'!$J:$J,REPORT!$C124))</f>
        <v>#REF!</v>
      </c>
      <c r="S124" s="239" t="e">
        <f>IF($C124="","",SUMIFS('2024-Q2'!$I:$I,'2024-Q2'!$J:$J,REPORT!$C124))</f>
        <v>#REF!</v>
      </c>
      <c r="T124" s="110"/>
    </row>
    <row r="125" spans="1:20" outlineLevel="1" x14ac:dyDescent="0.35">
      <c r="B125" s="130"/>
      <c r="C125" s="229" t="e">
        <f>IF(BUDGET!#REF!="","",BUDGET!#REF!)</f>
        <v>#REF!</v>
      </c>
      <c r="D125" s="231" t="e">
        <f>IF(BUDGET!#REF!="","",BUDGET!#REF!)</f>
        <v>#REF!</v>
      </c>
      <c r="E125" s="239" t="e">
        <f>IF(BUDGET!#REF!="","",BUDGET!#REF!)</f>
        <v>#REF!</v>
      </c>
      <c r="F125" s="241"/>
      <c r="G125" s="239" t="e">
        <f>IF($C125="","",SUMIFS('2022-Q2'!$I:$I,'2022-Q2'!$J:$J,REPORT!$C125)+SUMIFS('2022-Q3'!$I:$I,'2022-Q3'!$J:$J,REPORT!$C125)+SUMIFS('2022-Q4'!$I:$I,'2022-Q4'!$J:$J,REPORT!$C125)+SUMIFS('2023-Q1'!$I:$I,'2023-Q1'!$J:$J,REPORT!$C125)+SUMIFS('2023-Q2'!$I:$I,'2023-Q2'!$J:$J,REPORT!$C125)+SUMIFS('2023-Q3'!$I:$I,'2023-Q3'!$J:$J,REPORT!$C125)+SUMIFS('2023-Q4'!$I:$I,'2023-Q4'!$J:$J,REPORT!$C125)+SUMIFS('2024-Q1'!$I:$I,'2024-Q1'!$J:$J,REPORT!$C125)+SUMIFS('2024-Q2'!$I:$I,'2024-Q2'!$J:$J,REPORT!$C125))</f>
        <v>#REF!</v>
      </c>
      <c r="H125" s="141"/>
      <c r="I125" s="138"/>
      <c r="J125" s="290" t="e">
        <f t="shared" si="33"/>
        <v>#REF!</v>
      </c>
      <c r="K125" s="239" t="e">
        <f>IF($C125="","",SUMIFS('2022-Q2'!$I:$I,'2022-Q2'!$J:$J,REPORT!$C125))</f>
        <v>#REF!</v>
      </c>
      <c r="L125" s="239" t="e">
        <f>IF($C125="","",SUMIFS('2022-Q3'!$I:$I,'2022-Q3'!$J:$J,REPORT!$C125))</f>
        <v>#REF!</v>
      </c>
      <c r="M125" s="239" t="e">
        <f>IF($C125="","",SUMIFS('2022-Q4'!$I:$I,'2022-Q4'!$J:$J,REPORT!$C125))</f>
        <v>#REF!</v>
      </c>
      <c r="N125" s="239" t="e">
        <f>IF($C125="","",SUMIFS('2023-Q1'!$I:$I,'2023-Q1'!$J:$J,REPORT!$C125))</f>
        <v>#REF!</v>
      </c>
      <c r="O125" s="239" t="e">
        <f>IF($C125="","",SUMIFS('2023-Q2'!$I:$I,'2023-Q2'!$J:$J,REPORT!$C125))</f>
        <v>#REF!</v>
      </c>
      <c r="P125" s="239" t="e">
        <f>IF($C125="","",SUMIFS('2023-Q3'!$I:$I,'2023-Q3'!$J:$J,REPORT!$C125))</f>
        <v>#REF!</v>
      </c>
      <c r="Q125" s="239" t="e">
        <f>IF($C125="","",SUMIFS('2023-Q4'!$I:$I,'2023-Q4'!$J:$J,REPORT!$C125))</f>
        <v>#REF!</v>
      </c>
      <c r="R125" s="239" t="e">
        <f>IF($C125="","",SUMIFS('2024-Q1'!$I:$I,'2024-Q1'!$J:$J,REPORT!$C125))</f>
        <v>#REF!</v>
      </c>
      <c r="S125" s="239" t="e">
        <f>IF($C125="","",SUMIFS('2024-Q2'!$I:$I,'2024-Q2'!$J:$J,REPORT!$C125))</f>
        <v>#REF!</v>
      </c>
      <c r="T125" s="110"/>
    </row>
    <row r="126" spans="1:20" outlineLevel="1" x14ac:dyDescent="0.35">
      <c r="B126" s="130"/>
      <c r="C126" s="229" t="e">
        <f>IF(BUDGET!#REF!="","",BUDGET!#REF!)</f>
        <v>#REF!</v>
      </c>
      <c r="D126" s="231" t="e">
        <f>IF(BUDGET!#REF!="","",BUDGET!#REF!)</f>
        <v>#REF!</v>
      </c>
      <c r="E126" s="239" t="e">
        <f>IF(BUDGET!#REF!="","",BUDGET!#REF!)</f>
        <v>#REF!</v>
      </c>
      <c r="F126" s="241"/>
      <c r="G126" s="239" t="e">
        <f>IF($C126="","",SUMIFS('2022-Q2'!$I:$I,'2022-Q2'!$J:$J,REPORT!$C126)+SUMIFS('2022-Q3'!$I:$I,'2022-Q3'!$J:$J,REPORT!$C126)+SUMIFS('2022-Q4'!$I:$I,'2022-Q4'!$J:$J,REPORT!$C126)+SUMIFS('2023-Q1'!$I:$I,'2023-Q1'!$J:$J,REPORT!$C126)+SUMIFS('2023-Q2'!$I:$I,'2023-Q2'!$J:$J,REPORT!$C126)+SUMIFS('2023-Q3'!$I:$I,'2023-Q3'!$J:$J,REPORT!$C126)+SUMIFS('2023-Q4'!$I:$I,'2023-Q4'!$J:$J,REPORT!$C126)+SUMIFS('2024-Q1'!$I:$I,'2024-Q1'!$J:$J,REPORT!$C126)+SUMIFS('2024-Q2'!$I:$I,'2024-Q2'!$J:$J,REPORT!$C126))</f>
        <v>#REF!</v>
      </c>
      <c r="H126" s="141"/>
      <c r="I126" s="138"/>
      <c r="J126" s="290" t="e">
        <f t="shared" si="33"/>
        <v>#REF!</v>
      </c>
      <c r="K126" s="239" t="e">
        <f>IF($C126="","",SUMIFS('2022-Q2'!$I:$I,'2022-Q2'!$J:$J,REPORT!$C126))</f>
        <v>#REF!</v>
      </c>
      <c r="L126" s="239" t="e">
        <f>IF($C126="","",SUMIFS('2022-Q3'!$I:$I,'2022-Q3'!$J:$J,REPORT!$C126))</f>
        <v>#REF!</v>
      </c>
      <c r="M126" s="239" t="e">
        <f>IF($C126="","",SUMIFS('2022-Q4'!$I:$I,'2022-Q4'!$J:$J,REPORT!$C126))</f>
        <v>#REF!</v>
      </c>
      <c r="N126" s="239" t="e">
        <f>IF($C126="","",SUMIFS('2023-Q1'!$I:$I,'2023-Q1'!$J:$J,REPORT!$C126))</f>
        <v>#REF!</v>
      </c>
      <c r="O126" s="239" t="e">
        <f>IF($C126="","",SUMIFS('2023-Q2'!$I:$I,'2023-Q2'!$J:$J,REPORT!$C126))</f>
        <v>#REF!</v>
      </c>
      <c r="P126" s="239" t="e">
        <f>IF($C126="","",SUMIFS('2023-Q3'!$I:$I,'2023-Q3'!$J:$J,REPORT!$C126))</f>
        <v>#REF!</v>
      </c>
      <c r="Q126" s="239" t="e">
        <f>IF($C126="","",SUMIFS('2023-Q4'!$I:$I,'2023-Q4'!$J:$J,REPORT!$C126))</f>
        <v>#REF!</v>
      </c>
      <c r="R126" s="239" t="e">
        <f>IF($C126="","",SUMIFS('2024-Q1'!$I:$I,'2024-Q1'!$J:$J,REPORT!$C126))</f>
        <v>#REF!</v>
      </c>
      <c r="S126" s="239" t="e">
        <f>IF($C126="","",SUMIFS('2024-Q2'!$I:$I,'2024-Q2'!$J:$J,REPORT!$C126))</f>
        <v>#REF!</v>
      </c>
      <c r="T126" s="110"/>
    </row>
    <row r="127" spans="1:20" outlineLevel="1" x14ac:dyDescent="0.35">
      <c r="B127" s="130"/>
      <c r="C127" s="229" t="e">
        <f>IF(BUDGET!#REF!="","",BUDGET!#REF!)</f>
        <v>#REF!</v>
      </c>
      <c r="D127" s="231" t="e">
        <f>IF(BUDGET!#REF!="","",BUDGET!#REF!)</f>
        <v>#REF!</v>
      </c>
      <c r="E127" s="239" t="e">
        <f>IF(BUDGET!#REF!="","",BUDGET!#REF!)</f>
        <v>#REF!</v>
      </c>
      <c r="F127" s="241"/>
      <c r="G127" s="239" t="e">
        <f>IF($C127="","",SUMIFS('2022-Q2'!$I:$I,'2022-Q2'!$J:$J,REPORT!$C127)+SUMIFS('2022-Q3'!$I:$I,'2022-Q3'!$J:$J,REPORT!$C127)+SUMIFS('2022-Q4'!$I:$I,'2022-Q4'!$J:$J,REPORT!$C127)+SUMIFS('2023-Q1'!$I:$I,'2023-Q1'!$J:$J,REPORT!$C127)+SUMIFS('2023-Q2'!$I:$I,'2023-Q2'!$J:$J,REPORT!$C127)+SUMIFS('2023-Q3'!$I:$I,'2023-Q3'!$J:$J,REPORT!$C127)+SUMIFS('2023-Q4'!$I:$I,'2023-Q4'!$J:$J,REPORT!$C127)+SUMIFS('2024-Q1'!$I:$I,'2024-Q1'!$J:$J,REPORT!$C127)+SUMIFS('2024-Q2'!$I:$I,'2024-Q2'!$J:$J,REPORT!$C127))</f>
        <v>#REF!</v>
      </c>
      <c r="H127" s="141"/>
      <c r="I127" s="138"/>
      <c r="J127" s="290" t="e">
        <f t="shared" si="33"/>
        <v>#REF!</v>
      </c>
      <c r="K127" s="239" t="e">
        <f>IF($C127="","",SUMIFS('2022-Q2'!$I:$I,'2022-Q2'!$J:$J,REPORT!$C127))</f>
        <v>#REF!</v>
      </c>
      <c r="L127" s="239" t="e">
        <f>IF($C127="","",SUMIFS('2022-Q3'!$I:$I,'2022-Q3'!$J:$J,REPORT!$C127))</f>
        <v>#REF!</v>
      </c>
      <c r="M127" s="239" t="e">
        <f>IF($C127="","",SUMIFS('2022-Q4'!$I:$I,'2022-Q4'!$J:$J,REPORT!$C127))</f>
        <v>#REF!</v>
      </c>
      <c r="N127" s="239" t="e">
        <f>IF($C127="","",SUMIFS('2023-Q1'!$I:$I,'2023-Q1'!$J:$J,REPORT!$C127))</f>
        <v>#REF!</v>
      </c>
      <c r="O127" s="239" t="e">
        <f>IF($C127="","",SUMIFS('2023-Q2'!$I:$I,'2023-Q2'!$J:$J,REPORT!$C127))</f>
        <v>#REF!</v>
      </c>
      <c r="P127" s="239" t="e">
        <f>IF($C127="","",SUMIFS('2023-Q3'!$I:$I,'2023-Q3'!$J:$J,REPORT!$C127))</f>
        <v>#REF!</v>
      </c>
      <c r="Q127" s="239" t="e">
        <f>IF($C127="","",SUMIFS('2023-Q4'!$I:$I,'2023-Q4'!$J:$J,REPORT!$C127))</f>
        <v>#REF!</v>
      </c>
      <c r="R127" s="239" t="e">
        <f>IF($C127="","",SUMIFS('2024-Q1'!$I:$I,'2024-Q1'!$J:$J,REPORT!$C127))</f>
        <v>#REF!</v>
      </c>
      <c r="S127" s="239" t="e">
        <f>IF($C127="","",SUMIFS('2024-Q2'!$I:$I,'2024-Q2'!$J:$J,REPORT!$C127))</f>
        <v>#REF!</v>
      </c>
      <c r="T127" s="110"/>
    </row>
    <row r="128" spans="1:20" outlineLevel="1" x14ac:dyDescent="0.35">
      <c r="B128" s="130"/>
      <c r="C128" s="229" t="e">
        <f>IF(BUDGET!#REF!="","",BUDGET!#REF!)</f>
        <v>#REF!</v>
      </c>
      <c r="D128" s="231" t="e">
        <f>IF(BUDGET!#REF!="","",BUDGET!#REF!)</f>
        <v>#REF!</v>
      </c>
      <c r="E128" s="239" t="e">
        <f>IF(BUDGET!#REF!="","",BUDGET!#REF!)</f>
        <v>#REF!</v>
      </c>
      <c r="F128" s="241"/>
      <c r="G128" s="239" t="e">
        <f>IF($C128="","",SUMIFS('2022-Q2'!$I:$I,'2022-Q2'!$J:$J,REPORT!$C128)+SUMIFS('2022-Q3'!$I:$I,'2022-Q3'!$J:$J,REPORT!$C128)+SUMIFS('2022-Q4'!$I:$I,'2022-Q4'!$J:$J,REPORT!$C128)+SUMIFS('2023-Q1'!$I:$I,'2023-Q1'!$J:$J,REPORT!$C128)+SUMIFS('2023-Q2'!$I:$I,'2023-Q2'!$J:$J,REPORT!$C128)+SUMIFS('2023-Q3'!$I:$I,'2023-Q3'!$J:$J,REPORT!$C128)+SUMIFS('2023-Q4'!$I:$I,'2023-Q4'!$J:$J,REPORT!$C128)+SUMIFS('2024-Q1'!$I:$I,'2024-Q1'!$J:$J,REPORT!$C128)+SUMIFS('2024-Q2'!$I:$I,'2024-Q2'!$J:$J,REPORT!$C128))</f>
        <v>#REF!</v>
      </c>
      <c r="H128" s="141"/>
      <c r="I128" s="138"/>
      <c r="J128" s="146" t="e">
        <f t="shared" ref="J128:J137" si="34">IF(C128="","",IF(ABS(G128-SUM(K128:S128))&gt;0.1,"PROB","OK"))</f>
        <v>#REF!</v>
      </c>
      <c r="K128" s="239"/>
      <c r="L128" s="239"/>
      <c r="M128" s="239"/>
      <c r="N128" s="239"/>
      <c r="O128" s="239"/>
      <c r="P128" s="239"/>
      <c r="Q128" s="239"/>
      <c r="R128" s="239"/>
      <c r="S128" s="239"/>
      <c r="T128" s="110"/>
    </row>
    <row r="129" spans="1:20" outlineLevel="1" x14ac:dyDescent="0.35">
      <c r="B129" s="130"/>
      <c r="C129" s="229" t="e">
        <f>IF(BUDGET!#REF!="","",BUDGET!#REF!)</f>
        <v>#REF!</v>
      </c>
      <c r="D129" s="231" t="e">
        <f>IF(BUDGET!#REF!="","",BUDGET!#REF!)</f>
        <v>#REF!</v>
      </c>
      <c r="E129" s="239" t="e">
        <f>IF(BUDGET!#REF!="","",BUDGET!#REF!)</f>
        <v>#REF!</v>
      </c>
      <c r="F129" s="241"/>
      <c r="G129" s="239" t="e">
        <f>IF($C129="","",SUMIFS('2022-Q2'!$I:$I,'2022-Q2'!$J:$J,REPORT!$C129)+SUMIFS('2022-Q3'!$I:$I,'2022-Q3'!$J:$J,REPORT!$C129)+SUMIFS('2022-Q4'!$I:$I,'2022-Q4'!$J:$J,REPORT!$C129)+SUMIFS('2023-Q1'!$I:$I,'2023-Q1'!$J:$J,REPORT!$C129)+SUMIFS('2023-Q2'!$I:$I,'2023-Q2'!$J:$J,REPORT!$C129)+SUMIFS('2023-Q3'!$I:$I,'2023-Q3'!$J:$J,REPORT!$C129)+SUMIFS('2023-Q4'!$I:$I,'2023-Q4'!$J:$J,REPORT!$C129)+SUMIFS('2024-Q1'!$I:$I,'2024-Q1'!$J:$J,REPORT!$C129)+SUMIFS('2024-Q2'!$I:$I,'2024-Q2'!$J:$J,REPORT!$C129))</f>
        <v>#REF!</v>
      </c>
      <c r="H129" s="141"/>
      <c r="I129" s="138"/>
      <c r="J129" s="146" t="e">
        <f t="shared" si="34"/>
        <v>#REF!</v>
      </c>
      <c r="K129" s="239"/>
      <c r="L129" s="239"/>
      <c r="M129" s="239"/>
      <c r="N129" s="239"/>
      <c r="O129" s="239"/>
      <c r="P129" s="239"/>
      <c r="Q129" s="239"/>
      <c r="R129" s="239"/>
      <c r="S129" s="239"/>
      <c r="T129" s="110"/>
    </row>
    <row r="130" spans="1:20" outlineLevel="1" x14ac:dyDescent="0.35">
      <c r="B130" s="130"/>
      <c r="C130" s="229" t="e">
        <f>IF(BUDGET!#REF!="","",BUDGET!#REF!)</f>
        <v>#REF!</v>
      </c>
      <c r="D130" s="231" t="e">
        <f>IF(BUDGET!#REF!="","",BUDGET!#REF!)</f>
        <v>#REF!</v>
      </c>
      <c r="E130" s="239" t="e">
        <f>IF(BUDGET!#REF!="","",BUDGET!#REF!)</f>
        <v>#REF!</v>
      </c>
      <c r="F130" s="241"/>
      <c r="G130" s="239" t="e">
        <f>IF($C130="","",SUMIFS('2022-Q2'!$I:$I,'2022-Q2'!$J:$J,REPORT!$C130)+SUMIFS('2022-Q3'!$I:$I,'2022-Q3'!$J:$J,REPORT!$C130)+SUMIFS('2022-Q4'!$I:$I,'2022-Q4'!$J:$J,REPORT!$C130)+SUMIFS('2023-Q1'!$I:$I,'2023-Q1'!$J:$J,REPORT!$C130)+SUMIFS('2023-Q2'!$I:$I,'2023-Q2'!$J:$J,REPORT!$C130)+SUMIFS('2023-Q3'!$I:$I,'2023-Q3'!$J:$J,REPORT!$C130)+SUMIFS('2023-Q4'!$I:$I,'2023-Q4'!$J:$J,REPORT!$C130)+SUMIFS('2024-Q1'!$I:$I,'2024-Q1'!$J:$J,REPORT!$C130)+SUMIFS('2024-Q2'!$I:$I,'2024-Q2'!$J:$J,REPORT!$C130))</f>
        <v>#REF!</v>
      </c>
      <c r="H130" s="141"/>
      <c r="I130" s="138"/>
      <c r="J130" s="146" t="e">
        <f t="shared" si="34"/>
        <v>#REF!</v>
      </c>
      <c r="K130" s="239"/>
      <c r="L130" s="239"/>
      <c r="M130" s="239"/>
      <c r="N130" s="239"/>
      <c r="O130" s="239"/>
      <c r="P130" s="239"/>
      <c r="Q130" s="239"/>
      <c r="R130" s="239"/>
      <c r="S130" s="239"/>
      <c r="T130" s="110"/>
    </row>
    <row r="131" spans="1:20" outlineLevel="1" x14ac:dyDescent="0.35">
      <c r="B131" s="130"/>
      <c r="C131" s="229" t="e">
        <f>IF(BUDGET!#REF!="","",BUDGET!#REF!)</f>
        <v>#REF!</v>
      </c>
      <c r="D131" s="231" t="e">
        <f>IF(BUDGET!#REF!="","",BUDGET!#REF!)</f>
        <v>#REF!</v>
      </c>
      <c r="E131" s="239" t="e">
        <f>IF(BUDGET!#REF!="","",BUDGET!#REF!)</f>
        <v>#REF!</v>
      </c>
      <c r="F131" s="241"/>
      <c r="G131" s="239" t="e">
        <f>IF($C131="","",SUMIFS('2022-Q2'!$I:$I,'2022-Q2'!$J:$J,REPORT!$C131)+SUMIFS('2022-Q3'!$I:$I,'2022-Q3'!$J:$J,REPORT!$C131)+SUMIFS('2022-Q4'!$I:$I,'2022-Q4'!$J:$J,REPORT!$C131)+SUMIFS('2023-Q1'!$I:$I,'2023-Q1'!$J:$J,REPORT!$C131)+SUMIFS('2023-Q2'!$I:$I,'2023-Q2'!$J:$J,REPORT!$C131)+SUMIFS('2023-Q3'!$I:$I,'2023-Q3'!$J:$J,REPORT!$C131)+SUMIFS('2023-Q4'!$I:$I,'2023-Q4'!$J:$J,REPORT!$C131)+SUMIFS('2024-Q1'!$I:$I,'2024-Q1'!$J:$J,REPORT!$C131)+SUMIFS('2024-Q2'!$I:$I,'2024-Q2'!$J:$J,REPORT!$C131))</f>
        <v>#REF!</v>
      </c>
      <c r="H131" s="141"/>
      <c r="I131" s="138"/>
      <c r="J131" s="146" t="e">
        <f t="shared" si="34"/>
        <v>#REF!</v>
      </c>
      <c r="K131" s="239"/>
      <c r="L131" s="239"/>
      <c r="M131" s="239"/>
      <c r="N131" s="239"/>
      <c r="O131" s="239"/>
      <c r="P131" s="239"/>
      <c r="Q131" s="239"/>
      <c r="R131" s="239"/>
      <c r="S131" s="239"/>
      <c r="T131" s="110"/>
    </row>
    <row r="132" spans="1:20" outlineLevel="1" x14ac:dyDescent="0.35">
      <c r="B132" s="130"/>
      <c r="C132" s="229" t="e">
        <f>IF(BUDGET!#REF!="","",BUDGET!#REF!)</f>
        <v>#REF!</v>
      </c>
      <c r="D132" s="231" t="e">
        <f>IF(BUDGET!#REF!="","",BUDGET!#REF!)</f>
        <v>#REF!</v>
      </c>
      <c r="E132" s="239" t="e">
        <f>IF(BUDGET!#REF!="","",BUDGET!#REF!)</f>
        <v>#REF!</v>
      </c>
      <c r="F132" s="241"/>
      <c r="G132" s="239" t="e">
        <f>IF($C132="","",SUMIFS('2022-Q2'!$I:$I,'2022-Q2'!$J:$J,REPORT!$C132)+SUMIFS('2022-Q3'!$I:$I,'2022-Q3'!$J:$J,REPORT!$C132)+SUMIFS('2022-Q4'!$I:$I,'2022-Q4'!$J:$J,REPORT!$C132)+SUMIFS('2023-Q1'!$I:$I,'2023-Q1'!$J:$J,REPORT!$C132)+SUMIFS('2023-Q2'!$I:$I,'2023-Q2'!$J:$J,REPORT!$C132)+SUMIFS('2023-Q3'!$I:$I,'2023-Q3'!$J:$J,REPORT!$C132)+SUMIFS('2023-Q4'!$I:$I,'2023-Q4'!$J:$J,REPORT!$C132)+SUMIFS('2024-Q1'!$I:$I,'2024-Q1'!$J:$J,REPORT!$C132)+SUMIFS('2024-Q2'!$I:$I,'2024-Q2'!$J:$J,REPORT!$C132))</f>
        <v>#REF!</v>
      </c>
      <c r="H132" s="141"/>
      <c r="I132" s="138"/>
      <c r="J132" s="146" t="e">
        <f t="shared" si="34"/>
        <v>#REF!</v>
      </c>
      <c r="K132" s="239"/>
      <c r="L132" s="239"/>
      <c r="M132" s="239"/>
      <c r="N132" s="239"/>
      <c r="O132" s="239"/>
      <c r="P132" s="239"/>
      <c r="Q132" s="239"/>
      <c r="R132" s="239"/>
      <c r="S132" s="239"/>
      <c r="T132" s="110"/>
    </row>
    <row r="133" spans="1:20" outlineLevel="1" x14ac:dyDescent="0.35">
      <c r="B133" s="130"/>
      <c r="C133" s="229" t="e">
        <f>IF(BUDGET!#REF!="","",BUDGET!#REF!)</f>
        <v>#REF!</v>
      </c>
      <c r="D133" s="231" t="e">
        <f>IF(BUDGET!#REF!="","",BUDGET!#REF!)</f>
        <v>#REF!</v>
      </c>
      <c r="E133" s="239" t="e">
        <f>IF(BUDGET!#REF!="","",BUDGET!#REF!)</f>
        <v>#REF!</v>
      </c>
      <c r="F133" s="241"/>
      <c r="G133" s="239" t="e">
        <f>IF($C133="","",SUMIFS('2022-Q2'!$I:$I,'2022-Q2'!$J:$J,REPORT!$C133)+SUMIFS('2022-Q3'!$I:$I,'2022-Q3'!$J:$J,REPORT!$C133)+SUMIFS('2022-Q4'!$I:$I,'2022-Q4'!$J:$J,REPORT!$C133)+SUMIFS('2023-Q1'!$I:$I,'2023-Q1'!$J:$J,REPORT!$C133)+SUMIFS('2023-Q2'!$I:$I,'2023-Q2'!$J:$J,REPORT!$C133)+SUMIFS('2023-Q3'!$I:$I,'2023-Q3'!$J:$J,REPORT!$C133)+SUMIFS('2023-Q4'!$I:$I,'2023-Q4'!$J:$J,REPORT!$C133)+SUMIFS('2024-Q1'!$I:$I,'2024-Q1'!$J:$J,REPORT!$C133)+SUMIFS('2024-Q2'!$I:$I,'2024-Q2'!$J:$J,REPORT!$C133))</f>
        <v>#REF!</v>
      </c>
      <c r="H133" s="141"/>
      <c r="I133" s="138"/>
      <c r="J133" s="146" t="e">
        <f t="shared" si="34"/>
        <v>#REF!</v>
      </c>
      <c r="K133" s="239"/>
      <c r="L133" s="239"/>
      <c r="M133" s="239"/>
      <c r="N133" s="239"/>
      <c r="O133" s="239"/>
      <c r="P133" s="239"/>
      <c r="Q133" s="239"/>
      <c r="R133" s="239"/>
      <c r="S133" s="239"/>
      <c r="T133" s="110"/>
    </row>
    <row r="134" spans="1:20" outlineLevel="1" x14ac:dyDescent="0.35">
      <c r="B134" s="130"/>
      <c r="C134" s="229" t="e">
        <f>IF(BUDGET!#REF!="","",BUDGET!#REF!)</f>
        <v>#REF!</v>
      </c>
      <c r="D134" s="231" t="e">
        <f>IF(BUDGET!#REF!="","",BUDGET!#REF!)</f>
        <v>#REF!</v>
      </c>
      <c r="E134" s="239" t="e">
        <f>IF(BUDGET!#REF!="","",BUDGET!#REF!)</f>
        <v>#REF!</v>
      </c>
      <c r="F134" s="241"/>
      <c r="G134" s="239" t="e">
        <f>IF($C134="","",SUMIFS('2022-Q2'!$I:$I,'2022-Q2'!$J:$J,REPORT!$C134)+SUMIFS('2022-Q3'!$I:$I,'2022-Q3'!$J:$J,REPORT!$C134)+SUMIFS('2022-Q4'!$I:$I,'2022-Q4'!$J:$J,REPORT!$C134)+SUMIFS('2023-Q1'!$I:$I,'2023-Q1'!$J:$J,REPORT!$C134)+SUMIFS('2023-Q2'!$I:$I,'2023-Q2'!$J:$J,REPORT!$C134)+SUMIFS('2023-Q3'!$I:$I,'2023-Q3'!$J:$J,REPORT!$C134)+SUMIFS('2023-Q4'!$I:$I,'2023-Q4'!$J:$J,REPORT!$C134)+SUMIFS('2024-Q1'!$I:$I,'2024-Q1'!$J:$J,REPORT!$C134)+SUMIFS('2024-Q2'!$I:$I,'2024-Q2'!$J:$J,REPORT!$C134))</f>
        <v>#REF!</v>
      </c>
      <c r="H134" s="141"/>
      <c r="I134" s="138"/>
      <c r="J134" s="146" t="e">
        <f t="shared" si="34"/>
        <v>#REF!</v>
      </c>
      <c r="K134" s="239"/>
      <c r="L134" s="239"/>
      <c r="M134" s="239"/>
      <c r="N134" s="239"/>
      <c r="O134" s="239"/>
      <c r="P134" s="239"/>
      <c r="Q134" s="239"/>
      <c r="R134" s="239"/>
      <c r="S134" s="239"/>
      <c r="T134" s="110"/>
    </row>
    <row r="135" spans="1:20" outlineLevel="1" x14ac:dyDescent="0.35">
      <c r="B135" s="130"/>
      <c r="C135" s="229" t="e">
        <f>IF(BUDGET!#REF!="","",BUDGET!#REF!)</f>
        <v>#REF!</v>
      </c>
      <c r="D135" s="231" t="e">
        <f>IF(BUDGET!#REF!="","",BUDGET!#REF!)</f>
        <v>#REF!</v>
      </c>
      <c r="E135" s="239" t="e">
        <f>IF(BUDGET!#REF!="","",BUDGET!#REF!)</f>
        <v>#REF!</v>
      </c>
      <c r="F135" s="241"/>
      <c r="G135" s="239" t="e">
        <f>IF($C135="","",SUMIFS('2022-Q2'!$I:$I,'2022-Q2'!$J:$J,REPORT!$C135)+SUMIFS('2022-Q3'!$I:$I,'2022-Q3'!$J:$J,REPORT!$C135)+SUMIFS('2022-Q4'!$I:$I,'2022-Q4'!$J:$J,REPORT!$C135)+SUMIFS('2023-Q1'!$I:$I,'2023-Q1'!$J:$J,REPORT!$C135)+SUMIFS('2023-Q2'!$I:$I,'2023-Q2'!$J:$J,REPORT!$C135)+SUMIFS('2023-Q3'!$I:$I,'2023-Q3'!$J:$J,REPORT!$C135)+SUMIFS('2023-Q4'!$I:$I,'2023-Q4'!$J:$J,REPORT!$C135)+SUMIFS('2024-Q1'!$I:$I,'2024-Q1'!$J:$J,REPORT!$C135)+SUMIFS('2024-Q2'!$I:$I,'2024-Q2'!$J:$J,REPORT!$C135))</f>
        <v>#REF!</v>
      </c>
      <c r="H135" s="141"/>
      <c r="I135" s="138"/>
      <c r="J135" s="146" t="e">
        <f t="shared" si="34"/>
        <v>#REF!</v>
      </c>
      <c r="K135" s="239"/>
      <c r="L135" s="239"/>
      <c r="M135" s="239"/>
      <c r="N135" s="239"/>
      <c r="O135" s="239"/>
      <c r="P135" s="239"/>
      <c r="Q135" s="239"/>
      <c r="R135" s="239"/>
      <c r="S135" s="239"/>
      <c r="T135" s="110"/>
    </row>
    <row r="136" spans="1:20" s="132" customFormat="1" outlineLevel="1" x14ac:dyDescent="0.35">
      <c r="A136" s="104"/>
      <c r="B136" s="130"/>
      <c r="C136" s="229" t="e">
        <f>IF(BUDGET!#REF!="","",BUDGET!#REF!)</f>
        <v>#REF!</v>
      </c>
      <c r="D136" s="231" t="e">
        <f>IF(BUDGET!#REF!="","",BUDGET!#REF!)</f>
        <v>#REF!</v>
      </c>
      <c r="E136" s="239" t="e">
        <f>IF(BUDGET!#REF!="","",BUDGET!#REF!)</f>
        <v>#REF!</v>
      </c>
      <c r="F136" s="360"/>
      <c r="G136" s="239" t="e">
        <f>IF($C136="","",SUMIFS('2022-Q2'!$I:$I,'2022-Q2'!$J:$J,REPORT!$C136)+SUMIFS('2022-Q3'!$I:$I,'2022-Q3'!$J:$J,REPORT!$C136)+SUMIFS('2022-Q4'!$I:$I,'2022-Q4'!$J:$J,REPORT!$C136)+SUMIFS('2023-Q1'!$I:$I,'2023-Q1'!$J:$J,REPORT!$C136)+SUMIFS('2023-Q2'!$I:$I,'2023-Q2'!$J:$J,REPORT!$C136)+SUMIFS('2023-Q3'!$I:$I,'2023-Q3'!$J:$J,REPORT!$C136)+SUMIFS('2023-Q4'!$I:$I,'2023-Q4'!$J:$J,REPORT!$C136)+SUMIFS('2024-Q1'!$I:$I,'2024-Q1'!$J:$J,REPORT!$C136)+SUMIFS('2024-Q2'!$I:$I,'2024-Q2'!$J:$J,REPORT!$C136))</f>
        <v>#REF!</v>
      </c>
      <c r="H136" s="141"/>
      <c r="I136" s="138"/>
      <c r="J136" s="146" t="e">
        <f t="shared" si="34"/>
        <v>#REF!</v>
      </c>
      <c r="K136" s="239"/>
      <c r="L136" s="239"/>
      <c r="M136" s="239"/>
      <c r="N136" s="239"/>
      <c r="O136" s="239"/>
      <c r="P136" s="239"/>
      <c r="Q136" s="239"/>
      <c r="R136" s="239"/>
      <c r="S136" s="239"/>
      <c r="T136" s="110"/>
    </row>
    <row r="137" spans="1:20" s="132" customFormat="1" outlineLevel="1" x14ac:dyDescent="0.35">
      <c r="A137" s="104"/>
      <c r="B137" s="130"/>
      <c r="C137" s="229" t="e">
        <f>IF(BUDGET!#REF!="","",BUDGET!#REF!)</f>
        <v>#REF!</v>
      </c>
      <c r="D137" s="231" t="e">
        <f>IF(BUDGET!#REF!="","",BUDGET!#REF!)</f>
        <v>#REF!</v>
      </c>
      <c r="E137" s="239" t="e">
        <f>IF(BUDGET!#REF!="","",BUDGET!#REF!)</f>
        <v>#REF!</v>
      </c>
      <c r="F137" s="360"/>
      <c r="G137" s="239" t="e">
        <f>IF($C137="","",SUMIFS('2022-Q2'!$I:$I,'2022-Q2'!$J:$J,REPORT!$C137)+SUMIFS('2022-Q3'!$I:$I,'2022-Q3'!$J:$J,REPORT!$C137)+SUMIFS('2022-Q4'!$I:$I,'2022-Q4'!$J:$J,REPORT!$C137)+SUMIFS('2023-Q1'!$I:$I,'2023-Q1'!$J:$J,REPORT!$C137)+SUMIFS('2023-Q2'!$I:$I,'2023-Q2'!$J:$J,REPORT!$C137)+SUMIFS('2023-Q3'!$I:$I,'2023-Q3'!$J:$J,REPORT!$C137)+SUMIFS('2023-Q4'!$I:$I,'2023-Q4'!$J:$J,REPORT!$C137)+SUMIFS('2024-Q1'!$I:$I,'2024-Q1'!$J:$J,REPORT!$C137)+SUMIFS('2024-Q2'!$I:$I,'2024-Q2'!$J:$J,REPORT!$C137))</f>
        <v>#REF!</v>
      </c>
      <c r="H137" s="141"/>
      <c r="I137" s="139"/>
      <c r="J137" s="146" t="e">
        <f t="shared" si="34"/>
        <v>#REF!</v>
      </c>
      <c r="K137" s="239"/>
      <c r="L137" s="239"/>
      <c r="M137" s="239"/>
      <c r="N137" s="239"/>
      <c r="O137" s="239"/>
      <c r="P137" s="239"/>
      <c r="Q137" s="239"/>
      <c r="R137" s="239"/>
      <c r="S137" s="239"/>
      <c r="T137" s="110"/>
    </row>
    <row r="138" spans="1:20" ht="19.5" customHeight="1" x14ac:dyDescent="0.35">
      <c r="A138" s="108"/>
      <c r="B138" s="126">
        <f>B122+1</f>
        <v>9</v>
      </c>
      <c r="C138" s="127" t="str">
        <f>IF(BUDGET!C84="","",BUDGET!C84)</f>
        <v>Operations and Management of the Fund</v>
      </c>
      <c r="D138" s="236"/>
      <c r="E138" s="129" t="e">
        <f>SUM(E139:E153)</f>
        <v>#REF!</v>
      </c>
      <c r="F138" s="241"/>
      <c r="G138" s="129" t="e">
        <f>SUM(G139:G153)</f>
        <v>#REF!</v>
      </c>
      <c r="H138" s="140"/>
      <c r="I138" s="328" t="e">
        <f>IF(E138=0,"",G138/E138)</f>
        <v>#REF!</v>
      </c>
      <c r="J138" s="146"/>
      <c r="K138" s="321" t="e">
        <f t="shared" ref="K138:S138" si="35">SUM(K139:K153)</f>
        <v>#REF!</v>
      </c>
      <c r="L138" s="321" t="e">
        <f t="shared" si="35"/>
        <v>#REF!</v>
      </c>
      <c r="M138" s="321" t="e">
        <f t="shared" si="35"/>
        <v>#REF!</v>
      </c>
      <c r="N138" s="321" t="e">
        <f t="shared" si="35"/>
        <v>#REF!</v>
      </c>
      <c r="O138" s="321" t="e">
        <f t="shared" si="35"/>
        <v>#REF!</v>
      </c>
      <c r="P138" s="321" t="e">
        <f t="shared" si="35"/>
        <v>#REF!</v>
      </c>
      <c r="Q138" s="321" t="e">
        <f t="shared" si="35"/>
        <v>#REF!</v>
      </c>
      <c r="R138" s="321" t="e">
        <f t="shared" si="35"/>
        <v>#REF!</v>
      </c>
      <c r="S138" s="321" t="e">
        <f t="shared" si="35"/>
        <v>#REF!</v>
      </c>
      <c r="T138" s="110"/>
    </row>
    <row r="139" spans="1:20" outlineLevel="1" x14ac:dyDescent="0.35">
      <c r="B139" s="130"/>
      <c r="C139" s="229" t="e">
        <f>IF(BUDGET!#REF!="","",BUDGET!#REF!)</f>
        <v>#REF!</v>
      </c>
      <c r="D139" s="231" t="e">
        <f>IF(BUDGET!#REF!="","",BUDGET!#REF!)</f>
        <v>#REF!</v>
      </c>
      <c r="E139" s="239" t="e">
        <f>IF(BUDGET!#REF!="","",BUDGET!#REF!)</f>
        <v>#REF!</v>
      </c>
      <c r="F139" s="241"/>
      <c r="G139" s="239" t="e">
        <f>IF($C139="","",SUMIFS('2022-Q2'!$I:$I,'2022-Q2'!$J:$J,REPORT!$C139)+SUMIFS('2022-Q3'!$I:$I,'2022-Q3'!$J:$J,REPORT!$C139)+SUMIFS('2022-Q4'!$I:$I,'2022-Q4'!$J:$J,REPORT!$C139)+SUMIFS('2023-Q1'!$I:$I,'2023-Q1'!$J:$J,REPORT!$C139)+SUMIFS('2023-Q2'!$I:$I,'2023-Q2'!$J:$J,REPORT!$C139)+SUMIFS('2023-Q3'!$I:$I,'2023-Q3'!$J:$J,REPORT!$C139)+SUMIFS('2023-Q4'!$I:$I,'2023-Q4'!$J:$J,REPORT!$C139)+SUMIFS('2024-Q1'!$I:$I,'2024-Q1'!$J:$J,REPORT!$C139)+SUMIFS('2024-Q2'!$I:$I,'2024-Q2'!$J:$J,REPORT!$C139))</f>
        <v>#REF!</v>
      </c>
      <c r="H139" s="141"/>
      <c r="I139" s="280"/>
      <c r="J139" s="290" t="e">
        <f t="shared" ref="J139" si="36">IF(C139="","",IF(ABS(G139-SUM(K139:S139))&gt;0.1,"PROB","OK"))</f>
        <v>#REF!</v>
      </c>
      <c r="K139" s="239" t="e">
        <f>IF($C139="","",SUMIFS('2022-Q2'!$I:$I,'2022-Q2'!$J:$J,REPORT!$C139))</f>
        <v>#REF!</v>
      </c>
      <c r="L139" s="239" t="e">
        <f>IF($C139="","",SUMIFS('2022-Q3'!$I:$I,'2022-Q3'!$J:$J,REPORT!$C139))</f>
        <v>#REF!</v>
      </c>
      <c r="M139" s="239" t="e">
        <f>IF($C139="","",SUMIFS('2022-Q4'!$I:$I,'2022-Q4'!$J:$J,REPORT!$C139))</f>
        <v>#REF!</v>
      </c>
      <c r="N139" s="239" t="e">
        <f>IF($C139="","",SUMIFS('2023-Q1'!$I:$I,'2023-Q1'!$J:$J,REPORT!$C139))</f>
        <v>#REF!</v>
      </c>
      <c r="O139" s="239" t="e">
        <f>IF($C139="","",SUMIFS('2023-Q2'!$I:$I,'2023-Q2'!$J:$J,REPORT!$C139))</f>
        <v>#REF!</v>
      </c>
      <c r="P139" s="239" t="e">
        <f>IF($C139="","",SUMIFS('2023-Q3'!$I:$I,'2023-Q3'!$J:$J,REPORT!$C139))</f>
        <v>#REF!</v>
      </c>
      <c r="Q139" s="239" t="e">
        <f>IF($C139="","",SUMIFS('2023-Q4'!$I:$I,'2023-Q4'!$J:$J,REPORT!$C139))</f>
        <v>#REF!</v>
      </c>
      <c r="R139" s="239" t="e">
        <f>IF($C139="","",SUMIFS('2024-Q1'!$I:$I,'2024-Q1'!$J:$J,REPORT!$C139))</f>
        <v>#REF!</v>
      </c>
      <c r="S139" s="239" t="e">
        <f>IF($C139="","",SUMIFS('2024-Q2'!$I:$I,'2024-Q2'!$J:$J,REPORT!$C139))</f>
        <v>#REF!</v>
      </c>
      <c r="T139" s="110"/>
    </row>
    <row r="140" spans="1:20" outlineLevel="1" x14ac:dyDescent="0.35">
      <c r="B140" s="130"/>
      <c r="C140" s="229" t="e">
        <f>IF(BUDGET!#REF!="","",BUDGET!#REF!)</f>
        <v>#REF!</v>
      </c>
      <c r="D140" s="231" t="e">
        <f>IF(BUDGET!#REF!="","",BUDGET!#REF!)</f>
        <v>#REF!</v>
      </c>
      <c r="E140" s="239" t="e">
        <f>IF(BUDGET!#REF!="","",BUDGET!#REF!)</f>
        <v>#REF!</v>
      </c>
      <c r="F140" s="241"/>
      <c r="G140" s="239" t="e">
        <f>IF($C140="","",SUMIFS('2022-Q2'!$I:$I,'2022-Q2'!$J:$J,REPORT!$C140)+SUMIFS('2022-Q3'!$I:$I,'2022-Q3'!$J:$J,REPORT!$C140)+SUMIFS('2022-Q4'!$I:$I,'2022-Q4'!$J:$J,REPORT!$C140)+SUMIFS('2023-Q1'!$I:$I,'2023-Q1'!$J:$J,REPORT!$C140)+SUMIFS('2023-Q2'!$I:$I,'2023-Q2'!$J:$J,REPORT!$C140)+SUMIFS('2023-Q3'!$I:$I,'2023-Q3'!$J:$J,REPORT!$C140)+SUMIFS('2023-Q4'!$I:$I,'2023-Q4'!$J:$J,REPORT!$C140)+SUMIFS('2024-Q1'!$I:$I,'2024-Q1'!$J:$J,REPORT!$C140)+SUMIFS('2024-Q2'!$I:$I,'2024-Q2'!$J:$J,REPORT!$C140))</f>
        <v>#REF!</v>
      </c>
      <c r="H140" s="141"/>
      <c r="I140" s="138"/>
      <c r="J140" s="146" t="e">
        <f t="shared" ref="J140:J153" si="37">IF(C140="","",IF(ABS(G140-SUM(K140:S140))&gt;0.1,"PROB","OK"))</f>
        <v>#REF!</v>
      </c>
      <c r="K140" s="239"/>
      <c r="L140" s="239"/>
      <c r="M140" s="239"/>
      <c r="N140" s="239"/>
      <c r="O140" s="239"/>
      <c r="P140" s="239"/>
      <c r="Q140" s="239"/>
      <c r="R140" s="239"/>
      <c r="S140" s="239"/>
      <c r="T140" s="110"/>
    </row>
    <row r="141" spans="1:20" outlineLevel="1" x14ac:dyDescent="0.35">
      <c r="B141" s="130"/>
      <c r="C141" s="229" t="e">
        <f>IF(BUDGET!#REF!="","",BUDGET!#REF!)</f>
        <v>#REF!</v>
      </c>
      <c r="D141" s="231" t="e">
        <f>IF(BUDGET!#REF!="","",BUDGET!#REF!)</f>
        <v>#REF!</v>
      </c>
      <c r="E141" s="239" t="e">
        <f>IF(BUDGET!#REF!="","",BUDGET!#REF!)</f>
        <v>#REF!</v>
      </c>
      <c r="F141" s="241"/>
      <c r="G141" s="239" t="e">
        <f>IF($C141="","",SUMIFS('2022-Q2'!$I:$I,'2022-Q2'!$J:$J,REPORT!$C141)+SUMIFS('2022-Q3'!$I:$I,'2022-Q3'!$J:$J,REPORT!$C141)+SUMIFS('2022-Q4'!$I:$I,'2022-Q4'!$J:$J,REPORT!$C141)+SUMIFS('2023-Q1'!$I:$I,'2023-Q1'!$J:$J,REPORT!$C141)+SUMIFS('2023-Q2'!$I:$I,'2023-Q2'!$J:$J,REPORT!$C141)+SUMIFS('2023-Q3'!$I:$I,'2023-Q3'!$J:$J,REPORT!$C141)+SUMIFS('2023-Q4'!$I:$I,'2023-Q4'!$J:$J,REPORT!$C141)+SUMIFS('2024-Q1'!$I:$I,'2024-Q1'!$J:$J,REPORT!$C141)+SUMIFS('2024-Q2'!$I:$I,'2024-Q2'!$J:$J,REPORT!$C141))</f>
        <v>#REF!</v>
      </c>
      <c r="H141" s="141"/>
      <c r="I141" s="138"/>
      <c r="J141" s="146" t="e">
        <f t="shared" si="37"/>
        <v>#REF!</v>
      </c>
      <c r="K141" s="239"/>
      <c r="L141" s="239"/>
      <c r="M141" s="239"/>
      <c r="N141" s="239"/>
      <c r="O141" s="239"/>
      <c r="P141" s="239"/>
      <c r="Q141" s="239"/>
      <c r="R141" s="239"/>
      <c r="S141" s="239"/>
      <c r="T141" s="110"/>
    </row>
    <row r="142" spans="1:20" outlineLevel="1" x14ac:dyDescent="0.35">
      <c r="B142" s="130"/>
      <c r="C142" s="229" t="e">
        <f>IF(BUDGET!#REF!="","",BUDGET!#REF!)</f>
        <v>#REF!</v>
      </c>
      <c r="D142" s="231" t="e">
        <f>IF(BUDGET!#REF!="","",BUDGET!#REF!)</f>
        <v>#REF!</v>
      </c>
      <c r="E142" s="239" t="e">
        <f>IF(BUDGET!#REF!="","",BUDGET!#REF!)</f>
        <v>#REF!</v>
      </c>
      <c r="F142" s="241"/>
      <c r="G142" s="239" t="e">
        <f>IF($C142="","",SUMIFS('2022-Q2'!$I:$I,'2022-Q2'!$J:$J,REPORT!$C142)+SUMIFS('2022-Q3'!$I:$I,'2022-Q3'!$J:$J,REPORT!$C142)+SUMIFS('2022-Q4'!$I:$I,'2022-Q4'!$J:$J,REPORT!$C142)+SUMIFS('2023-Q1'!$I:$I,'2023-Q1'!$J:$J,REPORT!$C142)+SUMIFS('2023-Q2'!$I:$I,'2023-Q2'!$J:$J,REPORT!$C142)+SUMIFS('2023-Q3'!$I:$I,'2023-Q3'!$J:$J,REPORT!$C142)+SUMIFS('2023-Q4'!$I:$I,'2023-Q4'!$J:$J,REPORT!$C142)+SUMIFS('2024-Q1'!$I:$I,'2024-Q1'!$J:$J,REPORT!$C142)+SUMIFS('2024-Q2'!$I:$I,'2024-Q2'!$J:$J,REPORT!$C142))</f>
        <v>#REF!</v>
      </c>
      <c r="H142" s="141"/>
      <c r="I142" s="138"/>
      <c r="J142" s="146" t="e">
        <f t="shared" si="37"/>
        <v>#REF!</v>
      </c>
      <c r="K142" s="239"/>
      <c r="L142" s="239"/>
      <c r="M142" s="239"/>
      <c r="N142" s="239"/>
      <c r="O142" s="239"/>
      <c r="P142" s="239"/>
      <c r="Q142" s="239"/>
      <c r="R142" s="239"/>
      <c r="S142" s="239"/>
      <c r="T142" s="110"/>
    </row>
    <row r="143" spans="1:20" ht="27" outlineLevel="1" x14ac:dyDescent="0.35">
      <c r="B143" s="130"/>
      <c r="C143" s="229" t="str">
        <f>IF(BUDGET!C85="","",BUDGET!C85)</f>
        <v>CORE-01</v>
      </c>
      <c r="D143" s="231" t="str">
        <f>IF(BUDGET!D85="","",BUDGET!D85)</f>
        <v>including operational coordination of programmes and projects as well as due diligence and monitoring and evaluation (Consultants and employees, tools, travels and meetings, office costs etc)</v>
      </c>
      <c r="E143" s="239">
        <f>IF(BUDGET!N85="","",BUDGET!N85)</f>
        <v>200000</v>
      </c>
      <c r="F143" s="241"/>
      <c r="G143" s="239">
        <f>IF($C143="","",SUMIFS('2022-Q2'!$I:$I,'2022-Q2'!$J:$J,REPORT!$C143)+SUMIFS('2022-Q3'!$I:$I,'2022-Q3'!$J:$J,REPORT!$C143)+SUMIFS('2022-Q4'!$I:$I,'2022-Q4'!$J:$J,REPORT!$C143)+SUMIFS('2023-Q1'!$I:$I,'2023-Q1'!$J:$J,REPORT!$C143)+SUMIFS('2023-Q2'!$I:$I,'2023-Q2'!$J:$J,REPORT!$C143)+SUMIFS('2023-Q3'!$I:$I,'2023-Q3'!$J:$J,REPORT!$C143)+SUMIFS('2023-Q4'!$I:$I,'2023-Q4'!$J:$J,REPORT!$C143)+SUMIFS('2024-Q1'!$I:$I,'2024-Q1'!$J:$J,REPORT!$C143)+SUMIFS('2024-Q2'!$I:$I,'2024-Q2'!$J:$J,REPORT!$C143))</f>
        <v>0</v>
      </c>
      <c r="H143" s="141"/>
      <c r="I143" s="138"/>
      <c r="J143" s="146" t="str">
        <f t="shared" si="37"/>
        <v>OK</v>
      </c>
      <c r="K143" s="239"/>
      <c r="L143" s="239"/>
      <c r="M143" s="239"/>
      <c r="N143" s="239"/>
      <c r="O143" s="239"/>
      <c r="P143" s="239"/>
      <c r="Q143" s="239"/>
      <c r="R143" s="239"/>
      <c r="S143" s="239"/>
      <c r="T143" s="110"/>
    </row>
    <row r="144" spans="1:20" outlineLevel="1" x14ac:dyDescent="0.35">
      <c r="B144" s="130"/>
      <c r="C144" s="229" t="str">
        <f>IF(BUDGET!C86="","",BUDGET!C86)</f>
        <v/>
      </c>
      <c r="D144" s="231" t="str">
        <f>IF(BUDGET!D86="","",BUDGET!D86)</f>
        <v/>
      </c>
      <c r="E144" s="239" t="str">
        <f>IF(BUDGET!N86="","",BUDGET!N86)</f>
        <v/>
      </c>
      <c r="F144" s="241"/>
      <c r="G144" s="239" t="str">
        <f>IF($C144="","",SUMIFS('2022-Q2'!$I:$I,'2022-Q2'!$J:$J,REPORT!$C144)+SUMIFS('2022-Q3'!$I:$I,'2022-Q3'!$J:$J,REPORT!$C144)+SUMIFS('2022-Q4'!$I:$I,'2022-Q4'!$J:$J,REPORT!$C144)+SUMIFS('2023-Q1'!$I:$I,'2023-Q1'!$J:$J,REPORT!$C144)+SUMIFS('2023-Q2'!$I:$I,'2023-Q2'!$J:$J,REPORT!$C144)+SUMIFS('2023-Q3'!$I:$I,'2023-Q3'!$J:$J,REPORT!$C144)+SUMIFS('2023-Q4'!$I:$I,'2023-Q4'!$J:$J,REPORT!$C144)+SUMIFS('2024-Q1'!$I:$I,'2024-Q1'!$J:$J,REPORT!$C144)+SUMIFS('2024-Q2'!$I:$I,'2024-Q2'!$J:$J,REPORT!$C144))</f>
        <v/>
      </c>
      <c r="H144" s="141"/>
      <c r="I144" s="138"/>
      <c r="J144" s="146" t="str">
        <f t="shared" si="37"/>
        <v/>
      </c>
      <c r="K144" s="239"/>
      <c r="L144" s="239"/>
      <c r="M144" s="239"/>
      <c r="N144" s="239"/>
      <c r="O144" s="239"/>
      <c r="P144" s="239"/>
      <c r="Q144" s="239"/>
      <c r="R144" s="239"/>
      <c r="S144" s="239"/>
      <c r="T144" s="110"/>
    </row>
    <row r="145" spans="1:20" outlineLevel="1" x14ac:dyDescent="0.35">
      <c r="B145" s="130"/>
      <c r="C145" s="229" t="str">
        <f>IF(BUDGET!C87="","",BUDGET!C87)</f>
        <v/>
      </c>
      <c r="D145" s="231" t="str">
        <f>IF(BUDGET!D87="","",BUDGET!D87)</f>
        <v/>
      </c>
      <c r="E145" s="239" t="str">
        <f>IF(BUDGET!N87="","",BUDGET!N87)</f>
        <v/>
      </c>
      <c r="F145" s="241"/>
      <c r="G145" s="239" t="str">
        <f>IF($C145="","",SUMIFS('2022-Q2'!$I:$I,'2022-Q2'!$J:$J,REPORT!$C145)+SUMIFS('2022-Q3'!$I:$I,'2022-Q3'!$J:$J,REPORT!$C145)+SUMIFS('2022-Q4'!$I:$I,'2022-Q4'!$J:$J,REPORT!$C145)+SUMIFS('2023-Q1'!$I:$I,'2023-Q1'!$J:$J,REPORT!$C145)+SUMIFS('2023-Q2'!$I:$I,'2023-Q2'!$J:$J,REPORT!$C145)+SUMIFS('2023-Q3'!$I:$I,'2023-Q3'!$J:$J,REPORT!$C145)+SUMIFS('2023-Q4'!$I:$I,'2023-Q4'!$J:$J,REPORT!$C145)+SUMIFS('2024-Q1'!$I:$I,'2024-Q1'!$J:$J,REPORT!$C145)+SUMIFS('2024-Q2'!$I:$I,'2024-Q2'!$J:$J,REPORT!$C145))</f>
        <v/>
      </c>
      <c r="H145" s="141"/>
      <c r="I145" s="138"/>
      <c r="J145" s="146" t="str">
        <f t="shared" si="37"/>
        <v/>
      </c>
      <c r="K145" s="239"/>
      <c r="L145" s="239"/>
      <c r="M145" s="239"/>
      <c r="N145" s="239"/>
      <c r="O145" s="239"/>
      <c r="P145" s="239"/>
      <c r="Q145" s="239"/>
      <c r="R145" s="239"/>
      <c r="S145" s="239"/>
      <c r="T145" s="110"/>
    </row>
    <row r="146" spans="1:20" outlineLevel="1" x14ac:dyDescent="0.35">
      <c r="B146" s="130"/>
      <c r="C146" s="229" t="str">
        <f>IF(BUDGET!C88="","",BUDGET!C88)</f>
        <v/>
      </c>
      <c r="D146" s="231" t="str">
        <f>IF(BUDGET!D88="","",BUDGET!D88)</f>
        <v/>
      </c>
      <c r="E146" s="239" t="str">
        <f>IF(BUDGET!N88="","",BUDGET!N88)</f>
        <v/>
      </c>
      <c r="F146" s="241"/>
      <c r="G146" s="239" t="str">
        <f>IF($C146="","",SUMIFS('2022-Q2'!$I:$I,'2022-Q2'!$J:$J,REPORT!$C146)+SUMIFS('2022-Q3'!$I:$I,'2022-Q3'!$J:$J,REPORT!$C146)+SUMIFS('2022-Q4'!$I:$I,'2022-Q4'!$J:$J,REPORT!$C146)+SUMIFS('2023-Q1'!$I:$I,'2023-Q1'!$J:$J,REPORT!$C146)+SUMIFS('2023-Q2'!$I:$I,'2023-Q2'!$J:$J,REPORT!$C146)+SUMIFS('2023-Q3'!$I:$I,'2023-Q3'!$J:$J,REPORT!$C146)+SUMIFS('2023-Q4'!$I:$I,'2023-Q4'!$J:$J,REPORT!$C146)+SUMIFS('2024-Q1'!$I:$I,'2024-Q1'!$J:$J,REPORT!$C146)+SUMIFS('2024-Q2'!$I:$I,'2024-Q2'!$J:$J,REPORT!$C146))</f>
        <v/>
      </c>
      <c r="H146" s="141"/>
      <c r="I146" s="138"/>
      <c r="J146" s="146" t="str">
        <f t="shared" si="37"/>
        <v/>
      </c>
      <c r="K146" s="239"/>
      <c r="L146" s="239"/>
      <c r="M146" s="239"/>
      <c r="N146" s="239"/>
      <c r="O146" s="239"/>
      <c r="P146" s="239"/>
      <c r="Q146" s="239"/>
      <c r="R146" s="239"/>
      <c r="S146" s="239"/>
      <c r="T146" s="110"/>
    </row>
    <row r="147" spans="1:20" outlineLevel="1" x14ac:dyDescent="0.35">
      <c r="B147" s="130"/>
      <c r="C147" s="229" t="str">
        <f>IF(BUDGET!C89="","",BUDGET!C89)</f>
        <v/>
      </c>
      <c r="D147" s="231" t="str">
        <f>IF(BUDGET!D89="","",BUDGET!D89)</f>
        <v/>
      </c>
      <c r="E147" s="239" t="str">
        <f>IF(BUDGET!N89="","",BUDGET!N89)</f>
        <v/>
      </c>
      <c r="F147" s="241"/>
      <c r="G147" s="239" t="str">
        <f>IF($C147="","",SUMIFS('2022-Q2'!$I:$I,'2022-Q2'!$J:$J,REPORT!$C147)+SUMIFS('2022-Q3'!$I:$I,'2022-Q3'!$J:$J,REPORT!$C147)+SUMIFS('2022-Q4'!$I:$I,'2022-Q4'!$J:$J,REPORT!$C147)+SUMIFS('2023-Q1'!$I:$I,'2023-Q1'!$J:$J,REPORT!$C147)+SUMIFS('2023-Q2'!$I:$I,'2023-Q2'!$J:$J,REPORT!$C147)+SUMIFS('2023-Q3'!$I:$I,'2023-Q3'!$J:$J,REPORT!$C147)+SUMIFS('2023-Q4'!$I:$I,'2023-Q4'!$J:$J,REPORT!$C147)+SUMIFS('2024-Q1'!$I:$I,'2024-Q1'!$J:$J,REPORT!$C147)+SUMIFS('2024-Q2'!$I:$I,'2024-Q2'!$J:$J,REPORT!$C147))</f>
        <v/>
      </c>
      <c r="H147" s="141"/>
      <c r="I147" s="138"/>
      <c r="J147" s="146" t="str">
        <f t="shared" si="37"/>
        <v/>
      </c>
      <c r="K147" s="239"/>
      <c r="L147" s="239"/>
      <c r="M147" s="239"/>
      <c r="N147" s="239"/>
      <c r="O147" s="239"/>
      <c r="P147" s="239"/>
      <c r="Q147" s="239"/>
      <c r="R147" s="239"/>
      <c r="S147" s="239"/>
      <c r="T147" s="110"/>
    </row>
    <row r="148" spans="1:20" outlineLevel="1" x14ac:dyDescent="0.35">
      <c r="B148" s="130"/>
      <c r="C148" s="229" t="str">
        <f>IF(BUDGET!C90="","",BUDGET!C90)</f>
        <v/>
      </c>
      <c r="D148" s="231" t="str">
        <f>IF(BUDGET!D90="","",BUDGET!D90)</f>
        <v/>
      </c>
      <c r="E148" s="239" t="str">
        <f>IF(BUDGET!N90="","",BUDGET!N90)</f>
        <v/>
      </c>
      <c r="F148" s="241"/>
      <c r="G148" s="239" t="str">
        <f>IF($C148="","",SUMIFS('2022-Q2'!$I:$I,'2022-Q2'!$J:$J,REPORT!$C148)+SUMIFS('2022-Q3'!$I:$I,'2022-Q3'!$J:$J,REPORT!$C148)+SUMIFS('2022-Q4'!$I:$I,'2022-Q4'!$J:$J,REPORT!$C148)+SUMIFS('2023-Q1'!$I:$I,'2023-Q1'!$J:$J,REPORT!$C148)+SUMIFS('2023-Q2'!$I:$I,'2023-Q2'!$J:$J,REPORT!$C148)+SUMIFS('2023-Q3'!$I:$I,'2023-Q3'!$J:$J,REPORT!$C148)+SUMIFS('2023-Q4'!$I:$I,'2023-Q4'!$J:$J,REPORT!$C148)+SUMIFS('2024-Q1'!$I:$I,'2024-Q1'!$J:$J,REPORT!$C148)+SUMIFS('2024-Q2'!$I:$I,'2024-Q2'!$J:$J,REPORT!$C148))</f>
        <v/>
      </c>
      <c r="H148" s="141"/>
      <c r="I148" s="138"/>
      <c r="J148" s="146" t="str">
        <f t="shared" si="37"/>
        <v/>
      </c>
      <c r="K148" s="239"/>
      <c r="L148" s="239"/>
      <c r="M148" s="239"/>
      <c r="N148" s="239"/>
      <c r="O148" s="239"/>
      <c r="P148" s="239"/>
      <c r="Q148" s="239"/>
      <c r="R148" s="239"/>
      <c r="S148" s="239"/>
      <c r="T148" s="110"/>
    </row>
    <row r="149" spans="1:20" outlineLevel="1" x14ac:dyDescent="0.35">
      <c r="B149" s="130"/>
      <c r="C149" s="229" t="str">
        <f>IF(BUDGET!C91="","",BUDGET!C91)</f>
        <v/>
      </c>
      <c r="D149" s="231" t="str">
        <f>IF(BUDGET!D91="","",BUDGET!D91)</f>
        <v/>
      </c>
      <c r="E149" s="239" t="str">
        <f>IF(BUDGET!N91="","",BUDGET!N91)</f>
        <v/>
      </c>
      <c r="F149" s="241"/>
      <c r="G149" s="239" t="str">
        <f>IF($C149="","",SUMIFS('2022-Q2'!$I:$I,'2022-Q2'!$J:$J,REPORT!$C149)+SUMIFS('2022-Q3'!$I:$I,'2022-Q3'!$J:$J,REPORT!$C149)+SUMIFS('2022-Q4'!$I:$I,'2022-Q4'!$J:$J,REPORT!$C149)+SUMIFS('2023-Q1'!$I:$I,'2023-Q1'!$J:$J,REPORT!$C149)+SUMIFS('2023-Q2'!$I:$I,'2023-Q2'!$J:$J,REPORT!$C149)+SUMIFS('2023-Q3'!$I:$I,'2023-Q3'!$J:$J,REPORT!$C149)+SUMIFS('2023-Q4'!$I:$I,'2023-Q4'!$J:$J,REPORT!$C149)+SUMIFS('2024-Q1'!$I:$I,'2024-Q1'!$J:$J,REPORT!$C149)+SUMIFS('2024-Q2'!$I:$I,'2024-Q2'!$J:$J,REPORT!$C149))</f>
        <v/>
      </c>
      <c r="H149" s="141"/>
      <c r="I149" s="138"/>
      <c r="J149" s="146" t="str">
        <f t="shared" si="37"/>
        <v/>
      </c>
      <c r="K149" s="239"/>
      <c r="L149" s="239"/>
      <c r="M149" s="239"/>
      <c r="N149" s="239"/>
      <c r="O149" s="239"/>
      <c r="P149" s="239"/>
      <c r="Q149" s="239"/>
      <c r="R149" s="239"/>
      <c r="S149" s="239"/>
      <c r="T149" s="110"/>
    </row>
    <row r="150" spans="1:20" outlineLevel="1" x14ac:dyDescent="0.35">
      <c r="B150" s="130"/>
      <c r="C150" s="229" t="str">
        <f>IF(BUDGET!C92="","",BUDGET!C92)</f>
        <v/>
      </c>
      <c r="D150" s="231" t="str">
        <f>IF(BUDGET!D92="","",BUDGET!D92)</f>
        <v/>
      </c>
      <c r="E150" s="239" t="str">
        <f>IF(BUDGET!N92="","",BUDGET!N92)</f>
        <v/>
      </c>
      <c r="F150" s="241"/>
      <c r="G150" s="239" t="str">
        <f>IF($C150="","",SUMIFS('2022-Q2'!$I:$I,'2022-Q2'!$J:$J,REPORT!$C150)+SUMIFS('2022-Q3'!$I:$I,'2022-Q3'!$J:$J,REPORT!$C150)+SUMIFS('2022-Q4'!$I:$I,'2022-Q4'!$J:$J,REPORT!$C150)+SUMIFS('2023-Q1'!$I:$I,'2023-Q1'!$J:$J,REPORT!$C150)+SUMIFS('2023-Q2'!$I:$I,'2023-Q2'!$J:$J,REPORT!$C150)+SUMIFS('2023-Q3'!$I:$I,'2023-Q3'!$J:$J,REPORT!$C150)+SUMIFS('2023-Q4'!$I:$I,'2023-Q4'!$J:$J,REPORT!$C150)+SUMIFS('2024-Q1'!$I:$I,'2024-Q1'!$J:$J,REPORT!$C150)+SUMIFS('2024-Q2'!$I:$I,'2024-Q2'!$J:$J,REPORT!$C150))</f>
        <v/>
      </c>
      <c r="H150" s="141"/>
      <c r="I150" s="138"/>
      <c r="J150" s="146" t="str">
        <f t="shared" si="37"/>
        <v/>
      </c>
      <c r="K150" s="239"/>
      <c r="L150" s="239"/>
      <c r="M150" s="239"/>
      <c r="N150" s="239"/>
      <c r="O150" s="239"/>
      <c r="P150" s="239"/>
      <c r="Q150" s="239"/>
      <c r="R150" s="239"/>
      <c r="S150" s="239"/>
      <c r="T150" s="110"/>
    </row>
    <row r="151" spans="1:20" outlineLevel="1" x14ac:dyDescent="0.35">
      <c r="B151" s="130"/>
      <c r="C151" s="229" t="str">
        <f>IF(BUDGET!C93="","",BUDGET!C93)</f>
        <v/>
      </c>
      <c r="D151" s="231" t="str">
        <f>IF(BUDGET!D93="","",BUDGET!D93)</f>
        <v/>
      </c>
      <c r="E151" s="239" t="str">
        <f>IF(BUDGET!N93="","",BUDGET!N93)</f>
        <v/>
      </c>
      <c r="F151" s="241"/>
      <c r="G151" s="239" t="str">
        <f>IF($C151="","",SUMIFS('2022-Q2'!$I:$I,'2022-Q2'!$J:$J,REPORT!$C151)+SUMIFS('2022-Q3'!$I:$I,'2022-Q3'!$J:$J,REPORT!$C151)+SUMIFS('2022-Q4'!$I:$I,'2022-Q4'!$J:$J,REPORT!$C151)+SUMIFS('2023-Q1'!$I:$I,'2023-Q1'!$J:$J,REPORT!$C151)+SUMIFS('2023-Q2'!$I:$I,'2023-Q2'!$J:$J,REPORT!$C151)+SUMIFS('2023-Q3'!$I:$I,'2023-Q3'!$J:$J,REPORT!$C151)+SUMIFS('2023-Q4'!$I:$I,'2023-Q4'!$J:$J,REPORT!$C151)+SUMIFS('2024-Q1'!$I:$I,'2024-Q1'!$J:$J,REPORT!$C151)+SUMIFS('2024-Q2'!$I:$I,'2024-Q2'!$J:$J,REPORT!$C151))</f>
        <v/>
      </c>
      <c r="H151" s="141"/>
      <c r="I151" s="138"/>
      <c r="J151" s="146" t="str">
        <f t="shared" si="37"/>
        <v/>
      </c>
      <c r="K151" s="239"/>
      <c r="L151" s="239"/>
      <c r="M151" s="239"/>
      <c r="N151" s="239"/>
      <c r="O151" s="239"/>
      <c r="P151" s="239"/>
      <c r="Q151" s="239"/>
      <c r="R151" s="239"/>
      <c r="S151" s="239"/>
      <c r="T151" s="110"/>
    </row>
    <row r="152" spans="1:20" s="132" customFormat="1" outlineLevel="1" x14ac:dyDescent="0.35">
      <c r="A152" s="104"/>
      <c r="B152" s="130"/>
      <c r="C152" s="229" t="str">
        <f>IF(BUDGET!C94="","",BUDGET!C94)</f>
        <v/>
      </c>
      <c r="D152" s="231" t="str">
        <f>IF(BUDGET!D94="","",BUDGET!D94)</f>
        <v/>
      </c>
      <c r="E152" s="239" t="str">
        <f>IF(BUDGET!N94="","",BUDGET!N94)</f>
        <v/>
      </c>
      <c r="F152" s="360"/>
      <c r="G152" s="239" t="str">
        <f>IF($C152="","",SUMIFS('2022-Q2'!$I:$I,'2022-Q2'!$J:$J,REPORT!$C152)+SUMIFS('2022-Q3'!$I:$I,'2022-Q3'!$J:$J,REPORT!$C152)+SUMIFS('2022-Q4'!$I:$I,'2022-Q4'!$J:$J,REPORT!$C152)+SUMIFS('2023-Q1'!$I:$I,'2023-Q1'!$J:$J,REPORT!$C152)+SUMIFS('2023-Q2'!$I:$I,'2023-Q2'!$J:$J,REPORT!$C152)+SUMIFS('2023-Q3'!$I:$I,'2023-Q3'!$J:$J,REPORT!$C152)+SUMIFS('2023-Q4'!$I:$I,'2023-Q4'!$J:$J,REPORT!$C152)+SUMIFS('2024-Q1'!$I:$I,'2024-Q1'!$J:$J,REPORT!$C152)+SUMIFS('2024-Q2'!$I:$I,'2024-Q2'!$J:$J,REPORT!$C152))</f>
        <v/>
      </c>
      <c r="H152" s="141"/>
      <c r="I152" s="138"/>
      <c r="J152" s="146" t="str">
        <f t="shared" si="37"/>
        <v/>
      </c>
      <c r="K152" s="239"/>
      <c r="L152" s="239"/>
      <c r="M152" s="239"/>
      <c r="N152" s="239"/>
      <c r="O152" s="239"/>
      <c r="P152" s="239"/>
      <c r="Q152" s="239"/>
      <c r="R152" s="239"/>
      <c r="S152" s="239"/>
      <c r="T152" s="110"/>
    </row>
    <row r="153" spans="1:20" s="132" customFormat="1" outlineLevel="1" x14ac:dyDescent="0.35">
      <c r="A153" s="104"/>
      <c r="B153" s="130"/>
      <c r="C153" s="229" t="str">
        <f>IF(BUDGET!C95="","",BUDGET!C95)</f>
        <v/>
      </c>
      <c r="D153" s="231" t="str">
        <f>IF(BUDGET!D95="","",BUDGET!D95)</f>
        <v/>
      </c>
      <c r="E153" s="239" t="str">
        <f>IF(BUDGET!N95="","",BUDGET!N95)</f>
        <v/>
      </c>
      <c r="F153" s="360"/>
      <c r="G153" s="239" t="str">
        <f>IF($C153="","",SUMIFS('2022-Q2'!$I:$I,'2022-Q2'!$J:$J,REPORT!$C153)+SUMIFS('2022-Q3'!$I:$I,'2022-Q3'!$J:$J,REPORT!$C153)+SUMIFS('2022-Q4'!$I:$I,'2022-Q4'!$J:$J,REPORT!$C153)+SUMIFS('2023-Q1'!$I:$I,'2023-Q1'!$J:$J,REPORT!$C153)+SUMIFS('2023-Q2'!$I:$I,'2023-Q2'!$J:$J,REPORT!$C153)+SUMIFS('2023-Q3'!$I:$I,'2023-Q3'!$J:$J,REPORT!$C153)+SUMIFS('2023-Q4'!$I:$I,'2023-Q4'!$J:$J,REPORT!$C153)+SUMIFS('2024-Q1'!$I:$I,'2024-Q1'!$J:$J,REPORT!$C153)+SUMIFS('2024-Q2'!$I:$I,'2024-Q2'!$J:$J,REPORT!$C153))</f>
        <v/>
      </c>
      <c r="H153" s="141"/>
      <c r="I153" s="139"/>
      <c r="J153" s="146" t="str">
        <f t="shared" si="37"/>
        <v/>
      </c>
      <c r="K153" s="239"/>
      <c r="L153" s="239"/>
      <c r="M153" s="239"/>
      <c r="N153" s="239"/>
      <c r="O153" s="239"/>
      <c r="P153" s="239"/>
      <c r="Q153" s="239"/>
      <c r="R153" s="239"/>
      <c r="S153" s="239"/>
      <c r="T153" s="110"/>
    </row>
    <row r="154" spans="1:20" ht="19.5" customHeight="1" x14ac:dyDescent="0.35">
      <c r="A154" s="108"/>
      <c r="B154" s="126">
        <f>B138+1</f>
        <v>10</v>
      </c>
      <c r="C154" s="127" t="e">
        <f>IF(BUDGET!#REF!="","",BUDGET!#REF!)</f>
        <v>#REF!</v>
      </c>
      <c r="D154" s="236"/>
      <c r="E154" s="129" t="e">
        <f>SUM(E155:E169)</f>
        <v>#REF!</v>
      </c>
      <c r="F154" s="241"/>
      <c r="G154" s="129" t="e">
        <f>SUM(G155:G169)</f>
        <v>#REF!</v>
      </c>
      <c r="H154" s="140"/>
      <c r="I154" s="328" t="e">
        <f>IF(E154=0,"",G154/E154)</f>
        <v>#REF!</v>
      </c>
      <c r="J154" s="146"/>
      <c r="K154" s="321" t="e">
        <f t="shared" ref="K154:S154" si="38">SUM(K155:K169)</f>
        <v>#REF!</v>
      </c>
      <c r="L154" s="321" t="e">
        <f t="shared" si="38"/>
        <v>#REF!</v>
      </c>
      <c r="M154" s="321" t="e">
        <f t="shared" si="38"/>
        <v>#REF!</v>
      </c>
      <c r="N154" s="321" t="e">
        <f t="shared" si="38"/>
        <v>#REF!</v>
      </c>
      <c r="O154" s="321" t="e">
        <f t="shared" si="38"/>
        <v>#REF!</v>
      </c>
      <c r="P154" s="321" t="e">
        <f t="shared" si="38"/>
        <v>#REF!</v>
      </c>
      <c r="Q154" s="321" t="e">
        <f t="shared" si="38"/>
        <v>#REF!</v>
      </c>
      <c r="R154" s="321" t="e">
        <f t="shared" si="38"/>
        <v>#REF!</v>
      </c>
      <c r="S154" s="321" t="e">
        <f t="shared" si="38"/>
        <v>#REF!</v>
      </c>
      <c r="T154" s="110"/>
    </row>
    <row r="155" spans="1:20" outlineLevel="1" x14ac:dyDescent="0.35">
      <c r="B155" s="130"/>
      <c r="C155" s="229" t="e">
        <f>IF(BUDGET!#REF!="","",BUDGET!#REF!)</f>
        <v>#REF!</v>
      </c>
      <c r="D155" s="231" t="e">
        <f>IF(BUDGET!#REF!="","",BUDGET!#REF!)</f>
        <v>#REF!</v>
      </c>
      <c r="E155" s="239" t="e">
        <f>IF(BUDGET!#REF!="","",BUDGET!#REF!)</f>
        <v>#REF!</v>
      </c>
      <c r="F155" s="241"/>
      <c r="G155" s="239" t="e">
        <f>IF($C155="","",SUMIFS('2022-Q2'!$I:$I,'2022-Q2'!$J:$J,REPORT!$C155)+SUMIFS('2022-Q3'!$I:$I,'2022-Q3'!$J:$J,REPORT!$C155)+SUMIFS('2022-Q4'!$I:$I,'2022-Q4'!$J:$J,REPORT!$C155)+SUMIFS('2023-Q1'!$I:$I,'2023-Q1'!$J:$J,REPORT!$C155)+SUMIFS('2023-Q2'!$I:$I,'2023-Q2'!$J:$J,REPORT!$C155)+SUMIFS('2023-Q3'!$I:$I,'2023-Q3'!$J:$J,REPORT!$C155)+SUMIFS('2023-Q4'!$I:$I,'2023-Q4'!$J:$J,REPORT!$C155)+SUMIFS('2024-Q1'!$I:$I,'2024-Q1'!$J:$J,REPORT!$C155)+SUMIFS('2024-Q2'!$I:$I,'2024-Q2'!$J:$J,REPORT!$C155))</f>
        <v>#REF!</v>
      </c>
      <c r="H155" s="141"/>
      <c r="I155" s="280"/>
      <c r="J155" s="290" t="e">
        <f t="shared" ref="J155:J156" si="39">IF(C155="","",IF(ABS(G155-SUM(K155:S155))&gt;0.1,"PROB","OK"))</f>
        <v>#REF!</v>
      </c>
      <c r="K155" s="239" t="e">
        <f>IF($C155="","",SUMIFS('2022-Q2'!$I:$I,'2022-Q2'!$J:$J,REPORT!$C155))</f>
        <v>#REF!</v>
      </c>
      <c r="L155" s="239" t="e">
        <f>IF($C155="","",SUMIFS('2022-Q3'!$I:$I,'2022-Q3'!$J:$J,REPORT!$C155))</f>
        <v>#REF!</v>
      </c>
      <c r="M155" s="239" t="e">
        <f>IF($C155="","",SUMIFS('2022-Q4'!$I:$I,'2022-Q4'!$J:$J,REPORT!$C155))</f>
        <v>#REF!</v>
      </c>
      <c r="N155" s="239" t="e">
        <f>IF($C155="","",SUMIFS('2023-Q1'!$I:$I,'2023-Q1'!$J:$J,REPORT!$C155))</f>
        <v>#REF!</v>
      </c>
      <c r="O155" s="239" t="e">
        <f>IF($C155="","",SUMIFS('2023-Q2'!$I:$I,'2023-Q2'!$J:$J,REPORT!$C155))</f>
        <v>#REF!</v>
      </c>
      <c r="P155" s="239" t="e">
        <f>IF($C155="","",SUMIFS('2023-Q3'!$I:$I,'2023-Q3'!$J:$J,REPORT!$C155))</f>
        <v>#REF!</v>
      </c>
      <c r="Q155" s="239" t="e">
        <f>IF($C155="","",SUMIFS('2023-Q4'!$I:$I,'2023-Q4'!$J:$J,REPORT!$C155))</f>
        <v>#REF!</v>
      </c>
      <c r="R155" s="239" t="e">
        <f>IF($C155="","",SUMIFS('2024-Q1'!$I:$I,'2024-Q1'!$J:$J,REPORT!$C155))</f>
        <v>#REF!</v>
      </c>
      <c r="S155" s="239" t="e">
        <f>IF($C155="","",SUMIFS('2024-Q2'!$I:$I,'2024-Q2'!$J:$J,REPORT!$C155))</f>
        <v>#REF!</v>
      </c>
      <c r="T155" s="110"/>
    </row>
    <row r="156" spans="1:20" outlineLevel="1" x14ac:dyDescent="0.35">
      <c r="B156" s="130"/>
      <c r="C156" s="229" t="e">
        <f>IF(BUDGET!#REF!="","",BUDGET!#REF!)</f>
        <v>#REF!</v>
      </c>
      <c r="D156" s="231" t="e">
        <f>IF(BUDGET!#REF!="","",BUDGET!#REF!)</f>
        <v>#REF!</v>
      </c>
      <c r="E156" s="239" t="e">
        <f>IF(BUDGET!#REF!="","",BUDGET!#REF!)</f>
        <v>#REF!</v>
      </c>
      <c r="F156" s="241"/>
      <c r="G156" s="239" t="e">
        <f>IF($C156="","",SUMIFS('2022-Q2'!$I:$I,'2022-Q2'!$J:$J,REPORT!$C156)+SUMIFS('2022-Q3'!$I:$I,'2022-Q3'!$J:$J,REPORT!$C156)+SUMIFS('2022-Q4'!$I:$I,'2022-Q4'!$J:$J,REPORT!$C156)+SUMIFS('2023-Q1'!$I:$I,'2023-Q1'!$J:$J,REPORT!$C156)+SUMIFS('2023-Q2'!$I:$I,'2023-Q2'!$J:$J,REPORT!$C156)+SUMIFS('2023-Q3'!$I:$I,'2023-Q3'!$J:$J,REPORT!$C156)+SUMIFS('2023-Q4'!$I:$I,'2023-Q4'!$J:$J,REPORT!$C156)+SUMIFS('2024-Q1'!$I:$I,'2024-Q1'!$J:$J,REPORT!$C156)+SUMIFS('2024-Q2'!$I:$I,'2024-Q2'!$J:$J,REPORT!$C156))</f>
        <v>#REF!</v>
      </c>
      <c r="H156" s="141"/>
      <c r="I156" s="138"/>
      <c r="J156" s="290" t="e">
        <f t="shared" si="39"/>
        <v>#REF!</v>
      </c>
      <c r="K156" s="239" t="e">
        <f>IF($C156="","",SUMIFS('2022-Q2'!$I:$I,'2022-Q2'!$J:$J,REPORT!$C156))</f>
        <v>#REF!</v>
      </c>
      <c r="L156" s="239" t="e">
        <f>IF($C156="","",SUMIFS('2022-Q3'!$I:$I,'2022-Q3'!$J:$J,REPORT!$C156))</f>
        <v>#REF!</v>
      </c>
      <c r="M156" s="239" t="e">
        <f>IF($C156="","",SUMIFS('2022-Q4'!$I:$I,'2022-Q4'!$J:$J,REPORT!$C156))</f>
        <v>#REF!</v>
      </c>
      <c r="N156" s="239" t="e">
        <f>IF($C156="","",SUMIFS('2023-Q1'!$I:$I,'2023-Q1'!$J:$J,REPORT!$C156))</f>
        <v>#REF!</v>
      </c>
      <c r="O156" s="239" t="e">
        <f>IF($C156="","",SUMIFS('2023-Q2'!$I:$I,'2023-Q2'!$J:$J,REPORT!$C156))</f>
        <v>#REF!</v>
      </c>
      <c r="P156" s="239" t="e">
        <f>IF($C156="","",SUMIFS('2023-Q3'!$I:$I,'2023-Q3'!$J:$J,REPORT!$C156))</f>
        <v>#REF!</v>
      </c>
      <c r="Q156" s="239" t="e">
        <f>IF($C156="","",SUMIFS('2023-Q4'!$I:$I,'2023-Q4'!$J:$J,REPORT!$C156))</f>
        <v>#REF!</v>
      </c>
      <c r="R156" s="239" t="e">
        <f>IF($C156="","",SUMIFS('2024-Q1'!$I:$I,'2024-Q1'!$J:$J,REPORT!$C156))</f>
        <v>#REF!</v>
      </c>
      <c r="S156" s="239" t="e">
        <f>IF($C156="","",SUMIFS('2024-Q2'!$I:$I,'2024-Q2'!$J:$J,REPORT!$C156))</f>
        <v>#REF!</v>
      </c>
      <c r="T156" s="110"/>
    </row>
    <row r="157" spans="1:20" outlineLevel="1" x14ac:dyDescent="0.35">
      <c r="B157" s="130"/>
      <c r="C157" s="229" t="e">
        <f>IF(BUDGET!#REF!="","",BUDGET!#REF!)</f>
        <v>#REF!</v>
      </c>
      <c r="D157" s="231" t="e">
        <f>IF(BUDGET!#REF!="","",BUDGET!#REF!)</f>
        <v>#REF!</v>
      </c>
      <c r="E157" s="239" t="e">
        <f>IF(BUDGET!#REF!="","",BUDGET!#REF!)</f>
        <v>#REF!</v>
      </c>
      <c r="F157" s="241"/>
      <c r="G157" s="239" t="e">
        <f>IF($C157="","",SUMIFS('2022-Q2'!$I:$I,'2022-Q2'!$J:$J,REPORT!$C157)+SUMIFS('2022-Q3'!$I:$I,'2022-Q3'!$J:$J,REPORT!$C157)+SUMIFS('2022-Q4'!$I:$I,'2022-Q4'!$J:$J,REPORT!$C157)+SUMIFS('2023-Q1'!$I:$I,'2023-Q1'!$J:$J,REPORT!$C157)+SUMIFS('2023-Q2'!$I:$I,'2023-Q2'!$J:$J,REPORT!$C157)+SUMIFS('2023-Q3'!$I:$I,'2023-Q3'!$J:$J,REPORT!$C157)+SUMIFS('2023-Q4'!$I:$I,'2023-Q4'!$J:$J,REPORT!$C157)+SUMIFS('2024-Q1'!$I:$I,'2024-Q1'!$J:$J,REPORT!$C157)+SUMIFS('2024-Q2'!$I:$I,'2024-Q2'!$J:$J,REPORT!$C157))</f>
        <v>#REF!</v>
      </c>
      <c r="H157" s="141"/>
      <c r="I157" s="138"/>
      <c r="J157" s="146" t="e">
        <f t="shared" ref="J157:J169" si="40">IF(C157="","",IF(ABS(G157-SUM(K157:S157))&gt;0.1,"PROB","OK"))</f>
        <v>#REF!</v>
      </c>
      <c r="K157" s="239"/>
      <c r="L157" s="239"/>
      <c r="M157" s="239"/>
      <c r="N157" s="239"/>
      <c r="O157" s="239"/>
      <c r="P157" s="239"/>
      <c r="Q157" s="239"/>
      <c r="R157" s="239"/>
      <c r="S157" s="239"/>
      <c r="T157" s="110"/>
    </row>
    <row r="158" spans="1:20" outlineLevel="1" x14ac:dyDescent="0.35">
      <c r="B158" s="130"/>
      <c r="C158" s="229" t="e">
        <f>IF(BUDGET!#REF!="","",BUDGET!#REF!)</f>
        <v>#REF!</v>
      </c>
      <c r="D158" s="231" t="e">
        <f>IF(BUDGET!#REF!="","",BUDGET!#REF!)</f>
        <v>#REF!</v>
      </c>
      <c r="E158" s="239" t="e">
        <f>IF(BUDGET!#REF!="","",BUDGET!#REF!)</f>
        <v>#REF!</v>
      </c>
      <c r="F158" s="241"/>
      <c r="G158" s="239" t="e">
        <f>IF($C158="","",SUMIFS('2022-Q2'!$I:$I,'2022-Q2'!$J:$J,REPORT!$C158)+SUMIFS('2022-Q3'!$I:$I,'2022-Q3'!$J:$J,REPORT!$C158)+SUMIFS('2022-Q4'!$I:$I,'2022-Q4'!$J:$J,REPORT!$C158)+SUMIFS('2023-Q1'!$I:$I,'2023-Q1'!$J:$J,REPORT!$C158)+SUMIFS('2023-Q2'!$I:$I,'2023-Q2'!$J:$J,REPORT!$C158)+SUMIFS('2023-Q3'!$I:$I,'2023-Q3'!$J:$J,REPORT!$C158)+SUMIFS('2023-Q4'!$I:$I,'2023-Q4'!$J:$J,REPORT!$C158)+SUMIFS('2024-Q1'!$I:$I,'2024-Q1'!$J:$J,REPORT!$C158)+SUMIFS('2024-Q2'!$I:$I,'2024-Q2'!$J:$J,REPORT!$C158))</f>
        <v>#REF!</v>
      </c>
      <c r="H158" s="141"/>
      <c r="I158" s="138"/>
      <c r="J158" s="146" t="e">
        <f t="shared" si="40"/>
        <v>#REF!</v>
      </c>
      <c r="K158" s="239"/>
      <c r="L158" s="239"/>
      <c r="M158" s="239"/>
      <c r="N158" s="239"/>
      <c r="O158" s="239"/>
      <c r="P158" s="239"/>
      <c r="Q158" s="239"/>
      <c r="R158" s="239"/>
      <c r="S158" s="239"/>
      <c r="T158" s="110"/>
    </row>
    <row r="159" spans="1:20" outlineLevel="1" x14ac:dyDescent="0.35">
      <c r="B159" s="130"/>
      <c r="C159" s="229" t="e">
        <f>IF(BUDGET!#REF!="","",BUDGET!#REF!)</f>
        <v>#REF!</v>
      </c>
      <c r="D159" s="231" t="e">
        <f>IF(BUDGET!#REF!="","",BUDGET!#REF!)</f>
        <v>#REF!</v>
      </c>
      <c r="E159" s="239" t="e">
        <f>IF(BUDGET!#REF!="","",BUDGET!#REF!)</f>
        <v>#REF!</v>
      </c>
      <c r="F159" s="241"/>
      <c r="G159" s="239" t="e">
        <f>IF($C159="","",SUMIFS('2022-Q2'!$I:$I,'2022-Q2'!$J:$J,REPORT!$C159)+SUMIFS('2022-Q3'!$I:$I,'2022-Q3'!$J:$J,REPORT!$C159)+SUMIFS('2022-Q4'!$I:$I,'2022-Q4'!$J:$J,REPORT!$C159)+SUMIFS('2023-Q1'!$I:$I,'2023-Q1'!$J:$J,REPORT!$C159)+SUMIFS('2023-Q2'!$I:$I,'2023-Q2'!$J:$J,REPORT!$C159)+SUMIFS('2023-Q3'!$I:$I,'2023-Q3'!$J:$J,REPORT!$C159)+SUMIFS('2023-Q4'!$I:$I,'2023-Q4'!$J:$J,REPORT!$C159)+SUMIFS('2024-Q1'!$I:$I,'2024-Q1'!$J:$J,REPORT!$C159)+SUMIFS('2024-Q2'!$I:$I,'2024-Q2'!$J:$J,REPORT!$C159))</f>
        <v>#REF!</v>
      </c>
      <c r="H159" s="141"/>
      <c r="I159" s="138"/>
      <c r="J159" s="146" t="e">
        <f t="shared" si="40"/>
        <v>#REF!</v>
      </c>
      <c r="K159" s="239"/>
      <c r="L159" s="239"/>
      <c r="M159" s="239"/>
      <c r="N159" s="239"/>
      <c r="O159" s="239"/>
      <c r="P159" s="239"/>
      <c r="Q159" s="239"/>
      <c r="R159" s="239"/>
      <c r="S159" s="239"/>
      <c r="T159" s="110"/>
    </row>
    <row r="160" spans="1:20" outlineLevel="1" x14ac:dyDescent="0.35">
      <c r="B160" s="130"/>
      <c r="C160" s="229" t="e">
        <f>IF(BUDGET!#REF!="","",BUDGET!#REF!)</f>
        <v>#REF!</v>
      </c>
      <c r="D160" s="231" t="e">
        <f>IF(BUDGET!#REF!="","",BUDGET!#REF!)</f>
        <v>#REF!</v>
      </c>
      <c r="E160" s="239" t="e">
        <f>IF(BUDGET!#REF!="","",BUDGET!#REF!)</f>
        <v>#REF!</v>
      </c>
      <c r="F160" s="241"/>
      <c r="G160" s="239" t="e">
        <f>IF($C160="","",SUMIFS('2022-Q2'!$I:$I,'2022-Q2'!$J:$J,REPORT!$C160)+SUMIFS('2022-Q3'!$I:$I,'2022-Q3'!$J:$J,REPORT!$C160)+SUMIFS('2022-Q4'!$I:$I,'2022-Q4'!$J:$J,REPORT!$C160)+SUMIFS('2023-Q1'!$I:$I,'2023-Q1'!$J:$J,REPORT!$C160)+SUMIFS('2023-Q2'!$I:$I,'2023-Q2'!$J:$J,REPORT!$C160)+SUMIFS('2023-Q3'!$I:$I,'2023-Q3'!$J:$J,REPORT!$C160)+SUMIFS('2023-Q4'!$I:$I,'2023-Q4'!$J:$J,REPORT!$C160)+SUMIFS('2024-Q1'!$I:$I,'2024-Q1'!$J:$J,REPORT!$C160)+SUMIFS('2024-Q2'!$I:$I,'2024-Q2'!$J:$J,REPORT!$C160))</f>
        <v>#REF!</v>
      </c>
      <c r="H160" s="141"/>
      <c r="I160" s="138"/>
      <c r="J160" s="146" t="e">
        <f t="shared" si="40"/>
        <v>#REF!</v>
      </c>
      <c r="K160" s="239"/>
      <c r="L160" s="239"/>
      <c r="M160" s="239"/>
      <c r="N160" s="239"/>
      <c r="O160" s="239"/>
      <c r="P160" s="239"/>
      <c r="Q160" s="239"/>
      <c r="R160" s="239"/>
      <c r="S160" s="239"/>
      <c r="T160" s="110"/>
    </row>
    <row r="161" spans="1:20" outlineLevel="1" x14ac:dyDescent="0.35">
      <c r="B161" s="130"/>
      <c r="C161" s="229" t="e">
        <f>IF(BUDGET!#REF!="","",BUDGET!#REF!)</f>
        <v>#REF!</v>
      </c>
      <c r="D161" s="231" t="e">
        <f>IF(BUDGET!#REF!="","",BUDGET!#REF!)</f>
        <v>#REF!</v>
      </c>
      <c r="E161" s="239" t="e">
        <f>IF(BUDGET!#REF!="","",BUDGET!#REF!)</f>
        <v>#REF!</v>
      </c>
      <c r="F161" s="241"/>
      <c r="G161" s="239" t="e">
        <f>IF($C161="","",SUMIFS('2022-Q2'!$I:$I,'2022-Q2'!$J:$J,REPORT!$C161)+SUMIFS('2022-Q3'!$I:$I,'2022-Q3'!$J:$J,REPORT!$C161)+SUMIFS('2022-Q4'!$I:$I,'2022-Q4'!$J:$J,REPORT!$C161)+SUMIFS('2023-Q1'!$I:$I,'2023-Q1'!$J:$J,REPORT!$C161)+SUMIFS('2023-Q2'!$I:$I,'2023-Q2'!$J:$J,REPORT!$C161)+SUMIFS('2023-Q3'!$I:$I,'2023-Q3'!$J:$J,REPORT!$C161)+SUMIFS('2023-Q4'!$I:$I,'2023-Q4'!$J:$J,REPORT!$C161)+SUMIFS('2024-Q1'!$I:$I,'2024-Q1'!$J:$J,REPORT!$C161)+SUMIFS('2024-Q2'!$I:$I,'2024-Q2'!$J:$J,REPORT!$C161))</f>
        <v>#REF!</v>
      </c>
      <c r="H161" s="141"/>
      <c r="I161" s="138"/>
      <c r="J161" s="146" t="e">
        <f t="shared" si="40"/>
        <v>#REF!</v>
      </c>
      <c r="K161" s="239"/>
      <c r="L161" s="239"/>
      <c r="M161" s="239"/>
      <c r="N161" s="239"/>
      <c r="O161" s="239"/>
      <c r="P161" s="239"/>
      <c r="Q161" s="239"/>
      <c r="R161" s="239"/>
      <c r="S161" s="239"/>
      <c r="T161" s="110"/>
    </row>
    <row r="162" spans="1:20" outlineLevel="1" x14ac:dyDescent="0.35">
      <c r="B162" s="130"/>
      <c r="C162" s="229" t="e">
        <f>IF(BUDGET!#REF!="","",BUDGET!#REF!)</f>
        <v>#REF!</v>
      </c>
      <c r="D162" s="231" t="e">
        <f>IF(BUDGET!#REF!="","",BUDGET!#REF!)</f>
        <v>#REF!</v>
      </c>
      <c r="E162" s="239" t="e">
        <f>IF(BUDGET!#REF!="","",BUDGET!#REF!)</f>
        <v>#REF!</v>
      </c>
      <c r="F162" s="241"/>
      <c r="G162" s="239" t="e">
        <f>IF($C162="","",SUMIFS('2022-Q2'!$I:$I,'2022-Q2'!$J:$J,REPORT!$C162)+SUMIFS('2022-Q3'!$I:$I,'2022-Q3'!$J:$J,REPORT!$C162)+SUMIFS('2022-Q4'!$I:$I,'2022-Q4'!$J:$J,REPORT!$C162)+SUMIFS('2023-Q1'!$I:$I,'2023-Q1'!$J:$J,REPORT!$C162)+SUMIFS('2023-Q2'!$I:$I,'2023-Q2'!$J:$J,REPORT!$C162)+SUMIFS('2023-Q3'!$I:$I,'2023-Q3'!$J:$J,REPORT!$C162)+SUMIFS('2023-Q4'!$I:$I,'2023-Q4'!$J:$J,REPORT!$C162)+SUMIFS('2024-Q1'!$I:$I,'2024-Q1'!$J:$J,REPORT!$C162)+SUMIFS('2024-Q2'!$I:$I,'2024-Q2'!$J:$J,REPORT!$C162))</f>
        <v>#REF!</v>
      </c>
      <c r="H162" s="141"/>
      <c r="I162" s="138"/>
      <c r="J162" s="146" t="e">
        <f t="shared" si="40"/>
        <v>#REF!</v>
      </c>
      <c r="K162" s="239"/>
      <c r="L162" s="239"/>
      <c r="M162" s="239"/>
      <c r="N162" s="239"/>
      <c r="O162" s="239"/>
      <c r="P162" s="239"/>
      <c r="Q162" s="239"/>
      <c r="R162" s="239"/>
      <c r="S162" s="239"/>
      <c r="T162" s="110"/>
    </row>
    <row r="163" spans="1:20" outlineLevel="1" x14ac:dyDescent="0.35">
      <c r="B163" s="130"/>
      <c r="C163" s="229" t="e">
        <f>IF(BUDGET!#REF!="","",BUDGET!#REF!)</f>
        <v>#REF!</v>
      </c>
      <c r="D163" s="231" t="e">
        <f>IF(BUDGET!#REF!="","",BUDGET!#REF!)</f>
        <v>#REF!</v>
      </c>
      <c r="E163" s="239" t="e">
        <f>IF(BUDGET!#REF!="","",BUDGET!#REF!)</f>
        <v>#REF!</v>
      </c>
      <c r="F163" s="241"/>
      <c r="G163" s="239" t="e">
        <f>IF($C163="","",SUMIFS('2022-Q2'!$I:$I,'2022-Q2'!$J:$J,REPORT!$C163)+SUMIFS('2022-Q3'!$I:$I,'2022-Q3'!$J:$J,REPORT!$C163)+SUMIFS('2022-Q4'!$I:$I,'2022-Q4'!$J:$J,REPORT!$C163)+SUMIFS('2023-Q1'!$I:$I,'2023-Q1'!$J:$J,REPORT!$C163)+SUMIFS('2023-Q2'!$I:$I,'2023-Q2'!$J:$J,REPORT!$C163)+SUMIFS('2023-Q3'!$I:$I,'2023-Q3'!$J:$J,REPORT!$C163)+SUMIFS('2023-Q4'!$I:$I,'2023-Q4'!$J:$J,REPORT!$C163)+SUMIFS('2024-Q1'!$I:$I,'2024-Q1'!$J:$J,REPORT!$C163)+SUMIFS('2024-Q2'!$I:$I,'2024-Q2'!$J:$J,REPORT!$C163))</f>
        <v>#REF!</v>
      </c>
      <c r="H163" s="141"/>
      <c r="I163" s="138"/>
      <c r="J163" s="146" t="e">
        <f t="shared" si="40"/>
        <v>#REF!</v>
      </c>
      <c r="K163" s="239"/>
      <c r="L163" s="239"/>
      <c r="M163" s="239"/>
      <c r="N163" s="239"/>
      <c r="O163" s="239"/>
      <c r="P163" s="239"/>
      <c r="Q163" s="239"/>
      <c r="R163" s="239"/>
      <c r="S163" s="239"/>
      <c r="T163" s="110"/>
    </row>
    <row r="164" spans="1:20" outlineLevel="1" x14ac:dyDescent="0.35">
      <c r="B164" s="130"/>
      <c r="C164" s="229" t="e">
        <f>IF(BUDGET!#REF!="","",BUDGET!#REF!)</f>
        <v>#REF!</v>
      </c>
      <c r="D164" s="231" t="e">
        <f>IF(BUDGET!#REF!="","",BUDGET!#REF!)</f>
        <v>#REF!</v>
      </c>
      <c r="E164" s="239" t="e">
        <f>IF(BUDGET!#REF!="","",BUDGET!#REF!)</f>
        <v>#REF!</v>
      </c>
      <c r="F164" s="241"/>
      <c r="G164" s="239" t="e">
        <f>IF($C164="","",SUMIFS('2022-Q2'!$I:$I,'2022-Q2'!$J:$J,REPORT!$C164)+SUMIFS('2022-Q3'!$I:$I,'2022-Q3'!$J:$J,REPORT!$C164)+SUMIFS('2022-Q4'!$I:$I,'2022-Q4'!$J:$J,REPORT!$C164)+SUMIFS('2023-Q1'!$I:$I,'2023-Q1'!$J:$J,REPORT!$C164)+SUMIFS('2023-Q2'!$I:$I,'2023-Q2'!$J:$J,REPORT!$C164)+SUMIFS('2023-Q3'!$I:$I,'2023-Q3'!$J:$J,REPORT!$C164)+SUMIFS('2023-Q4'!$I:$I,'2023-Q4'!$J:$J,REPORT!$C164)+SUMIFS('2024-Q1'!$I:$I,'2024-Q1'!$J:$J,REPORT!$C164)+SUMIFS('2024-Q2'!$I:$I,'2024-Q2'!$J:$J,REPORT!$C164))</f>
        <v>#REF!</v>
      </c>
      <c r="H164" s="141"/>
      <c r="I164" s="138"/>
      <c r="J164" s="146" t="e">
        <f t="shared" si="40"/>
        <v>#REF!</v>
      </c>
      <c r="K164" s="239"/>
      <c r="L164" s="239"/>
      <c r="M164" s="239"/>
      <c r="N164" s="239"/>
      <c r="O164" s="239"/>
      <c r="P164" s="239"/>
      <c r="Q164" s="239"/>
      <c r="R164" s="239"/>
      <c r="S164" s="239"/>
      <c r="T164" s="110"/>
    </row>
    <row r="165" spans="1:20" outlineLevel="1" x14ac:dyDescent="0.35">
      <c r="B165" s="130"/>
      <c r="C165" s="229" t="e">
        <f>IF(BUDGET!#REF!="","",BUDGET!#REF!)</f>
        <v>#REF!</v>
      </c>
      <c r="D165" s="231" t="e">
        <f>IF(BUDGET!#REF!="","",BUDGET!#REF!)</f>
        <v>#REF!</v>
      </c>
      <c r="E165" s="239" t="e">
        <f>IF(BUDGET!#REF!="","",BUDGET!#REF!)</f>
        <v>#REF!</v>
      </c>
      <c r="F165" s="241"/>
      <c r="G165" s="239" t="e">
        <f>IF($C165="","",SUMIFS('2022-Q2'!$I:$I,'2022-Q2'!$J:$J,REPORT!$C165)+SUMIFS('2022-Q3'!$I:$I,'2022-Q3'!$J:$J,REPORT!$C165)+SUMIFS('2022-Q4'!$I:$I,'2022-Q4'!$J:$J,REPORT!$C165)+SUMIFS('2023-Q1'!$I:$I,'2023-Q1'!$J:$J,REPORT!$C165)+SUMIFS('2023-Q2'!$I:$I,'2023-Q2'!$J:$J,REPORT!$C165)+SUMIFS('2023-Q3'!$I:$I,'2023-Q3'!$J:$J,REPORT!$C165)+SUMIFS('2023-Q4'!$I:$I,'2023-Q4'!$J:$J,REPORT!$C165)+SUMIFS('2024-Q1'!$I:$I,'2024-Q1'!$J:$J,REPORT!$C165)+SUMIFS('2024-Q2'!$I:$I,'2024-Q2'!$J:$J,REPORT!$C165))</f>
        <v>#REF!</v>
      </c>
      <c r="H165" s="141"/>
      <c r="I165" s="138"/>
      <c r="J165" s="146" t="e">
        <f t="shared" si="40"/>
        <v>#REF!</v>
      </c>
      <c r="K165" s="239"/>
      <c r="L165" s="239"/>
      <c r="M165" s="239"/>
      <c r="N165" s="239"/>
      <c r="O165" s="239"/>
      <c r="P165" s="239"/>
      <c r="Q165" s="239"/>
      <c r="R165" s="239"/>
      <c r="S165" s="239"/>
      <c r="T165" s="110"/>
    </row>
    <row r="166" spans="1:20" outlineLevel="1" x14ac:dyDescent="0.35">
      <c r="B166" s="130"/>
      <c r="C166" s="229" t="e">
        <f>IF(BUDGET!#REF!="","",BUDGET!#REF!)</f>
        <v>#REF!</v>
      </c>
      <c r="D166" s="231" t="e">
        <f>IF(BUDGET!#REF!="","",BUDGET!#REF!)</f>
        <v>#REF!</v>
      </c>
      <c r="E166" s="239" t="e">
        <f>IF(BUDGET!#REF!="","",BUDGET!#REF!)</f>
        <v>#REF!</v>
      </c>
      <c r="F166" s="241"/>
      <c r="G166" s="239" t="e">
        <f>IF($C166="","",SUMIFS('2022-Q2'!$I:$I,'2022-Q2'!$J:$J,REPORT!$C166)+SUMIFS('2022-Q3'!$I:$I,'2022-Q3'!$J:$J,REPORT!$C166)+SUMIFS('2022-Q4'!$I:$I,'2022-Q4'!$J:$J,REPORT!$C166)+SUMIFS('2023-Q1'!$I:$I,'2023-Q1'!$J:$J,REPORT!$C166)+SUMIFS('2023-Q2'!$I:$I,'2023-Q2'!$J:$J,REPORT!$C166)+SUMIFS('2023-Q3'!$I:$I,'2023-Q3'!$J:$J,REPORT!$C166)+SUMIFS('2023-Q4'!$I:$I,'2023-Q4'!$J:$J,REPORT!$C166)+SUMIFS('2024-Q1'!$I:$I,'2024-Q1'!$J:$J,REPORT!$C166)+SUMIFS('2024-Q2'!$I:$I,'2024-Q2'!$J:$J,REPORT!$C166))</f>
        <v>#REF!</v>
      </c>
      <c r="H166" s="141"/>
      <c r="I166" s="138"/>
      <c r="J166" s="146" t="e">
        <f t="shared" si="40"/>
        <v>#REF!</v>
      </c>
      <c r="K166" s="239"/>
      <c r="L166" s="239"/>
      <c r="M166" s="239"/>
      <c r="N166" s="239"/>
      <c r="O166" s="239"/>
      <c r="P166" s="239"/>
      <c r="Q166" s="239"/>
      <c r="R166" s="239"/>
      <c r="S166" s="239"/>
      <c r="T166" s="110"/>
    </row>
    <row r="167" spans="1:20" outlineLevel="1" x14ac:dyDescent="0.35">
      <c r="B167" s="130"/>
      <c r="C167" s="229" t="e">
        <f>IF(BUDGET!#REF!="","",BUDGET!#REF!)</f>
        <v>#REF!</v>
      </c>
      <c r="D167" s="231" t="e">
        <f>IF(BUDGET!#REF!="","",BUDGET!#REF!)</f>
        <v>#REF!</v>
      </c>
      <c r="E167" s="239" t="e">
        <f>IF(BUDGET!#REF!="","",BUDGET!#REF!)</f>
        <v>#REF!</v>
      </c>
      <c r="F167" s="241"/>
      <c r="G167" s="239" t="e">
        <f>IF($C167="","",SUMIFS('2022-Q2'!$I:$I,'2022-Q2'!$J:$J,REPORT!$C167)+SUMIFS('2022-Q3'!$I:$I,'2022-Q3'!$J:$J,REPORT!$C167)+SUMIFS('2022-Q4'!$I:$I,'2022-Q4'!$J:$J,REPORT!$C167)+SUMIFS('2023-Q1'!$I:$I,'2023-Q1'!$J:$J,REPORT!$C167)+SUMIFS('2023-Q2'!$I:$I,'2023-Q2'!$J:$J,REPORT!$C167)+SUMIFS('2023-Q3'!$I:$I,'2023-Q3'!$J:$J,REPORT!$C167)+SUMIFS('2023-Q4'!$I:$I,'2023-Q4'!$J:$J,REPORT!$C167)+SUMIFS('2024-Q1'!$I:$I,'2024-Q1'!$J:$J,REPORT!$C167)+SUMIFS('2024-Q2'!$I:$I,'2024-Q2'!$J:$J,REPORT!$C167))</f>
        <v>#REF!</v>
      </c>
      <c r="H167" s="141"/>
      <c r="I167" s="138"/>
      <c r="J167" s="146" t="e">
        <f t="shared" si="40"/>
        <v>#REF!</v>
      </c>
      <c r="K167" s="239"/>
      <c r="L167" s="239"/>
      <c r="M167" s="239"/>
      <c r="N167" s="239"/>
      <c r="O167" s="239"/>
      <c r="P167" s="239"/>
      <c r="Q167" s="239"/>
      <c r="R167" s="239"/>
      <c r="S167" s="239"/>
      <c r="T167" s="110"/>
    </row>
    <row r="168" spans="1:20" s="132" customFormat="1" outlineLevel="1" x14ac:dyDescent="0.35">
      <c r="A168" s="104"/>
      <c r="B168" s="130"/>
      <c r="C168" s="229" t="e">
        <f>IF(BUDGET!#REF!="","",BUDGET!#REF!)</f>
        <v>#REF!</v>
      </c>
      <c r="D168" s="231" t="e">
        <f>IF(BUDGET!#REF!="","",BUDGET!#REF!)</f>
        <v>#REF!</v>
      </c>
      <c r="E168" s="239" t="e">
        <f>IF(BUDGET!#REF!="","",BUDGET!#REF!)</f>
        <v>#REF!</v>
      </c>
      <c r="F168" s="360"/>
      <c r="G168" s="239" t="e">
        <f>IF($C168="","",SUMIFS('2022-Q2'!$I:$I,'2022-Q2'!$J:$J,REPORT!$C168)+SUMIFS('2022-Q3'!$I:$I,'2022-Q3'!$J:$J,REPORT!$C168)+SUMIFS('2022-Q4'!$I:$I,'2022-Q4'!$J:$J,REPORT!$C168)+SUMIFS('2023-Q1'!$I:$I,'2023-Q1'!$J:$J,REPORT!$C168)+SUMIFS('2023-Q2'!$I:$I,'2023-Q2'!$J:$J,REPORT!$C168)+SUMIFS('2023-Q3'!$I:$I,'2023-Q3'!$J:$J,REPORT!$C168)+SUMIFS('2023-Q4'!$I:$I,'2023-Q4'!$J:$J,REPORT!$C168)+SUMIFS('2024-Q1'!$I:$I,'2024-Q1'!$J:$J,REPORT!$C168)+SUMIFS('2024-Q2'!$I:$I,'2024-Q2'!$J:$J,REPORT!$C168))</f>
        <v>#REF!</v>
      </c>
      <c r="H168" s="141"/>
      <c r="I168" s="138"/>
      <c r="J168" s="146" t="e">
        <f t="shared" si="40"/>
        <v>#REF!</v>
      </c>
      <c r="K168" s="239"/>
      <c r="L168" s="239"/>
      <c r="M168" s="239"/>
      <c r="N168" s="239"/>
      <c r="O168" s="239"/>
      <c r="P168" s="239"/>
      <c r="Q168" s="239"/>
      <c r="R168" s="239"/>
      <c r="S168" s="239"/>
      <c r="T168" s="110"/>
    </row>
    <row r="169" spans="1:20" s="132" customFormat="1" outlineLevel="1" x14ac:dyDescent="0.35">
      <c r="A169" s="104"/>
      <c r="B169" s="130"/>
      <c r="C169" s="229" t="e">
        <f>IF(BUDGET!#REF!="","",BUDGET!#REF!)</f>
        <v>#REF!</v>
      </c>
      <c r="D169" s="231" t="e">
        <f>IF(BUDGET!#REF!="","",BUDGET!#REF!)</f>
        <v>#REF!</v>
      </c>
      <c r="E169" s="239" t="e">
        <f>IF(BUDGET!#REF!="","",BUDGET!#REF!)</f>
        <v>#REF!</v>
      </c>
      <c r="F169" s="360"/>
      <c r="G169" s="239" t="e">
        <f>IF($C169="","",SUMIFS('2022-Q2'!$I:$I,'2022-Q2'!$J:$J,REPORT!$C169)+SUMIFS('2022-Q3'!$I:$I,'2022-Q3'!$J:$J,REPORT!$C169)+SUMIFS('2022-Q4'!$I:$I,'2022-Q4'!$J:$J,REPORT!$C169)+SUMIFS('2023-Q1'!$I:$I,'2023-Q1'!$J:$J,REPORT!$C169)+SUMIFS('2023-Q2'!$I:$I,'2023-Q2'!$J:$J,REPORT!$C169)+SUMIFS('2023-Q3'!$I:$I,'2023-Q3'!$J:$J,REPORT!$C169)+SUMIFS('2023-Q4'!$I:$I,'2023-Q4'!$J:$J,REPORT!$C169)+SUMIFS('2024-Q1'!$I:$I,'2024-Q1'!$J:$J,REPORT!$C169)+SUMIFS('2024-Q2'!$I:$I,'2024-Q2'!$J:$J,REPORT!$C169))</f>
        <v>#REF!</v>
      </c>
      <c r="H169" s="141"/>
      <c r="I169" s="139"/>
      <c r="J169" s="146" t="e">
        <f t="shared" si="40"/>
        <v>#REF!</v>
      </c>
      <c r="K169" s="239"/>
      <c r="L169" s="239"/>
      <c r="M169" s="239"/>
      <c r="N169" s="239"/>
      <c r="O169" s="239"/>
      <c r="P169" s="239"/>
      <c r="Q169" s="239"/>
      <c r="R169" s="239"/>
      <c r="S169" s="239"/>
      <c r="T169" s="110"/>
    </row>
    <row r="170" spans="1:20" ht="19.5" customHeight="1" x14ac:dyDescent="0.35">
      <c r="A170" s="108"/>
      <c r="B170" s="126">
        <f>B154+1</f>
        <v>11</v>
      </c>
      <c r="C170" s="127" t="e">
        <f>IF(BUDGET!#REF!="","",BUDGET!#REF!)</f>
        <v>#REF!</v>
      </c>
      <c r="D170" s="236"/>
      <c r="E170" s="129" t="e">
        <f>SUM(E171:E185)</f>
        <v>#REF!</v>
      </c>
      <c r="F170" s="241"/>
      <c r="G170" s="129" t="e">
        <f>SUM(G171:G185)</f>
        <v>#REF!</v>
      </c>
      <c r="H170" s="140"/>
      <c r="I170" s="327" t="e">
        <f>IF(E170=0,"",G170/E170)</f>
        <v>#REF!</v>
      </c>
      <c r="J170" s="146"/>
      <c r="K170" s="129"/>
      <c r="L170" s="129"/>
      <c r="M170" s="129"/>
      <c r="N170" s="129"/>
      <c r="O170" s="129"/>
      <c r="P170" s="129"/>
      <c r="Q170" s="129"/>
      <c r="R170" s="129"/>
      <c r="S170" s="129"/>
      <c r="T170" s="110"/>
    </row>
    <row r="171" spans="1:20" outlineLevel="1" x14ac:dyDescent="0.35">
      <c r="B171" s="130"/>
      <c r="C171" s="229" t="e">
        <f>IF(BUDGET!#REF!="","",BUDGET!#REF!)</f>
        <v>#REF!</v>
      </c>
      <c r="D171" s="231" t="e">
        <f>IF(BUDGET!#REF!="","",BUDGET!#REF!)</f>
        <v>#REF!</v>
      </c>
      <c r="E171" s="239" t="e">
        <f>IF(BUDGET!#REF!="","",BUDGET!#REF!)</f>
        <v>#REF!</v>
      </c>
      <c r="F171" s="241"/>
      <c r="G171" s="239" t="e">
        <f>IF($C171="","",SUMIFS('2022-Q2'!$I:$I,'2022-Q2'!$J:$J,REPORT!$C171)+SUMIFS('2022-Q3'!$I:$I,'2022-Q3'!$J:$J,REPORT!$C171)+SUMIFS('2022-Q4'!$I:$I,'2022-Q4'!$J:$J,REPORT!$C171)+SUMIFS('2023-Q1'!$I:$I,'2023-Q1'!$J:$J,REPORT!$C171)+SUMIFS('2023-Q2'!$I:$I,'2023-Q2'!$J:$J,REPORT!$C171)+SUMIFS('2023-Q3'!$I:$I,'2023-Q3'!$J:$J,REPORT!$C171)+SUMIFS('2023-Q4'!$I:$I,'2023-Q4'!$J:$J,REPORT!$C171)+SUMIFS('2024-Q1'!$I:$I,'2024-Q1'!$J:$J,REPORT!$C171)+SUMIFS('2024-Q2'!$I:$I,'2024-Q2'!$J:$J,REPORT!$C171))</f>
        <v>#REF!</v>
      </c>
      <c r="H171" s="141"/>
      <c r="I171" s="137"/>
      <c r="J171" s="146" t="e">
        <f t="shared" ref="J171:J185" si="41">IF(C171="","",IF(ABS(G171-SUM(K171:S171))&gt;0.1,"PROB","OK"))</f>
        <v>#REF!</v>
      </c>
      <c r="K171" s="239"/>
      <c r="L171" s="239"/>
      <c r="M171" s="239"/>
      <c r="N171" s="239"/>
      <c r="O171" s="239"/>
      <c r="P171" s="239"/>
      <c r="Q171" s="239"/>
      <c r="R171" s="239"/>
      <c r="S171" s="239"/>
      <c r="T171" s="110"/>
    </row>
    <row r="172" spans="1:20" outlineLevel="1" x14ac:dyDescent="0.35">
      <c r="B172" s="130"/>
      <c r="C172" s="229" t="e">
        <f>IF(BUDGET!#REF!="","",BUDGET!#REF!)</f>
        <v>#REF!</v>
      </c>
      <c r="D172" s="231" t="e">
        <f>IF(BUDGET!#REF!="","",BUDGET!#REF!)</f>
        <v>#REF!</v>
      </c>
      <c r="E172" s="239" t="e">
        <f>IF(BUDGET!#REF!="","",BUDGET!#REF!)</f>
        <v>#REF!</v>
      </c>
      <c r="F172" s="241"/>
      <c r="G172" s="239" t="e">
        <f>IF($C172="","",SUMIFS('2022-Q2'!$I:$I,'2022-Q2'!$J:$J,REPORT!$C172)+SUMIFS('2022-Q3'!$I:$I,'2022-Q3'!$J:$J,REPORT!$C172)+SUMIFS('2022-Q4'!$I:$I,'2022-Q4'!$J:$J,REPORT!$C172)+SUMIFS('2023-Q1'!$I:$I,'2023-Q1'!$J:$J,REPORT!$C172)+SUMIFS('2023-Q2'!$I:$I,'2023-Q2'!$J:$J,REPORT!$C172)+SUMIFS('2023-Q3'!$I:$I,'2023-Q3'!$J:$J,REPORT!$C172)+SUMIFS('2023-Q4'!$I:$I,'2023-Q4'!$J:$J,REPORT!$C172)+SUMIFS('2024-Q1'!$I:$I,'2024-Q1'!$J:$J,REPORT!$C172)+SUMIFS('2024-Q2'!$I:$I,'2024-Q2'!$J:$J,REPORT!$C172))</f>
        <v>#REF!</v>
      </c>
      <c r="H172" s="141"/>
      <c r="I172" s="138"/>
      <c r="J172" s="146" t="e">
        <f t="shared" si="41"/>
        <v>#REF!</v>
      </c>
      <c r="K172" s="239"/>
      <c r="L172" s="239"/>
      <c r="M172" s="239"/>
      <c r="N172" s="239"/>
      <c r="O172" s="239"/>
      <c r="P172" s="239"/>
      <c r="Q172" s="239"/>
      <c r="R172" s="239"/>
      <c r="S172" s="239"/>
      <c r="T172" s="110"/>
    </row>
    <row r="173" spans="1:20" outlineLevel="1" x14ac:dyDescent="0.35">
      <c r="B173" s="130"/>
      <c r="C173" s="229" t="e">
        <f>IF(BUDGET!#REF!="","",BUDGET!#REF!)</f>
        <v>#REF!</v>
      </c>
      <c r="D173" s="231" t="e">
        <f>IF(BUDGET!#REF!="","",BUDGET!#REF!)</f>
        <v>#REF!</v>
      </c>
      <c r="E173" s="239" t="e">
        <f>IF(BUDGET!#REF!="","",BUDGET!#REF!)</f>
        <v>#REF!</v>
      </c>
      <c r="F173" s="241"/>
      <c r="G173" s="239" t="e">
        <f>IF($C173="","",SUMIFS('2022-Q2'!$I:$I,'2022-Q2'!$J:$J,REPORT!$C173)+SUMIFS('2022-Q3'!$I:$I,'2022-Q3'!$J:$J,REPORT!$C173)+SUMIFS('2022-Q4'!$I:$I,'2022-Q4'!$J:$J,REPORT!$C173)+SUMIFS('2023-Q1'!$I:$I,'2023-Q1'!$J:$J,REPORT!$C173)+SUMIFS('2023-Q2'!$I:$I,'2023-Q2'!$J:$J,REPORT!$C173)+SUMIFS('2023-Q3'!$I:$I,'2023-Q3'!$J:$J,REPORT!$C173)+SUMIFS('2023-Q4'!$I:$I,'2023-Q4'!$J:$J,REPORT!$C173)+SUMIFS('2024-Q1'!$I:$I,'2024-Q1'!$J:$J,REPORT!$C173)+SUMIFS('2024-Q2'!$I:$I,'2024-Q2'!$J:$J,REPORT!$C173))</f>
        <v>#REF!</v>
      </c>
      <c r="H173" s="141"/>
      <c r="I173" s="138"/>
      <c r="J173" s="146" t="e">
        <f t="shared" si="41"/>
        <v>#REF!</v>
      </c>
      <c r="K173" s="239"/>
      <c r="L173" s="239"/>
      <c r="M173" s="239"/>
      <c r="N173" s="239"/>
      <c r="O173" s="239"/>
      <c r="P173" s="239"/>
      <c r="Q173" s="239"/>
      <c r="R173" s="239"/>
      <c r="S173" s="239"/>
      <c r="T173" s="110"/>
    </row>
    <row r="174" spans="1:20" outlineLevel="1" x14ac:dyDescent="0.35">
      <c r="B174" s="130"/>
      <c r="C174" s="229" t="e">
        <f>IF(BUDGET!#REF!="","",BUDGET!#REF!)</f>
        <v>#REF!</v>
      </c>
      <c r="D174" s="231" t="e">
        <f>IF(BUDGET!#REF!="","",BUDGET!#REF!)</f>
        <v>#REF!</v>
      </c>
      <c r="E174" s="239" t="e">
        <f>IF(BUDGET!#REF!="","",BUDGET!#REF!)</f>
        <v>#REF!</v>
      </c>
      <c r="F174" s="241"/>
      <c r="G174" s="239" t="e">
        <f>IF($C174="","",SUMIFS('2022-Q2'!$I:$I,'2022-Q2'!$J:$J,REPORT!$C174)+SUMIFS('2022-Q3'!$I:$I,'2022-Q3'!$J:$J,REPORT!$C174)+SUMIFS('2022-Q4'!$I:$I,'2022-Q4'!$J:$J,REPORT!$C174)+SUMIFS('2023-Q1'!$I:$I,'2023-Q1'!$J:$J,REPORT!$C174)+SUMIFS('2023-Q2'!$I:$I,'2023-Q2'!$J:$J,REPORT!$C174)+SUMIFS('2023-Q3'!$I:$I,'2023-Q3'!$J:$J,REPORT!$C174)+SUMIFS('2023-Q4'!$I:$I,'2023-Q4'!$J:$J,REPORT!$C174)+SUMIFS('2024-Q1'!$I:$I,'2024-Q1'!$J:$J,REPORT!$C174)+SUMIFS('2024-Q2'!$I:$I,'2024-Q2'!$J:$J,REPORT!$C174))</f>
        <v>#REF!</v>
      </c>
      <c r="H174" s="141"/>
      <c r="I174" s="138"/>
      <c r="J174" s="146" t="e">
        <f t="shared" si="41"/>
        <v>#REF!</v>
      </c>
      <c r="K174" s="239"/>
      <c r="L174" s="239"/>
      <c r="M174" s="239"/>
      <c r="N174" s="239"/>
      <c r="O174" s="239"/>
      <c r="P174" s="239"/>
      <c r="Q174" s="239"/>
      <c r="R174" s="239"/>
      <c r="S174" s="239"/>
      <c r="T174" s="110"/>
    </row>
    <row r="175" spans="1:20" outlineLevel="1" x14ac:dyDescent="0.35">
      <c r="B175" s="130"/>
      <c r="C175" s="229" t="e">
        <f>IF(BUDGET!#REF!="","",BUDGET!#REF!)</f>
        <v>#REF!</v>
      </c>
      <c r="D175" s="231" t="e">
        <f>IF(BUDGET!#REF!="","",BUDGET!#REF!)</f>
        <v>#REF!</v>
      </c>
      <c r="E175" s="239" t="e">
        <f>IF(BUDGET!#REF!="","",BUDGET!#REF!)</f>
        <v>#REF!</v>
      </c>
      <c r="F175" s="241"/>
      <c r="G175" s="239" t="e">
        <f>IF($C175="","",SUMIFS('2022-Q2'!$I:$I,'2022-Q2'!$J:$J,REPORT!$C175)+SUMIFS('2022-Q3'!$I:$I,'2022-Q3'!$J:$J,REPORT!$C175)+SUMIFS('2022-Q4'!$I:$I,'2022-Q4'!$J:$J,REPORT!$C175)+SUMIFS('2023-Q1'!$I:$I,'2023-Q1'!$J:$J,REPORT!$C175)+SUMIFS('2023-Q2'!$I:$I,'2023-Q2'!$J:$J,REPORT!$C175)+SUMIFS('2023-Q3'!$I:$I,'2023-Q3'!$J:$J,REPORT!$C175)+SUMIFS('2023-Q4'!$I:$I,'2023-Q4'!$J:$J,REPORT!$C175)+SUMIFS('2024-Q1'!$I:$I,'2024-Q1'!$J:$J,REPORT!$C175)+SUMIFS('2024-Q2'!$I:$I,'2024-Q2'!$J:$J,REPORT!$C175))</f>
        <v>#REF!</v>
      </c>
      <c r="H175" s="141"/>
      <c r="I175" s="138"/>
      <c r="J175" s="146" t="e">
        <f t="shared" si="41"/>
        <v>#REF!</v>
      </c>
      <c r="K175" s="239"/>
      <c r="L175" s="239"/>
      <c r="M175" s="239"/>
      <c r="N175" s="239"/>
      <c r="O175" s="239"/>
      <c r="P175" s="239"/>
      <c r="Q175" s="239"/>
      <c r="R175" s="239"/>
      <c r="S175" s="239"/>
      <c r="T175" s="110"/>
    </row>
    <row r="176" spans="1:20" outlineLevel="1" x14ac:dyDescent="0.35">
      <c r="B176" s="130"/>
      <c r="C176" s="229" t="e">
        <f>IF(BUDGET!#REF!="","",BUDGET!#REF!)</f>
        <v>#REF!</v>
      </c>
      <c r="D176" s="231" t="e">
        <f>IF(BUDGET!#REF!="","",BUDGET!#REF!)</f>
        <v>#REF!</v>
      </c>
      <c r="E176" s="239" t="e">
        <f>IF(BUDGET!#REF!="","",BUDGET!#REF!)</f>
        <v>#REF!</v>
      </c>
      <c r="F176" s="241"/>
      <c r="G176" s="239" t="e">
        <f>IF($C176="","",SUMIFS('2022-Q2'!$I:$I,'2022-Q2'!$J:$J,REPORT!$C176)+SUMIFS('2022-Q3'!$I:$I,'2022-Q3'!$J:$J,REPORT!$C176)+SUMIFS('2022-Q4'!$I:$I,'2022-Q4'!$J:$J,REPORT!$C176)+SUMIFS('2023-Q1'!$I:$I,'2023-Q1'!$J:$J,REPORT!$C176)+SUMIFS('2023-Q2'!$I:$I,'2023-Q2'!$J:$J,REPORT!$C176)+SUMIFS('2023-Q3'!$I:$I,'2023-Q3'!$J:$J,REPORT!$C176)+SUMIFS('2023-Q4'!$I:$I,'2023-Q4'!$J:$J,REPORT!$C176)+SUMIFS('2024-Q1'!$I:$I,'2024-Q1'!$J:$J,REPORT!$C176)+SUMIFS('2024-Q2'!$I:$I,'2024-Q2'!$J:$J,REPORT!$C176))</f>
        <v>#REF!</v>
      </c>
      <c r="H176" s="141"/>
      <c r="I176" s="138"/>
      <c r="J176" s="146" t="e">
        <f t="shared" si="41"/>
        <v>#REF!</v>
      </c>
      <c r="K176" s="239"/>
      <c r="L176" s="239"/>
      <c r="M176" s="239"/>
      <c r="N176" s="239"/>
      <c r="O176" s="239"/>
      <c r="P176" s="239"/>
      <c r="Q176" s="239"/>
      <c r="R176" s="239"/>
      <c r="S176" s="239"/>
      <c r="T176" s="110"/>
    </row>
    <row r="177" spans="1:20" outlineLevel="1" x14ac:dyDescent="0.35">
      <c r="B177" s="130"/>
      <c r="C177" s="229" t="e">
        <f>IF(BUDGET!#REF!="","",BUDGET!#REF!)</f>
        <v>#REF!</v>
      </c>
      <c r="D177" s="231" t="e">
        <f>IF(BUDGET!#REF!="","",BUDGET!#REF!)</f>
        <v>#REF!</v>
      </c>
      <c r="E177" s="239" t="e">
        <f>IF(BUDGET!#REF!="","",BUDGET!#REF!)</f>
        <v>#REF!</v>
      </c>
      <c r="F177" s="241"/>
      <c r="G177" s="239" t="e">
        <f>IF($C177="","",SUMIFS('2022-Q2'!$I:$I,'2022-Q2'!$J:$J,REPORT!$C177)+SUMIFS('2022-Q3'!$I:$I,'2022-Q3'!$J:$J,REPORT!$C177)+SUMIFS('2022-Q4'!$I:$I,'2022-Q4'!$J:$J,REPORT!$C177)+SUMIFS('2023-Q1'!$I:$I,'2023-Q1'!$J:$J,REPORT!$C177)+SUMIFS('2023-Q2'!$I:$I,'2023-Q2'!$J:$J,REPORT!$C177)+SUMIFS('2023-Q3'!$I:$I,'2023-Q3'!$J:$J,REPORT!$C177)+SUMIFS('2023-Q4'!$I:$I,'2023-Q4'!$J:$J,REPORT!$C177)+SUMIFS('2024-Q1'!$I:$I,'2024-Q1'!$J:$J,REPORT!$C177)+SUMIFS('2024-Q2'!$I:$I,'2024-Q2'!$J:$J,REPORT!$C177))</f>
        <v>#REF!</v>
      </c>
      <c r="H177" s="141"/>
      <c r="I177" s="138"/>
      <c r="J177" s="146" t="e">
        <f t="shared" si="41"/>
        <v>#REF!</v>
      </c>
      <c r="K177" s="239"/>
      <c r="L177" s="239"/>
      <c r="M177" s="239"/>
      <c r="N177" s="239"/>
      <c r="O177" s="239"/>
      <c r="P177" s="239"/>
      <c r="Q177" s="239"/>
      <c r="R177" s="239"/>
      <c r="S177" s="239"/>
      <c r="T177" s="110"/>
    </row>
    <row r="178" spans="1:20" outlineLevel="1" x14ac:dyDescent="0.35">
      <c r="B178" s="130"/>
      <c r="C178" s="229" t="e">
        <f>IF(BUDGET!#REF!="","",BUDGET!#REF!)</f>
        <v>#REF!</v>
      </c>
      <c r="D178" s="231" t="e">
        <f>IF(BUDGET!#REF!="","",BUDGET!#REF!)</f>
        <v>#REF!</v>
      </c>
      <c r="E178" s="239" t="e">
        <f>IF(BUDGET!#REF!="","",BUDGET!#REF!)</f>
        <v>#REF!</v>
      </c>
      <c r="F178" s="241"/>
      <c r="G178" s="239" t="e">
        <f>IF($C178="","",SUMIFS('2022-Q2'!$I:$I,'2022-Q2'!$J:$J,REPORT!$C178)+SUMIFS('2022-Q3'!$I:$I,'2022-Q3'!$J:$J,REPORT!$C178)+SUMIFS('2022-Q4'!$I:$I,'2022-Q4'!$J:$J,REPORT!$C178)+SUMIFS('2023-Q1'!$I:$I,'2023-Q1'!$J:$J,REPORT!$C178)+SUMIFS('2023-Q2'!$I:$I,'2023-Q2'!$J:$J,REPORT!$C178)+SUMIFS('2023-Q3'!$I:$I,'2023-Q3'!$J:$J,REPORT!$C178)+SUMIFS('2023-Q4'!$I:$I,'2023-Q4'!$J:$J,REPORT!$C178)+SUMIFS('2024-Q1'!$I:$I,'2024-Q1'!$J:$J,REPORT!$C178)+SUMIFS('2024-Q2'!$I:$I,'2024-Q2'!$J:$J,REPORT!$C178))</f>
        <v>#REF!</v>
      </c>
      <c r="H178" s="141"/>
      <c r="I178" s="138"/>
      <c r="J178" s="146" t="e">
        <f t="shared" si="41"/>
        <v>#REF!</v>
      </c>
      <c r="K178" s="239"/>
      <c r="L178" s="239"/>
      <c r="M178" s="239"/>
      <c r="N178" s="239"/>
      <c r="O178" s="239"/>
      <c r="P178" s="239"/>
      <c r="Q178" s="239"/>
      <c r="R178" s="239"/>
      <c r="S178" s="239"/>
      <c r="T178" s="110"/>
    </row>
    <row r="179" spans="1:20" outlineLevel="1" x14ac:dyDescent="0.35">
      <c r="B179" s="130"/>
      <c r="C179" s="229" t="e">
        <f>IF(BUDGET!#REF!="","",BUDGET!#REF!)</f>
        <v>#REF!</v>
      </c>
      <c r="D179" s="231" t="e">
        <f>IF(BUDGET!#REF!="","",BUDGET!#REF!)</f>
        <v>#REF!</v>
      </c>
      <c r="E179" s="239" t="e">
        <f>IF(BUDGET!#REF!="","",BUDGET!#REF!)</f>
        <v>#REF!</v>
      </c>
      <c r="F179" s="241"/>
      <c r="G179" s="239" t="e">
        <f>IF($C179="","",SUMIFS('2022-Q2'!$I:$I,'2022-Q2'!$J:$J,REPORT!$C179)+SUMIFS('2022-Q3'!$I:$I,'2022-Q3'!$J:$J,REPORT!$C179)+SUMIFS('2022-Q4'!$I:$I,'2022-Q4'!$J:$J,REPORT!$C179)+SUMIFS('2023-Q1'!$I:$I,'2023-Q1'!$J:$J,REPORT!$C179)+SUMIFS('2023-Q2'!$I:$I,'2023-Q2'!$J:$J,REPORT!$C179)+SUMIFS('2023-Q3'!$I:$I,'2023-Q3'!$J:$J,REPORT!$C179)+SUMIFS('2023-Q4'!$I:$I,'2023-Q4'!$J:$J,REPORT!$C179)+SUMIFS('2024-Q1'!$I:$I,'2024-Q1'!$J:$J,REPORT!$C179)+SUMIFS('2024-Q2'!$I:$I,'2024-Q2'!$J:$J,REPORT!$C179))</f>
        <v>#REF!</v>
      </c>
      <c r="H179" s="141"/>
      <c r="I179" s="138"/>
      <c r="J179" s="146" t="e">
        <f t="shared" si="41"/>
        <v>#REF!</v>
      </c>
      <c r="K179" s="239"/>
      <c r="L179" s="239"/>
      <c r="M179" s="239"/>
      <c r="N179" s="239"/>
      <c r="O179" s="239"/>
      <c r="P179" s="239"/>
      <c r="Q179" s="239"/>
      <c r="R179" s="239"/>
      <c r="S179" s="239"/>
      <c r="T179" s="110"/>
    </row>
    <row r="180" spans="1:20" outlineLevel="1" x14ac:dyDescent="0.35">
      <c r="B180" s="130"/>
      <c r="C180" s="229" t="e">
        <f>IF(BUDGET!#REF!="","",BUDGET!#REF!)</f>
        <v>#REF!</v>
      </c>
      <c r="D180" s="231" t="e">
        <f>IF(BUDGET!#REF!="","",BUDGET!#REF!)</f>
        <v>#REF!</v>
      </c>
      <c r="E180" s="239" t="e">
        <f>IF(BUDGET!#REF!="","",BUDGET!#REF!)</f>
        <v>#REF!</v>
      </c>
      <c r="F180" s="241"/>
      <c r="G180" s="239" t="e">
        <f>IF($C180="","",SUMIFS('2022-Q2'!$I:$I,'2022-Q2'!$J:$J,REPORT!$C180)+SUMIFS('2022-Q3'!$I:$I,'2022-Q3'!$J:$J,REPORT!$C180)+SUMIFS('2022-Q4'!$I:$I,'2022-Q4'!$J:$J,REPORT!$C180)+SUMIFS('2023-Q1'!$I:$I,'2023-Q1'!$J:$J,REPORT!$C180)+SUMIFS('2023-Q2'!$I:$I,'2023-Q2'!$J:$J,REPORT!$C180)+SUMIFS('2023-Q3'!$I:$I,'2023-Q3'!$J:$J,REPORT!$C180)+SUMIFS('2023-Q4'!$I:$I,'2023-Q4'!$J:$J,REPORT!$C180)+SUMIFS('2024-Q1'!$I:$I,'2024-Q1'!$J:$J,REPORT!$C180)+SUMIFS('2024-Q2'!$I:$I,'2024-Q2'!$J:$J,REPORT!$C180))</f>
        <v>#REF!</v>
      </c>
      <c r="H180" s="141"/>
      <c r="I180" s="138"/>
      <c r="J180" s="146" t="e">
        <f t="shared" si="41"/>
        <v>#REF!</v>
      </c>
      <c r="K180" s="239"/>
      <c r="L180" s="239"/>
      <c r="M180" s="239"/>
      <c r="N180" s="239"/>
      <c r="O180" s="239"/>
      <c r="P180" s="239"/>
      <c r="Q180" s="239"/>
      <c r="R180" s="239"/>
      <c r="S180" s="239"/>
      <c r="T180" s="110"/>
    </row>
    <row r="181" spans="1:20" outlineLevel="1" x14ac:dyDescent="0.35">
      <c r="B181" s="130"/>
      <c r="C181" s="229" t="e">
        <f>IF(BUDGET!#REF!="","",BUDGET!#REF!)</f>
        <v>#REF!</v>
      </c>
      <c r="D181" s="231" t="e">
        <f>IF(BUDGET!#REF!="","",BUDGET!#REF!)</f>
        <v>#REF!</v>
      </c>
      <c r="E181" s="239" t="e">
        <f>IF(BUDGET!#REF!="","",BUDGET!#REF!)</f>
        <v>#REF!</v>
      </c>
      <c r="F181" s="241"/>
      <c r="G181" s="239" t="e">
        <f>IF($C181="","",SUMIFS('2022-Q2'!$I:$I,'2022-Q2'!$J:$J,REPORT!$C181)+SUMIFS('2022-Q3'!$I:$I,'2022-Q3'!$J:$J,REPORT!$C181)+SUMIFS('2022-Q4'!$I:$I,'2022-Q4'!$J:$J,REPORT!$C181)+SUMIFS('2023-Q1'!$I:$I,'2023-Q1'!$J:$J,REPORT!$C181)+SUMIFS('2023-Q2'!$I:$I,'2023-Q2'!$J:$J,REPORT!$C181)+SUMIFS('2023-Q3'!$I:$I,'2023-Q3'!$J:$J,REPORT!$C181)+SUMIFS('2023-Q4'!$I:$I,'2023-Q4'!$J:$J,REPORT!$C181)+SUMIFS('2024-Q1'!$I:$I,'2024-Q1'!$J:$J,REPORT!$C181)+SUMIFS('2024-Q2'!$I:$I,'2024-Q2'!$J:$J,REPORT!$C181))</f>
        <v>#REF!</v>
      </c>
      <c r="H181" s="141"/>
      <c r="I181" s="138"/>
      <c r="J181" s="146" t="e">
        <f t="shared" si="41"/>
        <v>#REF!</v>
      </c>
      <c r="K181" s="239"/>
      <c r="L181" s="239"/>
      <c r="M181" s="239"/>
      <c r="N181" s="239"/>
      <c r="O181" s="239"/>
      <c r="P181" s="239"/>
      <c r="Q181" s="239"/>
      <c r="R181" s="239"/>
      <c r="S181" s="239"/>
      <c r="T181" s="110"/>
    </row>
    <row r="182" spans="1:20" outlineLevel="1" x14ac:dyDescent="0.35">
      <c r="B182" s="130"/>
      <c r="C182" s="229" t="e">
        <f>IF(BUDGET!#REF!="","",BUDGET!#REF!)</f>
        <v>#REF!</v>
      </c>
      <c r="D182" s="231" t="e">
        <f>IF(BUDGET!#REF!="","",BUDGET!#REF!)</f>
        <v>#REF!</v>
      </c>
      <c r="E182" s="239" t="e">
        <f>IF(BUDGET!#REF!="","",BUDGET!#REF!)</f>
        <v>#REF!</v>
      </c>
      <c r="F182" s="241"/>
      <c r="G182" s="239" t="e">
        <f>IF($C182="","",SUMIFS('2022-Q2'!$I:$I,'2022-Q2'!$J:$J,REPORT!$C182)+SUMIFS('2022-Q3'!$I:$I,'2022-Q3'!$J:$J,REPORT!$C182)+SUMIFS('2022-Q4'!$I:$I,'2022-Q4'!$J:$J,REPORT!$C182)+SUMIFS('2023-Q1'!$I:$I,'2023-Q1'!$J:$J,REPORT!$C182)+SUMIFS('2023-Q2'!$I:$I,'2023-Q2'!$J:$J,REPORT!$C182)+SUMIFS('2023-Q3'!$I:$I,'2023-Q3'!$J:$J,REPORT!$C182)+SUMIFS('2023-Q4'!$I:$I,'2023-Q4'!$J:$J,REPORT!$C182)+SUMIFS('2024-Q1'!$I:$I,'2024-Q1'!$J:$J,REPORT!$C182)+SUMIFS('2024-Q2'!$I:$I,'2024-Q2'!$J:$J,REPORT!$C182))</f>
        <v>#REF!</v>
      </c>
      <c r="H182" s="141"/>
      <c r="I182" s="138"/>
      <c r="J182" s="146" t="e">
        <f t="shared" si="41"/>
        <v>#REF!</v>
      </c>
      <c r="K182" s="239"/>
      <c r="L182" s="239"/>
      <c r="M182" s="239"/>
      <c r="N182" s="239"/>
      <c r="O182" s="239"/>
      <c r="P182" s="239"/>
      <c r="Q182" s="239"/>
      <c r="R182" s="239"/>
      <c r="S182" s="239"/>
      <c r="T182" s="110"/>
    </row>
    <row r="183" spans="1:20" outlineLevel="1" x14ac:dyDescent="0.35">
      <c r="B183" s="130"/>
      <c r="C183" s="229" t="e">
        <f>IF(BUDGET!#REF!="","",BUDGET!#REF!)</f>
        <v>#REF!</v>
      </c>
      <c r="D183" s="231" t="e">
        <f>IF(BUDGET!#REF!="","",BUDGET!#REF!)</f>
        <v>#REF!</v>
      </c>
      <c r="E183" s="239" t="e">
        <f>IF(BUDGET!#REF!="","",BUDGET!#REF!)</f>
        <v>#REF!</v>
      </c>
      <c r="F183" s="241"/>
      <c r="G183" s="239" t="e">
        <f>IF($C183="","",SUMIFS('2022-Q2'!$I:$I,'2022-Q2'!$J:$J,REPORT!$C183)+SUMIFS('2022-Q3'!$I:$I,'2022-Q3'!$J:$J,REPORT!$C183)+SUMIFS('2022-Q4'!$I:$I,'2022-Q4'!$J:$J,REPORT!$C183)+SUMIFS('2023-Q1'!$I:$I,'2023-Q1'!$J:$J,REPORT!$C183)+SUMIFS('2023-Q2'!$I:$I,'2023-Q2'!$J:$J,REPORT!$C183)+SUMIFS('2023-Q3'!$I:$I,'2023-Q3'!$J:$J,REPORT!$C183)+SUMIFS('2023-Q4'!$I:$I,'2023-Q4'!$J:$J,REPORT!$C183)+SUMIFS('2024-Q1'!$I:$I,'2024-Q1'!$J:$J,REPORT!$C183)+SUMIFS('2024-Q2'!$I:$I,'2024-Q2'!$J:$J,REPORT!$C183))</f>
        <v>#REF!</v>
      </c>
      <c r="H183" s="141"/>
      <c r="I183" s="138"/>
      <c r="J183" s="146" t="e">
        <f t="shared" si="41"/>
        <v>#REF!</v>
      </c>
      <c r="K183" s="239"/>
      <c r="L183" s="239"/>
      <c r="M183" s="239"/>
      <c r="N183" s="239"/>
      <c r="O183" s="239"/>
      <c r="P183" s="239"/>
      <c r="Q183" s="239"/>
      <c r="R183" s="239"/>
      <c r="S183" s="239"/>
      <c r="T183" s="110"/>
    </row>
    <row r="184" spans="1:20" s="132" customFormat="1" outlineLevel="1" x14ac:dyDescent="0.35">
      <c r="A184" s="104"/>
      <c r="B184" s="130"/>
      <c r="C184" s="229" t="e">
        <f>IF(BUDGET!#REF!="","",BUDGET!#REF!)</f>
        <v>#REF!</v>
      </c>
      <c r="D184" s="231" t="e">
        <f>IF(BUDGET!#REF!="","",BUDGET!#REF!)</f>
        <v>#REF!</v>
      </c>
      <c r="E184" s="239" t="e">
        <f>IF(BUDGET!#REF!="","",BUDGET!#REF!)</f>
        <v>#REF!</v>
      </c>
      <c r="F184" s="360"/>
      <c r="G184" s="239" t="e">
        <f>IF($C184="","",SUMIFS('2022-Q2'!$I:$I,'2022-Q2'!$J:$J,REPORT!$C184)+SUMIFS('2022-Q3'!$I:$I,'2022-Q3'!$J:$J,REPORT!$C184)+SUMIFS('2022-Q4'!$I:$I,'2022-Q4'!$J:$J,REPORT!$C184)+SUMIFS('2023-Q1'!$I:$I,'2023-Q1'!$J:$J,REPORT!$C184)+SUMIFS('2023-Q2'!$I:$I,'2023-Q2'!$J:$J,REPORT!$C184)+SUMIFS('2023-Q3'!$I:$I,'2023-Q3'!$J:$J,REPORT!$C184)+SUMIFS('2023-Q4'!$I:$I,'2023-Q4'!$J:$J,REPORT!$C184)+SUMIFS('2024-Q1'!$I:$I,'2024-Q1'!$J:$J,REPORT!$C184)+SUMIFS('2024-Q2'!$I:$I,'2024-Q2'!$J:$J,REPORT!$C184))</f>
        <v>#REF!</v>
      </c>
      <c r="H184" s="141"/>
      <c r="I184" s="138"/>
      <c r="J184" s="146" t="e">
        <f t="shared" si="41"/>
        <v>#REF!</v>
      </c>
      <c r="K184" s="239"/>
      <c r="L184" s="239"/>
      <c r="M184" s="239"/>
      <c r="N184" s="239"/>
      <c r="O184" s="239"/>
      <c r="P184" s="239"/>
      <c r="Q184" s="239"/>
      <c r="R184" s="239"/>
      <c r="S184" s="239"/>
      <c r="T184" s="110"/>
    </row>
    <row r="185" spans="1:20" s="132" customFormat="1" outlineLevel="1" x14ac:dyDescent="0.35">
      <c r="A185" s="104"/>
      <c r="B185" s="130"/>
      <c r="C185" s="229" t="e">
        <f>IF(BUDGET!#REF!="","",BUDGET!#REF!)</f>
        <v>#REF!</v>
      </c>
      <c r="D185" s="231" t="e">
        <f>IF(BUDGET!#REF!="","",BUDGET!#REF!)</f>
        <v>#REF!</v>
      </c>
      <c r="E185" s="239" t="e">
        <f>IF(BUDGET!#REF!="","",BUDGET!#REF!)</f>
        <v>#REF!</v>
      </c>
      <c r="F185" s="360"/>
      <c r="G185" s="239" t="e">
        <f>IF($C185="","",SUMIFS('2022-Q2'!$I:$I,'2022-Q2'!$J:$J,REPORT!$C185)+SUMIFS('2022-Q3'!$I:$I,'2022-Q3'!$J:$J,REPORT!$C185)+SUMIFS('2022-Q4'!$I:$I,'2022-Q4'!$J:$J,REPORT!$C185)+SUMIFS('2023-Q1'!$I:$I,'2023-Q1'!$J:$J,REPORT!$C185)+SUMIFS('2023-Q2'!$I:$I,'2023-Q2'!$J:$J,REPORT!$C185)+SUMIFS('2023-Q3'!$I:$I,'2023-Q3'!$J:$J,REPORT!$C185)+SUMIFS('2023-Q4'!$I:$I,'2023-Q4'!$J:$J,REPORT!$C185)+SUMIFS('2024-Q1'!$I:$I,'2024-Q1'!$J:$J,REPORT!$C185)+SUMIFS('2024-Q2'!$I:$I,'2024-Q2'!$J:$J,REPORT!$C185))</f>
        <v>#REF!</v>
      </c>
      <c r="H185" s="141"/>
      <c r="I185" s="139"/>
      <c r="J185" s="146" t="e">
        <f t="shared" si="41"/>
        <v>#REF!</v>
      </c>
      <c r="K185" s="239"/>
      <c r="L185" s="239"/>
      <c r="M185" s="239"/>
      <c r="N185" s="239"/>
      <c r="O185" s="239"/>
      <c r="P185" s="239"/>
      <c r="Q185" s="239"/>
      <c r="R185" s="239"/>
      <c r="S185" s="239"/>
      <c r="T185" s="110"/>
    </row>
    <row r="186" spans="1:20" ht="19.5" customHeight="1" x14ac:dyDescent="0.35">
      <c r="A186" s="108"/>
      <c r="B186" s="126">
        <f>B170+1</f>
        <v>12</v>
      </c>
      <c r="C186" s="127" t="e">
        <f>IF(BUDGET!#REF!="","",BUDGET!#REF!)</f>
        <v>#REF!</v>
      </c>
      <c r="D186" s="236"/>
      <c r="E186" s="129" t="e">
        <f>SUM(E187:E201)</f>
        <v>#REF!</v>
      </c>
      <c r="F186" s="241"/>
      <c r="G186" s="129" t="e">
        <f>SUM(G187:G201)</f>
        <v>#REF!</v>
      </c>
      <c r="H186" s="140"/>
      <c r="I186" s="327" t="e">
        <f>IF(E186=0,"",G186/E186)</f>
        <v>#REF!</v>
      </c>
      <c r="J186" s="146"/>
      <c r="K186" s="129"/>
      <c r="L186" s="129"/>
      <c r="M186" s="129"/>
      <c r="N186" s="129"/>
      <c r="O186" s="129"/>
      <c r="P186" s="129"/>
      <c r="Q186" s="129"/>
      <c r="R186" s="129"/>
      <c r="S186" s="129"/>
      <c r="T186" s="110"/>
    </row>
    <row r="187" spans="1:20" outlineLevel="1" x14ac:dyDescent="0.35">
      <c r="B187" s="130"/>
      <c r="C187" s="229" t="e">
        <f>IF(BUDGET!#REF!="","",BUDGET!#REF!)</f>
        <v>#REF!</v>
      </c>
      <c r="D187" s="231" t="e">
        <f>IF(BUDGET!#REF!="","",BUDGET!#REF!)</f>
        <v>#REF!</v>
      </c>
      <c r="E187" s="239" t="e">
        <f>IF(BUDGET!#REF!="","",BUDGET!#REF!)</f>
        <v>#REF!</v>
      </c>
      <c r="F187" s="241"/>
      <c r="G187" s="239" t="e">
        <f>IF($C187="","",SUMIFS('2022-Q2'!$I:$I,'2022-Q2'!$J:$J,REPORT!$C187)+SUMIFS('2022-Q3'!$I:$I,'2022-Q3'!$J:$J,REPORT!$C187)+SUMIFS('2022-Q4'!$I:$I,'2022-Q4'!$J:$J,REPORT!$C187)+SUMIFS('2023-Q1'!$I:$I,'2023-Q1'!$J:$J,REPORT!$C187)+SUMIFS('2023-Q2'!$I:$I,'2023-Q2'!$J:$J,REPORT!$C187)+SUMIFS('2023-Q3'!$I:$I,'2023-Q3'!$J:$J,REPORT!$C187)+SUMIFS('2023-Q4'!$I:$I,'2023-Q4'!$J:$J,REPORT!$C187)+SUMIFS('2024-Q1'!$I:$I,'2024-Q1'!$J:$J,REPORT!$C187)+SUMIFS('2024-Q2'!$I:$I,'2024-Q2'!$J:$J,REPORT!$C187))</f>
        <v>#REF!</v>
      </c>
      <c r="H187" s="141"/>
      <c r="I187" s="137"/>
      <c r="J187" s="146" t="e">
        <f t="shared" ref="J187:J201" si="42">IF(C187="","",IF(ABS(G187-SUM(K187:S187))&gt;0.1,"PROB","OK"))</f>
        <v>#REF!</v>
      </c>
      <c r="K187" s="239"/>
      <c r="L187" s="239"/>
      <c r="M187" s="239"/>
      <c r="N187" s="239"/>
      <c r="O187" s="239"/>
      <c r="P187" s="239"/>
      <c r="Q187" s="239"/>
      <c r="R187" s="239"/>
      <c r="S187" s="239"/>
      <c r="T187" s="110"/>
    </row>
    <row r="188" spans="1:20" outlineLevel="1" x14ac:dyDescent="0.35">
      <c r="B188" s="130"/>
      <c r="C188" s="229" t="e">
        <f>IF(BUDGET!#REF!="","",BUDGET!#REF!)</f>
        <v>#REF!</v>
      </c>
      <c r="D188" s="231" t="e">
        <f>IF(BUDGET!#REF!="","",BUDGET!#REF!)</f>
        <v>#REF!</v>
      </c>
      <c r="E188" s="239" t="e">
        <f>IF(BUDGET!#REF!="","",BUDGET!#REF!)</f>
        <v>#REF!</v>
      </c>
      <c r="F188" s="241"/>
      <c r="G188" s="239" t="e">
        <f>IF($C188="","",SUMIFS('2022-Q2'!$I:$I,'2022-Q2'!$J:$J,REPORT!$C188)+SUMIFS('2022-Q3'!$I:$I,'2022-Q3'!$J:$J,REPORT!$C188)+SUMIFS('2022-Q4'!$I:$I,'2022-Q4'!$J:$J,REPORT!$C188)+SUMIFS('2023-Q1'!$I:$I,'2023-Q1'!$J:$J,REPORT!$C188)+SUMIFS('2023-Q2'!$I:$I,'2023-Q2'!$J:$J,REPORT!$C188)+SUMIFS('2023-Q3'!$I:$I,'2023-Q3'!$J:$J,REPORT!$C188)+SUMIFS('2023-Q4'!$I:$I,'2023-Q4'!$J:$J,REPORT!$C188)+SUMIFS('2024-Q1'!$I:$I,'2024-Q1'!$J:$J,REPORT!$C188)+SUMIFS('2024-Q2'!$I:$I,'2024-Q2'!$J:$J,REPORT!$C188))</f>
        <v>#REF!</v>
      </c>
      <c r="H188" s="141"/>
      <c r="I188" s="138"/>
      <c r="J188" s="146" t="e">
        <f t="shared" si="42"/>
        <v>#REF!</v>
      </c>
      <c r="K188" s="239"/>
      <c r="L188" s="239"/>
      <c r="M188" s="239"/>
      <c r="N188" s="239"/>
      <c r="O188" s="239"/>
      <c r="P188" s="239"/>
      <c r="Q188" s="239"/>
      <c r="R188" s="239"/>
      <c r="S188" s="239"/>
      <c r="T188" s="110"/>
    </row>
    <row r="189" spans="1:20" outlineLevel="1" x14ac:dyDescent="0.35">
      <c r="B189" s="130"/>
      <c r="C189" s="229" t="e">
        <f>IF(BUDGET!#REF!="","",BUDGET!#REF!)</f>
        <v>#REF!</v>
      </c>
      <c r="D189" s="231" t="e">
        <f>IF(BUDGET!#REF!="","",BUDGET!#REF!)</f>
        <v>#REF!</v>
      </c>
      <c r="E189" s="239" t="e">
        <f>IF(BUDGET!#REF!="","",BUDGET!#REF!)</f>
        <v>#REF!</v>
      </c>
      <c r="F189" s="241"/>
      <c r="G189" s="239" t="e">
        <f>IF($C189="","",SUMIFS('2022-Q2'!$I:$I,'2022-Q2'!$J:$J,REPORT!$C189)+SUMIFS('2022-Q3'!$I:$I,'2022-Q3'!$J:$J,REPORT!$C189)+SUMIFS('2022-Q4'!$I:$I,'2022-Q4'!$J:$J,REPORT!$C189)+SUMIFS('2023-Q1'!$I:$I,'2023-Q1'!$J:$J,REPORT!$C189)+SUMIFS('2023-Q2'!$I:$I,'2023-Q2'!$J:$J,REPORT!$C189)+SUMIFS('2023-Q3'!$I:$I,'2023-Q3'!$J:$J,REPORT!$C189)+SUMIFS('2023-Q4'!$I:$I,'2023-Q4'!$J:$J,REPORT!$C189)+SUMIFS('2024-Q1'!$I:$I,'2024-Q1'!$J:$J,REPORT!$C189)+SUMIFS('2024-Q2'!$I:$I,'2024-Q2'!$J:$J,REPORT!$C189))</f>
        <v>#REF!</v>
      </c>
      <c r="H189" s="141"/>
      <c r="I189" s="138"/>
      <c r="J189" s="146" t="e">
        <f t="shared" si="42"/>
        <v>#REF!</v>
      </c>
      <c r="K189" s="239"/>
      <c r="L189" s="239"/>
      <c r="M189" s="239"/>
      <c r="N189" s="239"/>
      <c r="O189" s="239"/>
      <c r="P189" s="239"/>
      <c r="Q189" s="239"/>
      <c r="R189" s="239"/>
      <c r="S189" s="239"/>
      <c r="T189" s="110"/>
    </row>
    <row r="190" spans="1:20" outlineLevel="1" x14ac:dyDescent="0.35">
      <c r="B190" s="130"/>
      <c r="C190" s="229" t="e">
        <f>IF(BUDGET!#REF!="","",BUDGET!#REF!)</f>
        <v>#REF!</v>
      </c>
      <c r="D190" s="231" t="e">
        <f>IF(BUDGET!#REF!="","",BUDGET!#REF!)</f>
        <v>#REF!</v>
      </c>
      <c r="E190" s="239" t="e">
        <f>IF(BUDGET!#REF!="","",BUDGET!#REF!)</f>
        <v>#REF!</v>
      </c>
      <c r="F190" s="241"/>
      <c r="G190" s="239" t="e">
        <f>IF($C190="","",SUMIFS('2022-Q2'!$I:$I,'2022-Q2'!$J:$J,REPORT!$C190)+SUMIFS('2022-Q3'!$I:$I,'2022-Q3'!$J:$J,REPORT!$C190)+SUMIFS('2022-Q4'!$I:$I,'2022-Q4'!$J:$J,REPORT!$C190)+SUMIFS('2023-Q1'!$I:$I,'2023-Q1'!$J:$J,REPORT!$C190)+SUMIFS('2023-Q2'!$I:$I,'2023-Q2'!$J:$J,REPORT!$C190)+SUMIFS('2023-Q3'!$I:$I,'2023-Q3'!$J:$J,REPORT!$C190)+SUMIFS('2023-Q4'!$I:$I,'2023-Q4'!$J:$J,REPORT!$C190)+SUMIFS('2024-Q1'!$I:$I,'2024-Q1'!$J:$J,REPORT!$C190)+SUMIFS('2024-Q2'!$I:$I,'2024-Q2'!$J:$J,REPORT!$C190))</f>
        <v>#REF!</v>
      </c>
      <c r="H190" s="141"/>
      <c r="I190" s="138"/>
      <c r="J190" s="146" t="e">
        <f t="shared" si="42"/>
        <v>#REF!</v>
      </c>
      <c r="K190" s="239"/>
      <c r="L190" s="239"/>
      <c r="M190" s="239"/>
      <c r="N190" s="239"/>
      <c r="O190" s="239"/>
      <c r="P190" s="239"/>
      <c r="Q190" s="239"/>
      <c r="R190" s="239"/>
      <c r="S190" s="239"/>
      <c r="T190" s="110"/>
    </row>
    <row r="191" spans="1:20" outlineLevel="1" x14ac:dyDescent="0.35">
      <c r="B191" s="130"/>
      <c r="C191" s="229" t="e">
        <f>IF(BUDGET!#REF!="","",BUDGET!#REF!)</f>
        <v>#REF!</v>
      </c>
      <c r="D191" s="231" t="e">
        <f>IF(BUDGET!#REF!="","",BUDGET!#REF!)</f>
        <v>#REF!</v>
      </c>
      <c r="E191" s="239" t="e">
        <f>IF(BUDGET!#REF!="","",BUDGET!#REF!)</f>
        <v>#REF!</v>
      </c>
      <c r="F191" s="241"/>
      <c r="G191" s="239" t="e">
        <f>IF($C191="","",SUMIFS('2022-Q2'!$I:$I,'2022-Q2'!$J:$J,REPORT!$C191)+SUMIFS('2022-Q3'!$I:$I,'2022-Q3'!$J:$J,REPORT!$C191)+SUMIFS('2022-Q4'!$I:$I,'2022-Q4'!$J:$J,REPORT!$C191)+SUMIFS('2023-Q1'!$I:$I,'2023-Q1'!$J:$J,REPORT!$C191)+SUMIFS('2023-Q2'!$I:$I,'2023-Q2'!$J:$J,REPORT!$C191)+SUMIFS('2023-Q3'!$I:$I,'2023-Q3'!$J:$J,REPORT!$C191)+SUMIFS('2023-Q4'!$I:$I,'2023-Q4'!$J:$J,REPORT!$C191)+SUMIFS('2024-Q1'!$I:$I,'2024-Q1'!$J:$J,REPORT!$C191)+SUMIFS('2024-Q2'!$I:$I,'2024-Q2'!$J:$J,REPORT!$C191))</f>
        <v>#REF!</v>
      </c>
      <c r="H191" s="141"/>
      <c r="I191" s="138"/>
      <c r="J191" s="146" t="e">
        <f t="shared" si="42"/>
        <v>#REF!</v>
      </c>
      <c r="K191" s="239"/>
      <c r="L191" s="239"/>
      <c r="M191" s="239"/>
      <c r="N191" s="239"/>
      <c r="O191" s="239"/>
      <c r="P191" s="239"/>
      <c r="Q191" s="239"/>
      <c r="R191" s="239"/>
      <c r="S191" s="239"/>
      <c r="T191" s="110"/>
    </row>
    <row r="192" spans="1:20" outlineLevel="1" x14ac:dyDescent="0.35">
      <c r="B192" s="130"/>
      <c r="C192" s="229" t="e">
        <f>IF(BUDGET!#REF!="","",BUDGET!#REF!)</f>
        <v>#REF!</v>
      </c>
      <c r="D192" s="231" t="e">
        <f>IF(BUDGET!#REF!="","",BUDGET!#REF!)</f>
        <v>#REF!</v>
      </c>
      <c r="E192" s="239" t="e">
        <f>IF(BUDGET!#REF!="","",BUDGET!#REF!)</f>
        <v>#REF!</v>
      </c>
      <c r="F192" s="241"/>
      <c r="G192" s="239" t="e">
        <f>IF($C192="","",SUMIFS('2022-Q2'!$I:$I,'2022-Q2'!$J:$J,REPORT!$C192)+SUMIFS('2022-Q3'!$I:$I,'2022-Q3'!$J:$J,REPORT!$C192)+SUMIFS('2022-Q4'!$I:$I,'2022-Q4'!$J:$J,REPORT!$C192)+SUMIFS('2023-Q1'!$I:$I,'2023-Q1'!$J:$J,REPORT!$C192)+SUMIFS('2023-Q2'!$I:$I,'2023-Q2'!$J:$J,REPORT!$C192)+SUMIFS('2023-Q3'!$I:$I,'2023-Q3'!$J:$J,REPORT!$C192)+SUMIFS('2023-Q4'!$I:$I,'2023-Q4'!$J:$J,REPORT!$C192)+SUMIFS('2024-Q1'!$I:$I,'2024-Q1'!$J:$J,REPORT!$C192)+SUMIFS('2024-Q2'!$I:$I,'2024-Q2'!$J:$J,REPORT!$C192))</f>
        <v>#REF!</v>
      </c>
      <c r="H192" s="141"/>
      <c r="I192" s="138"/>
      <c r="J192" s="146" t="e">
        <f t="shared" si="42"/>
        <v>#REF!</v>
      </c>
      <c r="K192" s="239"/>
      <c r="L192" s="239"/>
      <c r="M192" s="239"/>
      <c r="N192" s="239"/>
      <c r="O192" s="239"/>
      <c r="P192" s="239"/>
      <c r="Q192" s="239"/>
      <c r="R192" s="239"/>
      <c r="S192" s="239"/>
      <c r="T192" s="110"/>
    </row>
    <row r="193" spans="1:20" outlineLevel="1" x14ac:dyDescent="0.35">
      <c r="B193" s="130"/>
      <c r="C193" s="229" t="e">
        <f>IF(BUDGET!#REF!="","",BUDGET!#REF!)</f>
        <v>#REF!</v>
      </c>
      <c r="D193" s="231" t="e">
        <f>IF(BUDGET!#REF!="","",BUDGET!#REF!)</f>
        <v>#REF!</v>
      </c>
      <c r="E193" s="239" t="e">
        <f>IF(BUDGET!#REF!="","",BUDGET!#REF!)</f>
        <v>#REF!</v>
      </c>
      <c r="F193" s="241"/>
      <c r="G193" s="239" t="e">
        <f>IF($C193="","",SUMIFS('2022-Q2'!$I:$I,'2022-Q2'!$J:$J,REPORT!$C193)+SUMIFS('2022-Q3'!$I:$I,'2022-Q3'!$J:$J,REPORT!$C193)+SUMIFS('2022-Q4'!$I:$I,'2022-Q4'!$J:$J,REPORT!$C193)+SUMIFS('2023-Q1'!$I:$I,'2023-Q1'!$J:$J,REPORT!$C193)+SUMIFS('2023-Q2'!$I:$I,'2023-Q2'!$J:$J,REPORT!$C193)+SUMIFS('2023-Q3'!$I:$I,'2023-Q3'!$J:$J,REPORT!$C193)+SUMIFS('2023-Q4'!$I:$I,'2023-Q4'!$J:$J,REPORT!$C193)+SUMIFS('2024-Q1'!$I:$I,'2024-Q1'!$J:$J,REPORT!$C193)+SUMIFS('2024-Q2'!$I:$I,'2024-Q2'!$J:$J,REPORT!$C193))</f>
        <v>#REF!</v>
      </c>
      <c r="H193" s="141"/>
      <c r="I193" s="138"/>
      <c r="J193" s="146" t="e">
        <f t="shared" si="42"/>
        <v>#REF!</v>
      </c>
      <c r="K193" s="239"/>
      <c r="L193" s="239"/>
      <c r="M193" s="239"/>
      <c r="N193" s="239"/>
      <c r="O193" s="239"/>
      <c r="P193" s="239"/>
      <c r="Q193" s="239"/>
      <c r="R193" s="239"/>
      <c r="S193" s="239"/>
      <c r="T193" s="110"/>
    </row>
    <row r="194" spans="1:20" outlineLevel="1" x14ac:dyDescent="0.35">
      <c r="B194" s="130"/>
      <c r="C194" s="229" t="e">
        <f>IF(BUDGET!#REF!="","",BUDGET!#REF!)</f>
        <v>#REF!</v>
      </c>
      <c r="D194" s="231" t="e">
        <f>IF(BUDGET!#REF!="","",BUDGET!#REF!)</f>
        <v>#REF!</v>
      </c>
      <c r="E194" s="239" t="e">
        <f>IF(BUDGET!#REF!="","",BUDGET!#REF!)</f>
        <v>#REF!</v>
      </c>
      <c r="F194" s="241"/>
      <c r="G194" s="239" t="e">
        <f>IF($C194="","",SUMIFS('2022-Q2'!$I:$I,'2022-Q2'!$J:$J,REPORT!$C194)+SUMIFS('2022-Q3'!$I:$I,'2022-Q3'!$J:$J,REPORT!$C194)+SUMIFS('2022-Q4'!$I:$I,'2022-Q4'!$J:$J,REPORT!$C194)+SUMIFS('2023-Q1'!$I:$I,'2023-Q1'!$J:$J,REPORT!$C194)+SUMIFS('2023-Q2'!$I:$I,'2023-Q2'!$J:$J,REPORT!$C194)+SUMIFS('2023-Q3'!$I:$I,'2023-Q3'!$J:$J,REPORT!$C194)+SUMIFS('2023-Q4'!$I:$I,'2023-Q4'!$J:$J,REPORT!$C194)+SUMIFS('2024-Q1'!$I:$I,'2024-Q1'!$J:$J,REPORT!$C194)+SUMIFS('2024-Q2'!$I:$I,'2024-Q2'!$J:$J,REPORT!$C194))</f>
        <v>#REF!</v>
      </c>
      <c r="H194" s="141"/>
      <c r="I194" s="138"/>
      <c r="J194" s="146" t="e">
        <f t="shared" si="42"/>
        <v>#REF!</v>
      </c>
      <c r="K194" s="239"/>
      <c r="L194" s="239"/>
      <c r="M194" s="239"/>
      <c r="N194" s="239"/>
      <c r="O194" s="239"/>
      <c r="P194" s="239"/>
      <c r="Q194" s="239"/>
      <c r="R194" s="239"/>
      <c r="S194" s="239"/>
      <c r="T194" s="110"/>
    </row>
    <row r="195" spans="1:20" outlineLevel="1" x14ac:dyDescent="0.35">
      <c r="B195" s="130"/>
      <c r="C195" s="229" t="e">
        <f>IF(BUDGET!#REF!="","",BUDGET!#REF!)</f>
        <v>#REF!</v>
      </c>
      <c r="D195" s="231" t="e">
        <f>IF(BUDGET!#REF!="","",BUDGET!#REF!)</f>
        <v>#REF!</v>
      </c>
      <c r="E195" s="239" t="e">
        <f>IF(BUDGET!#REF!="","",BUDGET!#REF!)</f>
        <v>#REF!</v>
      </c>
      <c r="F195" s="241"/>
      <c r="G195" s="239" t="e">
        <f>IF($C195="","",SUMIFS('2022-Q2'!$I:$I,'2022-Q2'!$J:$J,REPORT!$C195)+SUMIFS('2022-Q3'!$I:$I,'2022-Q3'!$J:$J,REPORT!$C195)+SUMIFS('2022-Q4'!$I:$I,'2022-Q4'!$J:$J,REPORT!$C195)+SUMIFS('2023-Q1'!$I:$I,'2023-Q1'!$J:$J,REPORT!$C195)+SUMIFS('2023-Q2'!$I:$I,'2023-Q2'!$J:$J,REPORT!$C195)+SUMIFS('2023-Q3'!$I:$I,'2023-Q3'!$J:$J,REPORT!$C195)+SUMIFS('2023-Q4'!$I:$I,'2023-Q4'!$J:$J,REPORT!$C195)+SUMIFS('2024-Q1'!$I:$I,'2024-Q1'!$J:$J,REPORT!$C195)+SUMIFS('2024-Q2'!$I:$I,'2024-Q2'!$J:$J,REPORT!$C195))</f>
        <v>#REF!</v>
      </c>
      <c r="H195" s="141"/>
      <c r="I195" s="138"/>
      <c r="J195" s="146" t="e">
        <f t="shared" si="42"/>
        <v>#REF!</v>
      </c>
      <c r="K195" s="239"/>
      <c r="L195" s="239"/>
      <c r="M195" s="239"/>
      <c r="N195" s="239"/>
      <c r="O195" s="239"/>
      <c r="P195" s="239"/>
      <c r="Q195" s="239"/>
      <c r="R195" s="239"/>
      <c r="S195" s="239"/>
      <c r="T195" s="110"/>
    </row>
    <row r="196" spans="1:20" outlineLevel="1" x14ac:dyDescent="0.35">
      <c r="B196" s="130"/>
      <c r="C196" s="229" t="e">
        <f>IF(BUDGET!#REF!="","",BUDGET!#REF!)</f>
        <v>#REF!</v>
      </c>
      <c r="D196" s="231" t="e">
        <f>IF(BUDGET!#REF!="","",BUDGET!#REF!)</f>
        <v>#REF!</v>
      </c>
      <c r="E196" s="239" t="e">
        <f>IF(BUDGET!#REF!="","",BUDGET!#REF!)</f>
        <v>#REF!</v>
      </c>
      <c r="F196" s="241"/>
      <c r="G196" s="239" t="e">
        <f>IF($C196="","",SUMIFS('2022-Q2'!$I:$I,'2022-Q2'!$J:$J,REPORT!$C196)+SUMIFS('2022-Q3'!$I:$I,'2022-Q3'!$J:$J,REPORT!$C196)+SUMIFS('2022-Q4'!$I:$I,'2022-Q4'!$J:$J,REPORT!$C196)+SUMIFS('2023-Q1'!$I:$I,'2023-Q1'!$J:$J,REPORT!$C196)+SUMIFS('2023-Q2'!$I:$I,'2023-Q2'!$J:$J,REPORT!$C196)+SUMIFS('2023-Q3'!$I:$I,'2023-Q3'!$J:$J,REPORT!$C196)+SUMIFS('2023-Q4'!$I:$I,'2023-Q4'!$J:$J,REPORT!$C196)+SUMIFS('2024-Q1'!$I:$I,'2024-Q1'!$J:$J,REPORT!$C196)+SUMIFS('2024-Q2'!$I:$I,'2024-Q2'!$J:$J,REPORT!$C196))</f>
        <v>#REF!</v>
      </c>
      <c r="H196" s="141"/>
      <c r="I196" s="138"/>
      <c r="J196" s="146" t="e">
        <f t="shared" si="42"/>
        <v>#REF!</v>
      </c>
      <c r="K196" s="239"/>
      <c r="L196" s="239"/>
      <c r="M196" s="239"/>
      <c r="N196" s="239"/>
      <c r="O196" s="239"/>
      <c r="P196" s="239"/>
      <c r="Q196" s="239"/>
      <c r="R196" s="239"/>
      <c r="S196" s="239"/>
      <c r="T196" s="110"/>
    </row>
    <row r="197" spans="1:20" outlineLevel="1" x14ac:dyDescent="0.35">
      <c r="B197" s="130"/>
      <c r="C197" s="229" t="e">
        <f>IF(BUDGET!#REF!="","",BUDGET!#REF!)</f>
        <v>#REF!</v>
      </c>
      <c r="D197" s="231" t="e">
        <f>IF(BUDGET!#REF!="","",BUDGET!#REF!)</f>
        <v>#REF!</v>
      </c>
      <c r="E197" s="239" t="e">
        <f>IF(BUDGET!#REF!="","",BUDGET!#REF!)</f>
        <v>#REF!</v>
      </c>
      <c r="F197" s="241"/>
      <c r="G197" s="239" t="e">
        <f>IF($C197="","",SUMIFS('2022-Q2'!$I:$I,'2022-Q2'!$J:$J,REPORT!$C197)+SUMIFS('2022-Q3'!$I:$I,'2022-Q3'!$J:$J,REPORT!$C197)+SUMIFS('2022-Q4'!$I:$I,'2022-Q4'!$J:$J,REPORT!$C197)+SUMIFS('2023-Q1'!$I:$I,'2023-Q1'!$J:$J,REPORT!$C197)+SUMIFS('2023-Q2'!$I:$I,'2023-Q2'!$J:$J,REPORT!$C197)+SUMIFS('2023-Q3'!$I:$I,'2023-Q3'!$J:$J,REPORT!$C197)+SUMIFS('2023-Q4'!$I:$I,'2023-Q4'!$J:$J,REPORT!$C197)+SUMIFS('2024-Q1'!$I:$I,'2024-Q1'!$J:$J,REPORT!$C197)+SUMIFS('2024-Q2'!$I:$I,'2024-Q2'!$J:$J,REPORT!$C197))</f>
        <v>#REF!</v>
      </c>
      <c r="H197" s="141"/>
      <c r="I197" s="138"/>
      <c r="J197" s="146" t="e">
        <f t="shared" si="42"/>
        <v>#REF!</v>
      </c>
      <c r="K197" s="239"/>
      <c r="L197" s="239"/>
      <c r="M197" s="239"/>
      <c r="N197" s="239"/>
      <c r="O197" s="239"/>
      <c r="P197" s="239"/>
      <c r="Q197" s="239"/>
      <c r="R197" s="239"/>
      <c r="S197" s="239"/>
      <c r="T197" s="110"/>
    </row>
    <row r="198" spans="1:20" outlineLevel="1" x14ac:dyDescent="0.35">
      <c r="B198" s="130"/>
      <c r="C198" s="229" t="e">
        <f>IF(BUDGET!#REF!="","",BUDGET!#REF!)</f>
        <v>#REF!</v>
      </c>
      <c r="D198" s="231" t="e">
        <f>IF(BUDGET!#REF!="","",BUDGET!#REF!)</f>
        <v>#REF!</v>
      </c>
      <c r="E198" s="239" t="e">
        <f>IF(BUDGET!#REF!="","",BUDGET!#REF!)</f>
        <v>#REF!</v>
      </c>
      <c r="F198" s="241"/>
      <c r="G198" s="239" t="e">
        <f>IF($C198="","",SUMIFS('2022-Q2'!$I:$I,'2022-Q2'!$J:$J,REPORT!$C198)+SUMIFS('2022-Q3'!$I:$I,'2022-Q3'!$J:$J,REPORT!$C198)+SUMIFS('2022-Q4'!$I:$I,'2022-Q4'!$J:$J,REPORT!$C198)+SUMIFS('2023-Q1'!$I:$I,'2023-Q1'!$J:$J,REPORT!$C198)+SUMIFS('2023-Q2'!$I:$I,'2023-Q2'!$J:$J,REPORT!$C198)+SUMIFS('2023-Q3'!$I:$I,'2023-Q3'!$J:$J,REPORT!$C198)+SUMIFS('2023-Q4'!$I:$I,'2023-Q4'!$J:$J,REPORT!$C198)+SUMIFS('2024-Q1'!$I:$I,'2024-Q1'!$J:$J,REPORT!$C198)+SUMIFS('2024-Q2'!$I:$I,'2024-Q2'!$J:$J,REPORT!$C198))</f>
        <v>#REF!</v>
      </c>
      <c r="H198" s="141"/>
      <c r="I198" s="138"/>
      <c r="J198" s="146" t="e">
        <f t="shared" si="42"/>
        <v>#REF!</v>
      </c>
      <c r="K198" s="239"/>
      <c r="L198" s="239"/>
      <c r="M198" s="239"/>
      <c r="N198" s="239"/>
      <c r="O198" s="239"/>
      <c r="P198" s="239"/>
      <c r="Q198" s="239"/>
      <c r="R198" s="239"/>
      <c r="S198" s="239"/>
      <c r="T198" s="110"/>
    </row>
    <row r="199" spans="1:20" outlineLevel="1" x14ac:dyDescent="0.35">
      <c r="B199" s="130"/>
      <c r="C199" s="229" t="e">
        <f>IF(BUDGET!#REF!="","",BUDGET!#REF!)</f>
        <v>#REF!</v>
      </c>
      <c r="D199" s="231" t="e">
        <f>IF(BUDGET!#REF!="","",BUDGET!#REF!)</f>
        <v>#REF!</v>
      </c>
      <c r="E199" s="239" t="e">
        <f>IF(BUDGET!#REF!="","",BUDGET!#REF!)</f>
        <v>#REF!</v>
      </c>
      <c r="F199" s="241"/>
      <c r="G199" s="239" t="e">
        <f>IF($C199="","",SUMIFS('2022-Q2'!$I:$I,'2022-Q2'!$J:$J,REPORT!$C199)+SUMIFS('2022-Q3'!$I:$I,'2022-Q3'!$J:$J,REPORT!$C199)+SUMIFS('2022-Q4'!$I:$I,'2022-Q4'!$J:$J,REPORT!$C199)+SUMIFS('2023-Q1'!$I:$I,'2023-Q1'!$J:$J,REPORT!$C199)+SUMIFS('2023-Q2'!$I:$I,'2023-Q2'!$J:$J,REPORT!$C199)+SUMIFS('2023-Q3'!$I:$I,'2023-Q3'!$J:$J,REPORT!$C199)+SUMIFS('2023-Q4'!$I:$I,'2023-Q4'!$J:$J,REPORT!$C199)+SUMIFS('2024-Q1'!$I:$I,'2024-Q1'!$J:$J,REPORT!$C199)+SUMIFS('2024-Q2'!$I:$I,'2024-Q2'!$J:$J,REPORT!$C199))</f>
        <v>#REF!</v>
      </c>
      <c r="H199" s="141"/>
      <c r="I199" s="138"/>
      <c r="J199" s="146" t="e">
        <f t="shared" si="42"/>
        <v>#REF!</v>
      </c>
      <c r="K199" s="239"/>
      <c r="L199" s="239"/>
      <c r="M199" s="239"/>
      <c r="N199" s="239"/>
      <c r="O199" s="239"/>
      <c r="P199" s="239"/>
      <c r="Q199" s="239"/>
      <c r="R199" s="239"/>
      <c r="S199" s="239"/>
      <c r="T199" s="110"/>
    </row>
    <row r="200" spans="1:20" s="132" customFormat="1" outlineLevel="1" x14ac:dyDescent="0.35">
      <c r="A200" s="104"/>
      <c r="B200" s="130"/>
      <c r="C200" s="229" t="e">
        <f>IF(BUDGET!#REF!="","",BUDGET!#REF!)</f>
        <v>#REF!</v>
      </c>
      <c r="D200" s="231" t="e">
        <f>IF(BUDGET!#REF!="","",BUDGET!#REF!)</f>
        <v>#REF!</v>
      </c>
      <c r="E200" s="239" t="e">
        <f>IF(BUDGET!#REF!="","",BUDGET!#REF!)</f>
        <v>#REF!</v>
      </c>
      <c r="F200" s="360"/>
      <c r="G200" s="239" t="e">
        <f>IF($C200="","",SUMIFS('2022-Q2'!$I:$I,'2022-Q2'!$J:$J,REPORT!$C200)+SUMIFS('2022-Q3'!$I:$I,'2022-Q3'!$J:$J,REPORT!$C200)+SUMIFS('2022-Q4'!$I:$I,'2022-Q4'!$J:$J,REPORT!$C200)+SUMIFS('2023-Q1'!$I:$I,'2023-Q1'!$J:$J,REPORT!$C200)+SUMIFS('2023-Q2'!$I:$I,'2023-Q2'!$J:$J,REPORT!$C200)+SUMIFS('2023-Q3'!$I:$I,'2023-Q3'!$J:$J,REPORT!$C200)+SUMIFS('2023-Q4'!$I:$I,'2023-Q4'!$J:$J,REPORT!$C200)+SUMIFS('2024-Q1'!$I:$I,'2024-Q1'!$J:$J,REPORT!$C200)+SUMIFS('2024-Q2'!$I:$I,'2024-Q2'!$J:$J,REPORT!$C200))</f>
        <v>#REF!</v>
      </c>
      <c r="H200" s="141"/>
      <c r="I200" s="138"/>
      <c r="J200" s="146" t="e">
        <f t="shared" si="42"/>
        <v>#REF!</v>
      </c>
      <c r="K200" s="239"/>
      <c r="L200" s="239"/>
      <c r="M200" s="239"/>
      <c r="N200" s="239"/>
      <c r="O200" s="239"/>
      <c r="P200" s="239"/>
      <c r="Q200" s="239"/>
      <c r="R200" s="239"/>
      <c r="S200" s="239"/>
      <c r="T200" s="110"/>
    </row>
    <row r="201" spans="1:20" s="132" customFormat="1" outlineLevel="1" x14ac:dyDescent="0.35">
      <c r="A201" s="104"/>
      <c r="B201" s="130"/>
      <c r="C201" s="229" t="e">
        <f>IF(BUDGET!#REF!="","",BUDGET!#REF!)</f>
        <v>#REF!</v>
      </c>
      <c r="D201" s="231" t="e">
        <f>IF(BUDGET!#REF!="","",BUDGET!#REF!)</f>
        <v>#REF!</v>
      </c>
      <c r="E201" s="239" t="e">
        <f>IF(BUDGET!#REF!="","",BUDGET!#REF!)</f>
        <v>#REF!</v>
      </c>
      <c r="F201" s="360"/>
      <c r="G201" s="239" t="e">
        <f>IF($C201="","",SUMIFS('2022-Q2'!$I:$I,'2022-Q2'!$J:$J,REPORT!$C201)+SUMIFS('2022-Q3'!$I:$I,'2022-Q3'!$J:$J,REPORT!$C201)+SUMIFS('2022-Q4'!$I:$I,'2022-Q4'!$J:$J,REPORT!$C201)+SUMIFS('2023-Q1'!$I:$I,'2023-Q1'!$J:$J,REPORT!$C201)+SUMIFS('2023-Q2'!$I:$I,'2023-Q2'!$J:$J,REPORT!$C201)+SUMIFS('2023-Q3'!$I:$I,'2023-Q3'!$J:$J,REPORT!$C201)+SUMIFS('2023-Q4'!$I:$I,'2023-Q4'!$J:$J,REPORT!$C201)+SUMIFS('2024-Q1'!$I:$I,'2024-Q1'!$J:$J,REPORT!$C201)+SUMIFS('2024-Q2'!$I:$I,'2024-Q2'!$J:$J,REPORT!$C201))</f>
        <v>#REF!</v>
      </c>
      <c r="H201" s="141"/>
      <c r="I201" s="139"/>
      <c r="J201" s="146" t="e">
        <f t="shared" si="42"/>
        <v>#REF!</v>
      </c>
      <c r="K201" s="239"/>
      <c r="L201" s="239"/>
      <c r="M201" s="239"/>
      <c r="N201" s="239"/>
      <c r="O201" s="239"/>
      <c r="P201" s="239"/>
      <c r="Q201" s="239"/>
      <c r="R201" s="239"/>
      <c r="S201" s="239"/>
      <c r="T201" s="110"/>
    </row>
    <row r="202" spans="1:20" ht="19.5" customHeight="1" x14ac:dyDescent="0.35">
      <c r="A202" s="108"/>
      <c r="B202" s="126">
        <f>B186+1</f>
        <v>13</v>
      </c>
      <c r="C202" s="127" t="e">
        <f>IF(BUDGET!#REF!="","",BUDGET!#REF!)</f>
        <v>#REF!</v>
      </c>
      <c r="D202" s="236"/>
      <c r="E202" s="129" t="e">
        <f>SUM(E203:E217)</f>
        <v>#REF!</v>
      </c>
      <c r="F202" s="241"/>
      <c r="G202" s="129" t="e">
        <f>SUM(G203:G217)</f>
        <v>#REF!</v>
      </c>
      <c r="H202" s="140"/>
      <c r="I202" s="327" t="e">
        <f>IF(E202=0,"",G202/E202)</f>
        <v>#REF!</v>
      </c>
      <c r="J202" s="146"/>
      <c r="K202" s="129"/>
      <c r="L202" s="129"/>
      <c r="M202" s="129"/>
      <c r="N202" s="129"/>
      <c r="O202" s="129"/>
      <c r="P202" s="129"/>
      <c r="Q202" s="129"/>
      <c r="R202" s="129"/>
      <c r="S202" s="129"/>
      <c r="T202" s="110"/>
    </row>
    <row r="203" spans="1:20" outlineLevel="1" x14ac:dyDescent="0.35">
      <c r="B203" s="130"/>
      <c r="C203" s="229" t="e">
        <f>IF(BUDGET!#REF!="","",BUDGET!#REF!)</f>
        <v>#REF!</v>
      </c>
      <c r="D203" s="231" t="e">
        <f>IF(BUDGET!#REF!="","",BUDGET!#REF!)</f>
        <v>#REF!</v>
      </c>
      <c r="E203" s="239" t="e">
        <f>IF(BUDGET!#REF!="","",BUDGET!#REF!)</f>
        <v>#REF!</v>
      </c>
      <c r="F203" s="241"/>
      <c r="G203" s="239" t="e">
        <f>IF($C203="","",SUMIFS('2022-Q2'!$I:$I,'2022-Q2'!$J:$J,REPORT!$C203)+SUMIFS('2022-Q3'!$I:$I,'2022-Q3'!$J:$J,REPORT!$C203)+SUMIFS('2022-Q4'!$I:$I,'2022-Q4'!$J:$J,REPORT!$C203)+SUMIFS('2023-Q1'!$I:$I,'2023-Q1'!$J:$J,REPORT!$C203)+SUMIFS('2023-Q2'!$I:$I,'2023-Q2'!$J:$J,REPORT!$C203)+SUMIFS('2023-Q3'!$I:$I,'2023-Q3'!$J:$J,REPORT!$C203)+SUMIFS('2023-Q4'!$I:$I,'2023-Q4'!$J:$J,REPORT!$C203)+SUMIFS('2024-Q1'!$I:$I,'2024-Q1'!$J:$J,REPORT!$C203)+SUMIFS('2024-Q2'!$I:$I,'2024-Q2'!$J:$J,REPORT!$C203))</f>
        <v>#REF!</v>
      </c>
      <c r="H203" s="141"/>
      <c r="I203" s="137"/>
      <c r="J203" s="146" t="e">
        <f t="shared" ref="J203:J217" si="43">IF(C203="","",IF(ABS(G203-SUM(K203:S203))&gt;0.1,"PROB","OK"))</f>
        <v>#REF!</v>
      </c>
      <c r="K203" s="239"/>
      <c r="L203" s="239"/>
      <c r="M203" s="239"/>
      <c r="N203" s="239"/>
      <c r="O203" s="239"/>
      <c r="P203" s="239"/>
      <c r="Q203" s="239"/>
      <c r="R203" s="239"/>
      <c r="S203" s="239"/>
      <c r="T203" s="110"/>
    </row>
    <row r="204" spans="1:20" outlineLevel="1" x14ac:dyDescent="0.35">
      <c r="B204" s="130"/>
      <c r="C204" s="229" t="e">
        <f>IF(BUDGET!#REF!="","",BUDGET!#REF!)</f>
        <v>#REF!</v>
      </c>
      <c r="D204" s="231" t="e">
        <f>IF(BUDGET!#REF!="","",BUDGET!#REF!)</f>
        <v>#REF!</v>
      </c>
      <c r="E204" s="239" t="e">
        <f>IF(BUDGET!#REF!="","",BUDGET!#REF!)</f>
        <v>#REF!</v>
      </c>
      <c r="F204" s="241"/>
      <c r="G204" s="239" t="e">
        <f>IF($C204="","",SUMIFS('2022-Q2'!$I:$I,'2022-Q2'!$J:$J,REPORT!$C204)+SUMIFS('2022-Q3'!$I:$I,'2022-Q3'!$J:$J,REPORT!$C204)+SUMIFS('2022-Q4'!$I:$I,'2022-Q4'!$J:$J,REPORT!$C204)+SUMIFS('2023-Q1'!$I:$I,'2023-Q1'!$J:$J,REPORT!$C204)+SUMIFS('2023-Q2'!$I:$I,'2023-Q2'!$J:$J,REPORT!$C204)+SUMIFS('2023-Q3'!$I:$I,'2023-Q3'!$J:$J,REPORT!$C204)+SUMIFS('2023-Q4'!$I:$I,'2023-Q4'!$J:$J,REPORT!$C204)+SUMIFS('2024-Q1'!$I:$I,'2024-Q1'!$J:$J,REPORT!$C204)+SUMIFS('2024-Q2'!$I:$I,'2024-Q2'!$J:$J,REPORT!$C204))</f>
        <v>#REF!</v>
      </c>
      <c r="H204" s="141"/>
      <c r="I204" s="138"/>
      <c r="J204" s="146" t="e">
        <f t="shared" si="43"/>
        <v>#REF!</v>
      </c>
      <c r="K204" s="239"/>
      <c r="L204" s="239"/>
      <c r="M204" s="239"/>
      <c r="N204" s="239"/>
      <c r="O204" s="239"/>
      <c r="P204" s="239"/>
      <c r="Q204" s="239"/>
      <c r="R204" s="239"/>
      <c r="S204" s="239"/>
      <c r="T204" s="110"/>
    </row>
    <row r="205" spans="1:20" outlineLevel="1" x14ac:dyDescent="0.35">
      <c r="B205" s="130"/>
      <c r="C205" s="229" t="e">
        <f>IF(BUDGET!#REF!="","",BUDGET!#REF!)</f>
        <v>#REF!</v>
      </c>
      <c r="D205" s="231" t="e">
        <f>IF(BUDGET!#REF!="","",BUDGET!#REF!)</f>
        <v>#REF!</v>
      </c>
      <c r="E205" s="239" t="e">
        <f>IF(BUDGET!#REF!="","",BUDGET!#REF!)</f>
        <v>#REF!</v>
      </c>
      <c r="F205" s="241"/>
      <c r="G205" s="239" t="e">
        <f>IF($C205="","",SUMIFS('2022-Q2'!$I:$I,'2022-Q2'!$J:$J,REPORT!$C205)+SUMIFS('2022-Q3'!$I:$I,'2022-Q3'!$J:$J,REPORT!$C205)+SUMIFS('2022-Q4'!$I:$I,'2022-Q4'!$J:$J,REPORT!$C205)+SUMIFS('2023-Q1'!$I:$I,'2023-Q1'!$J:$J,REPORT!$C205)+SUMIFS('2023-Q2'!$I:$I,'2023-Q2'!$J:$J,REPORT!$C205)+SUMIFS('2023-Q3'!$I:$I,'2023-Q3'!$J:$J,REPORT!$C205)+SUMIFS('2023-Q4'!$I:$I,'2023-Q4'!$J:$J,REPORT!$C205)+SUMIFS('2024-Q1'!$I:$I,'2024-Q1'!$J:$J,REPORT!$C205)+SUMIFS('2024-Q2'!$I:$I,'2024-Q2'!$J:$J,REPORT!$C205))</f>
        <v>#REF!</v>
      </c>
      <c r="H205" s="141"/>
      <c r="I205" s="138"/>
      <c r="J205" s="146" t="e">
        <f t="shared" si="43"/>
        <v>#REF!</v>
      </c>
      <c r="K205" s="239"/>
      <c r="L205" s="239"/>
      <c r="M205" s="239"/>
      <c r="N205" s="239"/>
      <c r="O205" s="239"/>
      <c r="P205" s="239"/>
      <c r="Q205" s="239"/>
      <c r="R205" s="239"/>
      <c r="S205" s="239"/>
      <c r="T205" s="110"/>
    </row>
    <row r="206" spans="1:20" outlineLevel="1" x14ac:dyDescent="0.35">
      <c r="B206" s="130"/>
      <c r="C206" s="229" t="e">
        <f>IF(BUDGET!#REF!="","",BUDGET!#REF!)</f>
        <v>#REF!</v>
      </c>
      <c r="D206" s="231" t="e">
        <f>IF(BUDGET!#REF!="","",BUDGET!#REF!)</f>
        <v>#REF!</v>
      </c>
      <c r="E206" s="239" t="e">
        <f>IF(BUDGET!#REF!="","",BUDGET!#REF!)</f>
        <v>#REF!</v>
      </c>
      <c r="F206" s="241"/>
      <c r="G206" s="239" t="e">
        <f>IF($C206="","",SUMIFS('2022-Q2'!$I:$I,'2022-Q2'!$J:$J,REPORT!$C206)+SUMIFS('2022-Q3'!$I:$I,'2022-Q3'!$J:$J,REPORT!$C206)+SUMIFS('2022-Q4'!$I:$I,'2022-Q4'!$J:$J,REPORT!$C206)+SUMIFS('2023-Q1'!$I:$I,'2023-Q1'!$J:$J,REPORT!$C206)+SUMIFS('2023-Q2'!$I:$I,'2023-Q2'!$J:$J,REPORT!$C206)+SUMIFS('2023-Q3'!$I:$I,'2023-Q3'!$J:$J,REPORT!$C206)+SUMIFS('2023-Q4'!$I:$I,'2023-Q4'!$J:$J,REPORT!$C206)+SUMIFS('2024-Q1'!$I:$I,'2024-Q1'!$J:$J,REPORT!$C206)+SUMIFS('2024-Q2'!$I:$I,'2024-Q2'!$J:$J,REPORT!$C206))</f>
        <v>#REF!</v>
      </c>
      <c r="H206" s="141"/>
      <c r="I206" s="138"/>
      <c r="J206" s="146" t="e">
        <f t="shared" si="43"/>
        <v>#REF!</v>
      </c>
      <c r="K206" s="239"/>
      <c r="L206" s="239"/>
      <c r="M206" s="239"/>
      <c r="N206" s="239"/>
      <c r="O206" s="239"/>
      <c r="P206" s="239"/>
      <c r="Q206" s="239"/>
      <c r="R206" s="239"/>
      <c r="S206" s="239"/>
      <c r="T206" s="110"/>
    </row>
    <row r="207" spans="1:20" outlineLevel="1" x14ac:dyDescent="0.35">
      <c r="B207" s="130"/>
      <c r="C207" s="229" t="e">
        <f>IF(BUDGET!#REF!="","",BUDGET!#REF!)</f>
        <v>#REF!</v>
      </c>
      <c r="D207" s="231" t="e">
        <f>IF(BUDGET!#REF!="","",BUDGET!#REF!)</f>
        <v>#REF!</v>
      </c>
      <c r="E207" s="239" t="e">
        <f>IF(BUDGET!#REF!="","",BUDGET!#REF!)</f>
        <v>#REF!</v>
      </c>
      <c r="F207" s="241"/>
      <c r="G207" s="239" t="e">
        <f>IF($C207="","",SUMIFS('2022-Q2'!$I:$I,'2022-Q2'!$J:$J,REPORT!$C207)+SUMIFS('2022-Q3'!$I:$I,'2022-Q3'!$J:$J,REPORT!$C207)+SUMIFS('2022-Q4'!$I:$I,'2022-Q4'!$J:$J,REPORT!$C207)+SUMIFS('2023-Q1'!$I:$I,'2023-Q1'!$J:$J,REPORT!$C207)+SUMIFS('2023-Q2'!$I:$I,'2023-Q2'!$J:$J,REPORT!$C207)+SUMIFS('2023-Q3'!$I:$I,'2023-Q3'!$J:$J,REPORT!$C207)+SUMIFS('2023-Q4'!$I:$I,'2023-Q4'!$J:$J,REPORT!$C207)+SUMIFS('2024-Q1'!$I:$I,'2024-Q1'!$J:$J,REPORT!$C207)+SUMIFS('2024-Q2'!$I:$I,'2024-Q2'!$J:$J,REPORT!$C207))</f>
        <v>#REF!</v>
      </c>
      <c r="H207" s="141"/>
      <c r="I207" s="138"/>
      <c r="J207" s="146" t="e">
        <f t="shared" si="43"/>
        <v>#REF!</v>
      </c>
      <c r="K207" s="239"/>
      <c r="L207" s="239"/>
      <c r="M207" s="239"/>
      <c r="N207" s="239"/>
      <c r="O207" s="239"/>
      <c r="P207" s="239"/>
      <c r="Q207" s="239"/>
      <c r="R207" s="239"/>
      <c r="S207" s="239"/>
      <c r="T207" s="110"/>
    </row>
    <row r="208" spans="1:20" outlineLevel="1" x14ac:dyDescent="0.35">
      <c r="B208" s="130"/>
      <c r="C208" s="229" t="e">
        <f>IF(BUDGET!#REF!="","",BUDGET!#REF!)</f>
        <v>#REF!</v>
      </c>
      <c r="D208" s="231" t="e">
        <f>IF(BUDGET!#REF!="","",BUDGET!#REF!)</f>
        <v>#REF!</v>
      </c>
      <c r="E208" s="239" t="e">
        <f>IF(BUDGET!#REF!="","",BUDGET!#REF!)</f>
        <v>#REF!</v>
      </c>
      <c r="F208" s="241"/>
      <c r="G208" s="239" t="e">
        <f>IF($C208="","",SUMIFS('2022-Q2'!$I:$I,'2022-Q2'!$J:$J,REPORT!$C208)+SUMIFS('2022-Q3'!$I:$I,'2022-Q3'!$J:$J,REPORT!$C208)+SUMIFS('2022-Q4'!$I:$I,'2022-Q4'!$J:$J,REPORT!$C208)+SUMIFS('2023-Q1'!$I:$I,'2023-Q1'!$J:$J,REPORT!$C208)+SUMIFS('2023-Q2'!$I:$I,'2023-Q2'!$J:$J,REPORT!$C208)+SUMIFS('2023-Q3'!$I:$I,'2023-Q3'!$J:$J,REPORT!$C208)+SUMIFS('2023-Q4'!$I:$I,'2023-Q4'!$J:$J,REPORT!$C208)+SUMIFS('2024-Q1'!$I:$I,'2024-Q1'!$J:$J,REPORT!$C208)+SUMIFS('2024-Q2'!$I:$I,'2024-Q2'!$J:$J,REPORT!$C208))</f>
        <v>#REF!</v>
      </c>
      <c r="H208" s="141"/>
      <c r="I208" s="138"/>
      <c r="J208" s="146" t="e">
        <f t="shared" si="43"/>
        <v>#REF!</v>
      </c>
      <c r="K208" s="239"/>
      <c r="L208" s="239"/>
      <c r="M208" s="239"/>
      <c r="N208" s="239"/>
      <c r="O208" s="239"/>
      <c r="P208" s="239"/>
      <c r="Q208" s="239"/>
      <c r="R208" s="239"/>
      <c r="S208" s="239"/>
      <c r="T208" s="110"/>
    </row>
    <row r="209" spans="1:20" outlineLevel="1" x14ac:dyDescent="0.35">
      <c r="B209" s="130"/>
      <c r="C209" s="229" t="e">
        <f>IF(BUDGET!#REF!="","",BUDGET!#REF!)</f>
        <v>#REF!</v>
      </c>
      <c r="D209" s="231" t="e">
        <f>IF(BUDGET!#REF!="","",BUDGET!#REF!)</f>
        <v>#REF!</v>
      </c>
      <c r="E209" s="239" t="e">
        <f>IF(BUDGET!#REF!="","",BUDGET!#REF!)</f>
        <v>#REF!</v>
      </c>
      <c r="F209" s="241"/>
      <c r="G209" s="239" t="e">
        <f>IF($C209="","",SUMIFS('2022-Q2'!$I:$I,'2022-Q2'!$J:$J,REPORT!$C209)+SUMIFS('2022-Q3'!$I:$I,'2022-Q3'!$J:$J,REPORT!$C209)+SUMIFS('2022-Q4'!$I:$I,'2022-Q4'!$J:$J,REPORT!$C209)+SUMIFS('2023-Q1'!$I:$I,'2023-Q1'!$J:$J,REPORT!$C209)+SUMIFS('2023-Q2'!$I:$I,'2023-Q2'!$J:$J,REPORT!$C209)+SUMIFS('2023-Q3'!$I:$I,'2023-Q3'!$J:$J,REPORT!$C209)+SUMIFS('2023-Q4'!$I:$I,'2023-Q4'!$J:$J,REPORT!$C209)+SUMIFS('2024-Q1'!$I:$I,'2024-Q1'!$J:$J,REPORT!$C209)+SUMIFS('2024-Q2'!$I:$I,'2024-Q2'!$J:$J,REPORT!$C209))</f>
        <v>#REF!</v>
      </c>
      <c r="H209" s="141"/>
      <c r="I209" s="138"/>
      <c r="J209" s="146" t="e">
        <f t="shared" si="43"/>
        <v>#REF!</v>
      </c>
      <c r="K209" s="239"/>
      <c r="L209" s="239"/>
      <c r="M209" s="239"/>
      <c r="N209" s="239"/>
      <c r="O209" s="239"/>
      <c r="P209" s="239"/>
      <c r="Q209" s="239"/>
      <c r="R209" s="239"/>
      <c r="S209" s="239"/>
      <c r="T209" s="110"/>
    </row>
    <row r="210" spans="1:20" outlineLevel="1" x14ac:dyDescent="0.35">
      <c r="B210" s="130"/>
      <c r="C210" s="229" t="e">
        <f>IF(BUDGET!#REF!="","",BUDGET!#REF!)</f>
        <v>#REF!</v>
      </c>
      <c r="D210" s="231" t="e">
        <f>IF(BUDGET!#REF!="","",BUDGET!#REF!)</f>
        <v>#REF!</v>
      </c>
      <c r="E210" s="239" t="e">
        <f>IF(BUDGET!#REF!="","",BUDGET!#REF!)</f>
        <v>#REF!</v>
      </c>
      <c r="F210" s="241"/>
      <c r="G210" s="239" t="e">
        <f>IF($C210="","",SUMIFS('2022-Q2'!$I:$I,'2022-Q2'!$J:$J,REPORT!$C210)+SUMIFS('2022-Q3'!$I:$I,'2022-Q3'!$J:$J,REPORT!$C210)+SUMIFS('2022-Q4'!$I:$I,'2022-Q4'!$J:$J,REPORT!$C210)+SUMIFS('2023-Q1'!$I:$I,'2023-Q1'!$J:$J,REPORT!$C210)+SUMIFS('2023-Q2'!$I:$I,'2023-Q2'!$J:$J,REPORT!$C210)+SUMIFS('2023-Q3'!$I:$I,'2023-Q3'!$J:$J,REPORT!$C210)+SUMIFS('2023-Q4'!$I:$I,'2023-Q4'!$J:$J,REPORT!$C210)+SUMIFS('2024-Q1'!$I:$I,'2024-Q1'!$J:$J,REPORT!$C210)+SUMIFS('2024-Q2'!$I:$I,'2024-Q2'!$J:$J,REPORT!$C210))</f>
        <v>#REF!</v>
      </c>
      <c r="H210" s="141"/>
      <c r="I210" s="138"/>
      <c r="J210" s="146" t="e">
        <f t="shared" si="43"/>
        <v>#REF!</v>
      </c>
      <c r="K210" s="239"/>
      <c r="L210" s="239"/>
      <c r="M210" s="239"/>
      <c r="N210" s="239"/>
      <c r="O210" s="239"/>
      <c r="P210" s="239"/>
      <c r="Q210" s="239"/>
      <c r="R210" s="239"/>
      <c r="S210" s="239"/>
      <c r="T210" s="110"/>
    </row>
    <row r="211" spans="1:20" outlineLevel="1" x14ac:dyDescent="0.35">
      <c r="B211" s="130"/>
      <c r="C211" s="229" t="e">
        <f>IF(BUDGET!#REF!="","",BUDGET!#REF!)</f>
        <v>#REF!</v>
      </c>
      <c r="D211" s="231" t="e">
        <f>IF(BUDGET!#REF!="","",BUDGET!#REF!)</f>
        <v>#REF!</v>
      </c>
      <c r="E211" s="239" t="e">
        <f>IF(BUDGET!#REF!="","",BUDGET!#REF!)</f>
        <v>#REF!</v>
      </c>
      <c r="F211" s="241"/>
      <c r="G211" s="239" t="e">
        <f>IF($C211="","",SUMIFS('2022-Q2'!$I:$I,'2022-Q2'!$J:$J,REPORT!$C211)+SUMIFS('2022-Q3'!$I:$I,'2022-Q3'!$J:$J,REPORT!$C211)+SUMIFS('2022-Q4'!$I:$I,'2022-Q4'!$J:$J,REPORT!$C211)+SUMIFS('2023-Q1'!$I:$I,'2023-Q1'!$J:$J,REPORT!$C211)+SUMIFS('2023-Q2'!$I:$I,'2023-Q2'!$J:$J,REPORT!$C211)+SUMIFS('2023-Q3'!$I:$I,'2023-Q3'!$J:$J,REPORT!$C211)+SUMIFS('2023-Q4'!$I:$I,'2023-Q4'!$J:$J,REPORT!$C211)+SUMIFS('2024-Q1'!$I:$I,'2024-Q1'!$J:$J,REPORT!$C211)+SUMIFS('2024-Q2'!$I:$I,'2024-Q2'!$J:$J,REPORT!$C211))</f>
        <v>#REF!</v>
      </c>
      <c r="H211" s="141"/>
      <c r="I211" s="138"/>
      <c r="J211" s="146" t="e">
        <f t="shared" si="43"/>
        <v>#REF!</v>
      </c>
      <c r="K211" s="239"/>
      <c r="L211" s="239"/>
      <c r="M211" s="239"/>
      <c r="N211" s="239"/>
      <c r="O211" s="239"/>
      <c r="P211" s="239"/>
      <c r="Q211" s="239"/>
      <c r="R211" s="239"/>
      <c r="S211" s="239"/>
      <c r="T211" s="110"/>
    </row>
    <row r="212" spans="1:20" outlineLevel="1" x14ac:dyDescent="0.35">
      <c r="B212" s="130"/>
      <c r="C212" s="229" t="e">
        <f>IF(BUDGET!#REF!="","",BUDGET!#REF!)</f>
        <v>#REF!</v>
      </c>
      <c r="D212" s="231" t="e">
        <f>IF(BUDGET!#REF!="","",BUDGET!#REF!)</f>
        <v>#REF!</v>
      </c>
      <c r="E212" s="239" t="e">
        <f>IF(BUDGET!#REF!="","",BUDGET!#REF!)</f>
        <v>#REF!</v>
      </c>
      <c r="F212" s="241"/>
      <c r="G212" s="239" t="e">
        <f>IF($C212="","",SUMIFS('2022-Q2'!$I:$I,'2022-Q2'!$J:$J,REPORT!$C212)+SUMIFS('2022-Q3'!$I:$I,'2022-Q3'!$J:$J,REPORT!$C212)+SUMIFS('2022-Q4'!$I:$I,'2022-Q4'!$J:$J,REPORT!$C212)+SUMIFS('2023-Q1'!$I:$I,'2023-Q1'!$J:$J,REPORT!$C212)+SUMIFS('2023-Q2'!$I:$I,'2023-Q2'!$J:$J,REPORT!$C212)+SUMIFS('2023-Q3'!$I:$I,'2023-Q3'!$J:$J,REPORT!$C212)+SUMIFS('2023-Q4'!$I:$I,'2023-Q4'!$J:$J,REPORT!$C212)+SUMIFS('2024-Q1'!$I:$I,'2024-Q1'!$J:$J,REPORT!$C212)+SUMIFS('2024-Q2'!$I:$I,'2024-Q2'!$J:$J,REPORT!$C212))</f>
        <v>#REF!</v>
      </c>
      <c r="H212" s="141"/>
      <c r="I212" s="138"/>
      <c r="J212" s="146" t="e">
        <f t="shared" si="43"/>
        <v>#REF!</v>
      </c>
      <c r="K212" s="239"/>
      <c r="L212" s="239"/>
      <c r="M212" s="239"/>
      <c r="N212" s="239"/>
      <c r="O212" s="239"/>
      <c r="P212" s="239"/>
      <c r="Q212" s="239"/>
      <c r="R212" s="239"/>
      <c r="S212" s="239"/>
      <c r="T212" s="110"/>
    </row>
    <row r="213" spans="1:20" outlineLevel="1" x14ac:dyDescent="0.35">
      <c r="B213" s="130"/>
      <c r="C213" s="229" t="e">
        <f>IF(BUDGET!#REF!="","",BUDGET!#REF!)</f>
        <v>#REF!</v>
      </c>
      <c r="D213" s="231" t="e">
        <f>IF(BUDGET!#REF!="","",BUDGET!#REF!)</f>
        <v>#REF!</v>
      </c>
      <c r="E213" s="239" t="e">
        <f>IF(BUDGET!#REF!="","",BUDGET!#REF!)</f>
        <v>#REF!</v>
      </c>
      <c r="F213" s="241"/>
      <c r="G213" s="239" t="e">
        <f>IF($C213="","",SUMIFS('2022-Q2'!$I:$I,'2022-Q2'!$J:$J,REPORT!$C213)+SUMIFS('2022-Q3'!$I:$I,'2022-Q3'!$J:$J,REPORT!$C213)+SUMIFS('2022-Q4'!$I:$I,'2022-Q4'!$J:$J,REPORT!$C213)+SUMIFS('2023-Q1'!$I:$I,'2023-Q1'!$J:$J,REPORT!$C213)+SUMIFS('2023-Q2'!$I:$I,'2023-Q2'!$J:$J,REPORT!$C213)+SUMIFS('2023-Q3'!$I:$I,'2023-Q3'!$J:$J,REPORT!$C213)+SUMIFS('2023-Q4'!$I:$I,'2023-Q4'!$J:$J,REPORT!$C213)+SUMIFS('2024-Q1'!$I:$I,'2024-Q1'!$J:$J,REPORT!$C213)+SUMIFS('2024-Q2'!$I:$I,'2024-Q2'!$J:$J,REPORT!$C213))</f>
        <v>#REF!</v>
      </c>
      <c r="H213" s="141"/>
      <c r="I213" s="138"/>
      <c r="J213" s="146" t="e">
        <f t="shared" si="43"/>
        <v>#REF!</v>
      </c>
      <c r="K213" s="239"/>
      <c r="L213" s="239"/>
      <c r="M213" s="239"/>
      <c r="N213" s="239"/>
      <c r="O213" s="239"/>
      <c r="P213" s="239"/>
      <c r="Q213" s="239"/>
      <c r="R213" s="239"/>
      <c r="S213" s="239"/>
      <c r="T213" s="110"/>
    </row>
    <row r="214" spans="1:20" outlineLevel="1" x14ac:dyDescent="0.35">
      <c r="B214" s="130"/>
      <c r="C214" s="229" t="e">
        <f>IF(BUDGET!#REF!="","",BUDGET!#REF!)</f>
        <v>#REF!</v>
      </c>
      <c r="D214" s="231" t="e">
        <f>IF(BUDGET!#REF!="","",BUDGET!#REF!)</f>
        <v>#REF!</v>
      </c>
      <c r="E214" s="239" t="e">
        <f>IF(BUDGET!#REF!="","",BUDGET!#REF!)</f>
        <v>#REF!</v>
      </c>
      <c r="F214" s="241"/>
      <c r="G214" s="239" t="e">
        <f>IF($C214="","",SUMIFS('2022-Q2'!$I:$I,'2022-Q2'!$J:$J,REPORT!$C214)+SUMIFS('2022-Q3'!$I:$I,'2022-Q3'!$J:$J,REPORT!$C214)+SUMIFS('2022-Q4'!$I:$I,'2022-Q4'!$J:$J,REPORT!$C214)+SUMIFS('2023-Q1'!$I:$I,'2023-Q1'!$J:$J,REPORT!$C214)+SUMIFS('2023-Q2'!$I:$I,'2023-Q2'!$J:$J,REPORT!$C214)+SUMIFS('2023-Q3'!$I:$I,'2023-Q3'!$J:$J,REPORT!$C214)+SUMIFS('2023-Q4'!$I:$I,'2023-Q4'!$J:$J,REPORT!$C214)+SUMIFS('2024-Q1'!$I:$I,'2024-Q1'!$J:$J,REPORT!$C214)+SUMIFS('2024-Q2'!$I:$I,'2024-Q2'!$J:$J,REPORT!$C214))</f>
        <v>#REF!</v>
      </c>
      <c r="H214" s="141"/>
      <c r="I214" s="138"/>
      <c r="J214" s="146" t="e">
        <f t="shared" si="43"/>
        <v>#REF!</v>
      </c>
      <c r="K214" s="239"/>
      <c r="L214" s="239"/>
      <c r="M214" s="239"/>
      <c r="N214" s="239"/>
      <c r="O214" s="239"/>
      <c r="P214" s="239"/>
      <c r="Q214" s="239"/>
      <c r="R214" s="239"/>
      <c r="S214" s="239"/>
      <c r="T214" s="110"/>
    </row>
    <row r="215" spans="1:20" outlineLevel="1" x14ac:dyDescent="0.35">
      <c r="B215" s="130"/>
      <c r="C215" s="229" t="e">
        <f>IF(BUDGET!#REF!="","",BUDGET!#REF!)</f>
        <v>#REF!</v>
      </c>
      <c r="D215" s="231" t="e">
        <f>IF(BUDGET!#REF!="","",BUDGET!#REF!)</f>
        <v>#REF!</v>
      </c>
      <c r="E215" s="239" t="e">
        <f>IF(BUDGET!#REF!="","",BUDGET!#REF!)</f>
        <v>#REF!</v>
      </c>
      <c r="F215" s="241"/>
      <c r="G215" s="239" t="e">
        <f>IF($C215="","",SUMIFS('2022-Q2'!$I:$I,'2022-Q2'!$J:$J,REPORT!$C215)+SUMIFS('2022-Q3'!$I:$I,'2022-Q3'!$J:$J,REPORT!$C215)+SUMIFS('2022-Q4'!$I:$I,'2022-Q4'!$J:$J,REPORT!$C215)+SUMIFS('2023-Q1'!$I:$I,'2023-Q1'!$J:$J,REPORT!$C215)+SUMIFS('2023-Q2'!$I:$I,'2023-Q2'!$J:$J,REPORT!$C215)+SUMIFS('2023-Q3'!$I:$I,'2023-Q3'!$J:$J,REPORT!$C215)+SUMIFS('2023-Q4'!$I:$I,'2023-Q4'!$J:$J,REPORT!$C215)+SUMIFS('2024-Q1'!$I:$I,'2024-Q1'!$J:$J,REPORT!$C215)+SUMIFS('2024-Q2'!$I:$I,'2024-Q2'!$J:$J,REPORT!$C215))</f>
        <v>#REF!</v>
      </c>
      <c r="H215" s="141"/>
      <c r="I215" s="138"/>
      <c r="J215" s="146" t="e">
        <f t="shared" si="43"/>
        <v>#REF!</v>
      </c>
      <c r="K215" s="239"/>
      <c r="L215" s="239"/>
      <c r="M215" s="239"/>
      <c r="N215" s="239"/>
      <c r="O215" s="239"/>
      <c r="P215" s="239"/>
      <c r="Q215" s="239"/>
      <c r="R215" s="239"/>
      <c r="S215" s="239"/>
      <c r="T215" s="110"/>
    </row>
    <row r="216" spans="1:20" s="132" customFormat="1" outlineLevel="1" x14ac:dyDescent="0.35">
      <c r="A216" s="104"/>
      <c r="B216" s="130"/>
      <c r="C216" s="229" t="e">
        <f>IF(BUDGET!#REF!="","",BUDGET!#REF!)</f>
        <v>#REF!</v>
      </c>
      <c r="D216" s="231" t="e">
        <f>IF(BUDGET!#REF!="","",BUDGET!#REF!)</f>
        <v>#REF!</v>
      </c>
      <c r="E216" s="239" t="e">
        <f>IF(BUDGET!#REF!="","",BUDGET!#REF!)</f>
        <v>#REF!</v>
      </c>
      <c r="F216" s="360"/>
      <c r="G216" s="239" t="e">
        <f>IF($C216="","",SUMIFS('2022-Q2'!$I:$I,'2022-Q2'!$J:$J,REPORT!$C216)+SUMIFS('2022-Q3'!$I:$I,'2022-Q3'!$J:$J,REPORT!$C216)+SUMIFS('2022-Q4'!$I:$I,'2022-Q4'!$J:$J,REPORT!$C216)+SUMIFS('2023-Q1'!$I:$I,'2023-Q1'!$J:$J,REPORT!$C216)+SUMIFS('2023-Q2'!$I:$I,'2023-Q2'!$J:$J,REPORT!$C216)+SUMIFS('2023-Q3'!$I:$I,'2023-Q3'!$J:$J,REPORT!$C216)+SUMIFS('2023-Q4'!$I:$I,'2023-Q4'!$J:$J,REPORT!$C216)+SUMIFS('2024-Q1'!$I:$I,'2024-Q1'!$J:$J,REPORT!$C216)+SUMIFS('2024-Q2'!$I:$I,'2024-Q2'!$J:$J,REPORT!$C216))</f>
        <v>#REF!</v>
      </c>
      <c r="H216" s="141"/>
      <c r="I216" s="138"/>
      <c r="J216" s="146" t="e">
        <f t="shared" si="43"/>
        <v>#REF!</v>
      </c>
      <c r="K216" s="239"/>
      <c r="L216" s="239"/>
      <c r="M216" s="239"/>
      <c r="N216" s="239"/>
      <c r="O216" s="239"/>
      <c r="P216" s="239"/>
      <c r="Q216" s="239"/>
      <c r="R216" s="239"/>
      <c r="S216" s="239"/>
      <c r="T216" s="110"/>
    </row>
    <row r="217" spans="1:20" s="132" customFormat="1" outlineLevel="1" x14ac:dyDescent="0.35">
      <c r="A217" s="104"/>
      <c r="B217" s="130"/>
      <c r="C217" s="229" t="e">
        <f>IF(BUDGET!#REF!="","",BUDGET!#REF!)</f>
        <v>#REF!</v>
      </c>
      <c r="D217" s="231" t="e">
        <f>IF(BUDGET!#REF!="","",BUDGET!#REF!)</f>
        <v>#REF!</v>
      </c>
      <c r="E217" s="361" t="e">
        <f>IF(BUDGET!#REF!="","",BUDGET!#REF!)</f>
        <v>#REF!</v>
      </c>
      <c r="F217" s="360"/>
      <c r="G217" s="239" t="e">
        <f>IF($C217="","",SUMIFS('2022-Q2'!$I:$I,'2022-Q2'!$J:$J,REPORT!$C217)+SUMIFS('2022-Q3'!$I:$I,'2022-Q3'!$J:$J,REPORT!$C217)+SUMIFS('2022-Q4'!$I:$I,'2022-Q4'!$J:$J,REPORT!$C217)+SUMIFS('2023-Q1'!$I:$I,'2023-Q1'!$J:$J,REPORT!$C217)+SUMIFS('2023-Q2'!$I:$I,'2023-Q2'!$J:$J,REPORT!$C217)+SUMIFS('2023-Q3'!$I:$I,'2023-Q3'!$J:$J,REPORT!$C217)+SUMIFS('2023-Q4'!$I:$I,'2023-Q4'!$J:$J,REPORT!$C217)+SUMIFS('2024-Q1'!$I:$I,'2024-Q1'!$J:$J,REPORT!$C217)+SUMIFS('2024-Q2'!$I:$I,'2024-Q2'!$J:$J,REPORT!$C217))</f>
        <v>#REF!</v>
      </c>
      <c r="H217" s="141"/>
      <c r="I217" s="207"/>
      <c r="J217" s="146" t="e">
        <f t="shared" si="43"/>
        <v>#REF!</v>
      </c>
      <c r="K217" s="239"/>
      <c r="L217" s="239"/>
      <c r="M217" s="239"/>
      <c r="N217" s="239"/>
      <c r="O217" s="239"/>
      <c r="P217" s="239"/>
      <c r="Q217" s="239"/>
      <c r="R217" s="239"/>
      <c r="S217" s="239"/>
      <c r="T217" s="110"/>
    </row>
    <row r="218" spans="1:20" x14ac:dyDescent="0.35">
      <c r="B218" s="133"/>
      <c r="C218" s="111"/>
      <c r="D218" s="204"/>
      <c r="E218" s="240"/>
      <c r="F218" s="316"/>
      <c r="G218" s="242"/>
      <c r="H218" s="111"/>
      <c r="I218" s="208"/>
      <c r="J218" s="145"/>
      <c r="K218" s="240"/>
      <c r="L218" s="240"/>
      <c r="M218" s="240"/>
      <c r="N218" s="240"/>
      <c r="O218" s="240"/>
      <c r="P218" s="240"/>
      <c r="Q218" s="240"/>
      <c r="R218" s="240"/>
      <c r="S218" s="240"/>
      <c r="T218" s="110"/>
    </row>
    <row r="219" spans="1:20" ht="19.5" customHeight="1" outlineLevel="1" x14ac:dyDescent="0.35">
      <c r="B219" s="133"/>
      <c r="C219" s="111"/>
      <c r="D219" s="159" t="s">
        <v>227</v>
      </c>
      <c r="E219" s="160" t="e">
        <f>E13+E25+E42+E62+E78+E90+E106+E122+E138+E154+E170+E186+E202</f>
        <v>#REF!</v>
      </c>
      <c r="F219" s="288"/>
      <c r="G219" s="160" t="e">
        <f>G13+G25+G42+G62+G78+G90+G106+G122+G138+G154+G170+G186+G202</f>
        <v>#REF!</v>
      </c>
      <c r="H219" s="111"/>
      <c r="I219" s="326" t="e">
        <f>IF(E219=0,"",G219/E219)</f>
        <v>#REF!</v>
      </c>
      <c r="J219" s="290" t="e">
        <f>IF(ABS(G219-SUM(K219:S219))&gt;0.1,"PROB","OK")</f>
        <v>#REF!</v>
      </c>
      <c r="K219" s="160" t="e">
        <f t="shared" ref="K219:Q219" si="44">K13+K25+K42+K62+K78+K90+K106+K122+K138+K154+K170+K186+K202</f>
        <v>#REF!</v>
      </c>
      <c r="L219" s="160" t="e">
        <f t="shared" si="44"/>
        <v>#REF!</v>
      </c>
      <c r="M219" s="160" t="e">
        <f t="shared" si="44"/>
        <v>#REF!</v>
      </c>
      <c r="N219" s="160" t="e">
        <f t="shared" si="44"/>
        <v>#REF!</v>
      </c>
      <c r="O219" s="160" t="e">
        <f t="shared" si="44"/>
        <v>#REF!</v>
      </c>
      <c r="P219" s="160" t="e">
        <f t="shared" si="44"/>
        <v>#REF!</v>
      </c>
      <c r="Q219" s="160" t="e">
        <f t="shared" si="44"/>
        <v>#REF!</v>
      </c>
      <c r="R219" s="160" t="e">
        <f t="shared" ref="R219:S219" si="45">R13+R25+R42+R62+R78+R90+R106+R122+R138+R154+R170+R186+R202</f>
        <v>#REF!</v>
      </c>
      <c r="S219" s="160" t="e">
        <f t="shared" si="45"/>
        <v>#REF!</v>
      </c>
      <c r="T219" s="110"/>
    </row>
    <row r="220" spans="1:20" outlineLevel="1" x14ac:dyDescent="0.35">
      <c r="B220" s="133"/>
      <c r="C220" s="111"/>
      <c r="D220" s="75"/>
      <c r="E220" s="164">
        <f>BUDGET!$O$99</f>
        <v>0</v>
      </c>
      <c r="F220" s="111"/>
      <c r="G220" s="164">
        <f>BUDGET!$O$99</f>
        <v>0</v>
      </c>
      <c r="H220" s="111"/>
      <c r="I220" s="111"/>
      <c r="J220" s="145"/>
      <c r="K220" s="325" t="e">
        <f>IF(ABS(K219-'2022-Q2'!$J$8)&gt;0.1,"PROB","OK")</f>
        <v>#REF!</v>
      </c>
      <c r="L220" s="325" t="e">
        <f>IF(ABS(L219-'2022-Q3'!$J$8)&gt;0.1,"PROB","OK")</f>
        <v>#REF!</v>
      </c>
      <c r="M220" s="325" t="e">
        <f>IF(ABS(M219-'2022-Q4'!$J$8)&gt;0.1,"PROB","OK")</f>
        <v>#REF!</v>
      </c>
      <c r="N220" s="325" t="e">
        <f>IF(ABS(N219-'2023-Q1'!$J$8)&gt;0.1,"PROB","OK")</f>
        <v>#REF!</v>
      </c>
      <c r="O220" s="325" t="e">
        <f>IF(ABS(O219-'2023-Q2'!$J$8)&gt;0.1,"PROB","OK")</f>
        <v>#REF!</v>
      </c>
      <c r="P220" s="325" t="e">
        <f>IF(ABS(P219-'2023-Q3'!$J$8)&gt;0.1,"PROB","OK")</f>
        <v>#REF!</v>
      </c>
      <c r="Q220" s="325" t="e">
        <f>IF(ABS(Q219-'2023-Q4'!$J$8)&gt;0.1,"PROB","OK")</f>
        <v>#REF!</v>
      </c>
      <c r="R220" s="325" t="e">
        <f>IF(ABS(R219-'2024-Q1'!$J$8)&gt;0.1,"PROB","OK")</f>
        <v>#REF!</v>
      </c>
      <c r="S220" s="325" t="e">
        <f>IF(ABS(S219-'2024-Q2'!$J$8)&gt;0.1,"PROB","OK")</f>
        <v>#REF!</v>
      </c>
      <c r="T220" s="110"/>
    </row>
    <row r="221" spans="1:20" ht="15" outlineLevel="1" x14ac:dyDescent="0.35">
      <c r="B221" s="133"/>
      <c r="C221" s="111"/>
      <c r="D221" s="159" t="s">
        <v>281</v>
      </c>
      <c r="E221" s="161" t="e">
        <f>E219*$E$220</f>
        <v>#REF!</v>
      </c>
      <c r="F221" s="288"/>
      <c r="G221" s="161" t="e">
        <f>G219*$E$220</f>
        <v>#REF!</v>
      </c>
      <c r="H221" s="111"/>
      <c r="I221" s="111"/>
      <c r="J221" s="290" t="e">
        <f>IF(ABS(G221-SUM(K221:S221))&gt;0.1,"PROB","OK")</f>
        <v>#REF!</v>
      </c>
      <c r="K221" s="323" t="e">
        <f t="shared" ref="K221:P221" si="46">K219*$E$220</f>
        <v>#REF!</v>
      </c>
      <c r="L221" s="323" t="e">
        <f t="shared" si="46"/>
        <v>#REF!</v>
      </c>
      <c r="M221" s="323" t="e">
        <f t="shared" si="46"/>
        <v>#REF!</v>
      </c>
      <c r="N221" s="323" t="e">
        <f t="shared" si="46"/>
        <v>#REF!</v>
      </c>
      <c r="O221" s="323" t="e">
        <f t="shared" si="46"/>
        <v>#REF!</v>
      </c>
      <c r="P221" s="323" t="e">
        <f t="shared" si="46"/>
        <v>#REF!</v>
      </c>
      <c r="Q221" s="323" t="e">
        <f t="shared" ref="Q221" si="47">Q219*$E$220</f>
        <v>#REF!</v>
      </c>
      <c r="R221" s="323" t="e">
        <f t="shared" ref="R221:S221" si="48">R219*$E$220</f>
        <v>#REF!</v>
      </c>
      <c r="S221" s="323" t="e">
        <f t="shared" si="48"/>
        <v>#REF!</v>
      </c>
      <c r="T221" s="110"/>
    </row>
    <row r="222" spans="1:20" outlineLevel="1" x14ac:dyDescent="0.35">
      <c r="B222" s="133"/>
      <c r="C222" s="111"/>
      <c r="D222" s="75"/>
      <c r="E222" s="75"/>
      <c r="F222" s="111"/>
      <c r="G222" s="75"/>
      <c r="H222" s="111"/>
      <c r="I222" s="111"/>
      <c r="J222" s="145"/>
      <c r="K222" s="75"/>
      <c r="L222" s="75"/>
      <c r="M222" s="75"/>
      <c r="N222" s="75"/>
      <c r="O222" s="75"/>
      <c r="P222" s="75"/>
      <c r="Q222" s="75"/>
      <c r="R222" s="75"/>
      <c r="S222" s="75"/>
      <c r="T222" s="110"/>
    </row>
    <row r="223" spans="1:20" ht="21" customHeight="1" x14ac:dyDescent="0.35">
      <c r="B223" s="133"/>
      <c r="C223" s="111"/>
      <c r="D223" s="159" t="s">
        <v>237</v>
      </c>
      <c r="E223" s="160" t="e">
        <f>E219+E221</f>
        <v>#REF!</v>
      </c>
      <c r="F223" s="288"/>
      <c r="G223" s="160" t="e">
        <f>G219+G221</f>
        <v>#REF!</v>
      </c>
      <c r="H223" s="111"/>
      <c r="I223" s="330" t="e">
        <f>IF(E223=0,"",G223/E223)</f>
        <v>#REF!</v>
      </c>
      <c r="J223" s="290" t="e">
        <f>IF(ABS(G223-SUM(K223:S223))&gt;0.1,"PROB","OK")</f>
        <v>#REF!</v>
      </c>
      <c r="K223" s="322" t="e">
        <f t="shared" ref="K223:P223" si="49">K219+K221</f>
        <v>#REF!</v>
      </c>
      <c r="L223" s="322" t="e">
        <f t="shared" si="49"/>
        <v>#REF!</v>
      </c>
      <c r="M223" s="322" t="e">
        <f t="shared" si="49"/>
        <v>#REF!</v>
      </c>
      <c r="N223" s="322" t="e">
        <f t="shared" si="49"/>
        <v>#REF!</v>
      </c>
      <c r="O223" s="322" t="e">
        <f t="shared" si="49"/>
        <v>#REF!</v>
      </c>
      <c r="P223" s="322" t="e">
        <f t="shared" si="49"/>
        <v>#REF!</v>
      </c>
      <c r="Q223" s="322" t="e">
        <f t="shared" ref="Q223" si="50">Q219+Q221</f>
        <v>#REF!</v>
      </c>
      <c r="R223" s="322" t="e">
        <f t="shared" ref="R223:S223" si="51">R219+R221</f>
        <v>#REF!</v>
      </c>
      <c r="S223" s="322" t="e">
        <f t="shared" si="51"/>
        <v>#REF!</v>
      </c>
      <c r="T223" s="110"/>
    </row>
    <row r="224" spans="1:20" ht="11.4" customHeight="1" x14ac:dyDescent="0.35">
      <c r="B224" s="133"/>
      <c r="C224" s="111"/>
      <c r="D224" s="163"/>
      <c r="E224" s="228"/>
      <c r="F224" s="111"/>
      <c r="G224" s="228"/>
      <c r="H224" s="111"/>
      <c r="I224" s="331"/>
      <c r="J224" s="146"/>
      <c r="K224" s="324"/>
      <c r="L224" s="324"/>
      <c r="M224" s="324"/>
      <c r="N224" s="324"/>
      <c r="O224" s="324"/>
      <c r="P224" s="324"/>
      <c r="Q224" s="324"/>
      <c r="R224" s="324"/>
      <c r="S224" s="324"/>
      <c r="T224" s="110"/>
    </row>
    <row r="225" spans="2:20" s="142" customFormat="1" ht="15" x14ac:dyDescent="0.35">
      <c r="B225" s="133"/>
      <c r="C225" s="111"/>
      <c r="D225" s="315" t="s">
        <v>243</v>
      </c>
      <c r="E225" s="228"/>
      <c r="F225" s="110"/>
      <c r="G225" s="161" t="e">
        <f>G223-E223</f>
        <v>#REF!</v>
      </c>
      <c r="H225" s="111"/>
      <c r="I225" s="111"/>
      <c r="J225" s="146"/>
      <c r="K225" s="324"/>
      <c r="L225" s="324"/>
      <c r="M225" s="324"/>
      <c r="N225" s="324"/>
      <c r="O225" s="324"/>
      <c r="P225" s="324"/>
      <c r="Q225" s="324"/>
      <c r="R225" s="324"/>
      <c r="S225" s="324"/>
      <c r="T225" s="110"/>
    </row>
    <row r="226" spans="2:20" ht="11.4" customHeight="1" x14ac:dyDescent="0.35">
      <c r="B226" s="134"/>
      <c r="C226" s="135"/>
      <c r="D226" s="135"/>
      <c r="E226" s="135"/>
      <c r="F226" s="135"/>
      <c r="G226" s="155"/>
      <c r="H226" s="135"/>
      <c r="I226" s="135"/>
      <c r="J226" s="147"/>
      <c r="K226" s="135"/>
      <c r="L226" s="135"/>
      <c r="M226" s="135"/>
      <c r="N226" s="135"/>
      <c r="O226" s="135"/>
      <c r="P226" s="135"/>
      <c r="Q226" s="135"/>
      <c r="R226" s="135"/>
      <c r="S226" s="135"/>
      <c r="T226" s="136"/>
    </row>
  </sheetData>
  <sheetProtection formatCells="0" autoFilter="0"/>
  <autoFilter ref="B10:T217" xr:uid="{123EA423-A067-476D-B5E3-A578B6BEE719}"/>
  <mergeCells count="5">
    <mergeCell ref="B2:T2"/>
    <mergeCell ref="G8:I8"/>
    <mergeCell ref="C10:C11"/>
    <mergeCell ref="D10:D11"/>
    <mergeCell ref="K8:S8"/>
  </mergeCells>
  <phoneticPr fontId="12" type="noConversion"/>
  <conditionalFormatting sqref="J128:J137 J140:J153 J157:J169 J171:J185 J187:J201 J203:J217 J91:J105 J42:J77 J79:J89 J13:J24 K220:S220 J107:J121">
    <cfRule type="cellIs" dxfId="17" priority="35" operator="equal">
      <formula>"PROB"</formula>
    </cfRule>
  </conditionalFormatting>
  <conditionalFormatting sqref="J11">
    <cfRule type="cellIs" dxfId="16" priority="34" operator="equal">
      <formula>"PROB"</formula>
    </cfRule>
  </conditionalFormatting>
  <conditionalFormatting sqref="J219">
    <cfRule type="cellIs" dxfId="15" priority="33" operator="equal">
      <formula>"PROB"</formula>
    </cfRule>
  </conditionalFormatting>
  <conditionalFormatting sqref="J221">
    <cfRule type="cellIs" dxfId="14" priority="30" operator="equal">
      <formula>"PROB"</formula>
    </cfRule>
  </conditionalFormatting>
  <conditionalFormatting sqref="J223:J225">
    <cfRule type="cellIs" dxfId="13" priority="29" operator="equal">
      <formula>"PROB"</formula>
    </cfRule>
  </conditionalFormatting>
  <conditionalFormatting sqref="J78">
    <cfRule type="cellIs" dxfId="12" priority="26" operator="equal">
      <formula>"PROB"</formula>
    </cfRule>
  </conditionalFormatting>
  <conditionalFormatting sqref="J90">
    <cfRule type="cellIs" dxfId="11" priority="25" operator="equal">
      <formula>"PROB"</formula>
    </cfRule>
  </conditionalFormatting>
  <conditionalFormatting sqref="J106">
    <cfRule type="cellIs" dxfId="10" priority="24" operator="equal">
      <formula>"PROB"</formula>
    </cfRule>
  </conditionalFormatting>
  <conditionalFormatting sqref="J122">
    <cfRule type="cellIs" dxfId="9" priority="23" operator="equal">
      <formula>"PROB"</formula>
    </cfRule>
  </conditionalFormatting>
  <conditionalFormatting sqref="J138">
    <cfRule type="cellIs" dxfId="8" priority="22" operator="equal">
      <formula>"PROB"</formula>
    </cfRule>
  </conditionalFormatting>
  <conditionalFormatting sqref="J154">
    <cfRule type="cellIs" dxfId="7" priority="21" operator="equal">
      <formula>"PROB"</formula>
    </cfRule>
  </conditionalFormatting>
  <conditionalFormatting sqref="J170">
    <cfRule type="cellIs" dxfId="6" priority="20" operator="equal">
      <formula>"PROB"</formula>
    </cfRule>
  </conditionalFormatting>
  <conditionalFormatting sqref="J186">
    <cfRule type="cellIs" dxfId="5" priority="19" operator="equal">
      <formula>"PROB"</formula>
    </cfRule>
  </conditionalFormatting>
  <conditionalFormatting sqref="J202">
    <cfRule type="cellIs" dxfId="4" priority="18" operator="equal">
      <formula>"PROB"</formula>
    </cfRule>
  </conditionalFormatting>
  <conditionalFormatting sqref="J25:J41">
    <cfRule type="cellIs" dxfId="3" priority="16" operator="equal">
      <formula>"PROB"</formula>
    </cfRule>
  </conditionalFormatting>
  <conditionalFormatting sqref="J123:J127">
    <cfRule type="cellIs" dxfId="2" priority="3" operator="equal">
      <formula>"PROB"</formula>
    </cfRule>
  </conditionalFormatting>
  <conditionalFormatting sqref="J139">
    <cfRule type="cellIs" dxfId="1" priority="2" operator="equal">
      <formula>"PROB"</formula>
    </cfRule>
  </conditionalFormatting>
  <conditionalFormatting sqref="J155:J156">
    <cfRule type="cellIs" dxfId="0" priority="1" operator="equal">
      <formula>"PROB"</formula>
    </cfRule>
  </conditionalFormatting>
  <printOptions horizontalCentered="1" verticalCentered="1"/>
  <pageMargins left="0.19685039370078741" right="0.19685039370078741" top="0.39370078740157483" bottom="0.19685039370078741" header="0.31496062992125984" footer="0.31496062992125984"/>
  <pageSetup paperSize="9" scale="51" fitToHeight="2" orientation="landscape" horizontalDpi="4294967293" r:id="rId1"/>
  <rowBreaks count="1" manualBreakCount="1">
    <brk id="61" min="1" max="22" man="1"/>
  </rowBreaks>
  <ignoredErrors>
    <ignoredError sqref="D14:E15 D78 E63:E67 D90 D106 E91 D122 E107:E121 D138 E123:E137 D154 E139:E153 D170 E155:E169 D186 E171:E185 D202 E187:E201 E203:E217 D62 D43:E45 E75:E77 D4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30DB-3F33-4B72-9106-27A2E35D1F1A}">
  <sheetPr>
    <outlinePr summaryBelow="0"/>
  </sheetPr>
  <dimension ref="A1:AG229"/>
  <sheetViews>
    <sheetView zoomScale="80" zoomScaleNormal="80" workbookViewId="0">
      <pane xSplit="6" ySplit="12" topLeftCell="P13" activePane="bottomRight" state="frozen"/>
      <selection pane="topRight" activeCell="G1" sqref="G1"/>
      <selection pane="bottomLeft" activeCell="A13" sqref="A13"/>
      <selection pane="bottomRight" activeCell="V17" sqref="V17"/>
    </sheetView>
  </sheetViews>
  <sheetFormatPr defaultColWidth="8.90625" defaultRowHeight="14.5" outlineLevelRow="1" outlineLevelCol="1" x14ac:dyDescent="0.35"/>
  <cols>
    <col min="1" max="1" width="1.453125" style="104" customWidth="1"/>
    <col min="2" max="2" width="5.08984375" style="105" customWidth="1"/>
    <col min="3" max="3" width="14.90625" style="104" customWidth="1"/>
    <col min="4" max="4" width="50.08984375" style="104" customWidth="1"/>
    <col min="5" max="5" width="14" style="104" customWidth="1"/>
    <col min="6" max="6" width="2" style="104" customWidth="1"/>
    <col min="7" max="10" width="12.36328125" style="104" hidden="1" customWidth="1" outlineLevel="1"/>
    <col min="11" max="15" width="13.453125" style="104" hidden="1" customWidth="1" outlineLevel="1"/>
    <col min="16" max="16" width="12" style="104" bestFit="1" customWidth="1" collapsed="1"/>
    <col min="17" max="17" width="10.90625" style="104" customWidth="1"/>
    <col min="18" max="18" width="2.90625" style="104" customWidth="1"/>
    <col min="19" max="19" width="12.453125" style="104" hidden="1" customWidth="1" outlineLevel="1"/>
    <col min="20" max="27" width="13.08984375" style="104" customWidth="1" outlineLevel="1"/>
    <col min="28" max="28" width="13" style="104" customWidth="1"/>
    <col min="29" max="29" width="2.90625" style="104" customWidth="1"/>
    <col min="30" max="30" width="16.54296875" style="104" customWidth="1"/>
    <col min="31" max="31" width="13.54296875" style="104" customWidth="1"/>
    <col min="32" max="32" width="11.6328125" style="104" customWidth="1"/>
    <col min="33" max="33" width="2.90625" style="104" customWidth="1"/>
    <col min="34" max="16384" width="8.90625" style="104"/>
  </cols>
  <sheetData>
    <row r="1" spans="1:33" ht="5.4" customHeight="1" x14ac:dyDescent="0.35">
      <c r="R1" s="113"/>
    </row>
    <row r="2" spans="1:33" ht="20.399999999999999" customHeight="1" x14ac:dyDescent="0.35">
      <c r="B2" s="443" t="s">
        <v>263</v>
      </c>
      <c r="C2" s="444"/>
      <c r="D2" s="445"/>
      <c r="E2" s="445"/>
      <c r="F2" s="446"/>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257"/>
    </row>
    <row r="3" spans="1:33" ht="9.75" customHeight="1" x14ac:dyDescent="0.35">
      <c r="B3" s="106"/>
      <c r="C3" s="107"/>
      <c r="D3" s="108"/>
      <c r="E3" s="108"/>
      <c r="F3" s="110"/>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0"/>
    </row>
    <row r="4" spans="1:33" ht="33.75" customHeight="1" x14ac:dyDescent="0.35">
      <c r="B4" s="106"/>
      <c r="C4" s="112" t="s">
        <v>212</v>
      </c>
      <c r="D4" s="245" t="str">
        <f>'PARTNER INFO'!D4</f>
        <v>THE GLOBAL FUND FOR SURVIVORS OF CONFLICT-RELATED VIOLENCE</v>
      </c>
      <c r="E4" s="115" t="str">
        <f>BUDGET!N4</f>
        <v>EUR</v>
      </c>
      <c r="F4" s="110"/>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0"/>
    </row>
    <row r="5" spans="1:33" ht="7.65" customHeight="1" x14ac:dyDescent="0.35">
      <c r="B5" s="116"/>
      <c r="C5" s="109"/>
      <c r="D5" s="117"/>
      <c r="E5" s="108"/>
      <c r="F5" s="110"/>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0"/>
    </row>
    <row r="6" spans="1:33" ht="28.65" customHeight="1" x14ac:dyDescent="0.35">
      <c r="B6" s="116"/>
      <c r="C6" s="118" t="s">
        <v>213</v>
      </c>
      <c r="D6" s="448" t="str">
        <f>'PARTNER INFO'!D8</f>
        <v>Funding the Global Survivors Fund</v>
      </c>
      <c r="E6" s="449"/>
      <c r="F6" s="110"/>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0"/>
    </row>
    <row r="7" spans="1:33" ht="13.5" hidden="1" customHeight="1" x14ac:dyDescent="0.35">
      <c r="B7" s="116"/>
      <c r="C7" s="109"/>
      <c r="D7" s="118"/>
      <c r="E7" s="114"/>
      <c r="F7" s="110"/>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0"/>
    </row>
    <row r="8" spans="1:33" ht="15.75" customHeight="1" x14ac:dyDescent="0.35">
      <c r="B8" s="116"/>
      <c r="C8" s="143"/>
      <c r="D8" s="118"/>
      <c r="E8" s="119" t="s">
        <v>220</v>
      </c>
      <c r="F8" s="110"/>
      <c r="G8" s="458" t="s">
        <v>284</v>
      </c>
      <c r="H8" s="458"/>
      <c r="I8" s="458"/>
      <c r="J8" s="458"/>
      <c r="K8" s="458"/>
      <c r="L8" s="458"/>
      <c r="M8" s="458"/>
      <c r="N8" s="458"/>
      <c r="O8" s="458"/>
      <c r="P8" s="459"/>
      <c r="Q8" s="437"/>
      <c r="R8" s="110"/>
      <c r="S8" s="460" t="s">
        <v>256</v>
      </c>
      <c r="T8" s="436"/>
      <c r="U8" s="436"/>
      <c r="V8" s="436"/>
      <c r="W8" s="436"/>
      <c r="X8" s="436"/>
      <c r="Y8" s="436"/>
      <c r="Z8" s="436"/>
      <c r="AA8" s="436"/>
      <c r="AB8" s="437"/>
      <c r="AC8" s="110"/>
      <c r="AD8" s="450" t="s">
        <v>257</v>
      </c>
      <c r="AE8" s="451"/>
      <c r="AF8" s="452"/>
      <c r="AG8" s="110"/>
    </row>
    <row r="9" spans="1:33" ht="7.5" customHeight="1" x14ac:dyDescent="0.35">
      <c r="B9" s="116"/>
      <c r="C9" s="120"/>
      <c r="D9" s="108"/>
      <c r="E9" s="109"/>
      <c r="F9" s="110"/>
      <c r="G9" s="109"/>
      <c r="H9" s="109"/>
      <c r="I9" s="109"/>
      <c r="J9" s="109"/>
      <c r="K9" s="109"/>
      <c r="L9" s="109"/>
      <c r="M9" s="109"/>
      <c r="N9" s="109"/>
      <c r="O9" s="109"/>
      <c r="P9" s="151"/>
      <c r="Q9" s="151"/>
      <c r="R9" s="111"/>
      <c r="S9" s="111"/>
      <c r="T9" s="111"/>
      <c r="U9" s="111"/>
      <c r="V9" s="111"/>
      <c r="W9" s="111"/>
      <c r="X9" s="111"/>
      <c r="Y9" s="111"/>
      <c r="Z9" s="111"/>
      <c r="AA9" s="111"/>
      <c r="AB9" s="111"/>
      <c r="AC9" s="111"/>
      <c r="AD9" s="111"/>
      <c r="AE9" s="111"/>
      <c r="AF9" s="111"/>
      <c r="AG9" s="110"/>
    </row>
    <row r="10" spans="1:33" ht="27" customHeight="1" x14ac:dyDescent="0.35">
      <c r="B10" s="116"/>
      <c r="C10" s="438" t="s">
        <v>206</v>
      </c>
      <c r="D10" s="440" t="s">
        <v>202</v>
      </c>
      <c r="E10" s="121" t="s">
        <v>194</v>
      </c>
      <c r="F10" s="110"/>
      <c r="G10" s="318" t="s">
        <v>250</v>
      </c>
      <c r="H10" s="318" t="s">
        <v>251</v>
      </c>
      <c r="I10" s="318" t="s">
        <v>252</v>
      </c>
      <c r="J10" s="318" t="s">
        <v>253</v>
      </c>
      <c r="K10" s="318" t="s">
        <v>254</v>
      </c>
      <c r="L10" s="318" t="s">
        <v>268</v>
      </c>
      <c r="M10" s="318" t="s">
        <v>269</v>
      </c>
      <c r="N10" s="318" t="s">
        <v>270</v>
      </c>
      <c r="O10" s="318" t="s">
        <v>271</v>
      </c>
      <c r="P10" s="456" t="s">
        <v>260</v>
      </c>
      <c r="Q10" s="457"/>
      <c r="R10" s="110"/>
      <c r="S10" s="121" t="s">
        <v>250</v>
      </c>
      <c r="T10" s="295" t="s">
        <v>251</v>
      </c>
      <c r="U10" s="295" t="s">
        <v>252</v>
      </c>
      <c r="V10" s="295" t="s">
        <v>253</v>
      </c>
      <c r="W10" s="295" t="s">
        <v>254</v>
      </c>
      <c r="X10" s="295" t="s">
        <v>268</v>
      </c>
      <c r="Y10" s="295" t="s">
        <v>269</v>
      </c>
      <c r="Z10" s="295" t="s">
        <v>270</v>
      </c>
      <c r="AA10" s="295" t="s">
        <v>271</v>
      </c>
      <c r="AB10" s="369" t="s">
        <v>262</v>
      </c>
      <c r="AC10" s="110"/>
      <c r="AD10" s="454" t="s">
        <v>265</v>
      </c>
      <c r="AE10" s="453" t="s">
        <v>258</v>
      </c>
      <c r="AF10" s="437"/>
      <c r="AG10" s="110"/>
    </row>
    <row r="11" spans="1:33" ht="16.5" customHeight="1" x14ac:dyDescent="0.35">
      <c r="B11" s="116"/>
      <c r="C11" s="439"/>
      <c r="D11" s="441"/>
      <c r="E11" s="122" t="str">
        <f>E4</f>
        <v>EUR</v>
      </c>
      <c r="F11" s="110"/>
      <c r="G11" s="319" t="s">
        <v>272</v>
      </c>
      <c r="H11" s="319" t="s">
        <v>273</v>
      </c>
      <c r="I11" s="319" t="s">
        <v>274</v>
      </c>
      <c r="J11" s="319" t="s">
        <v>275</v>
      </c>
      <c r="K11" s="319" t="s">
        <v>276</v>
      </c>
      <c r="L11" s="319" t="s">
        <v>277</v>
      </c>
      <c r="M11" s="319" t="s">
        <v>278</v>
      </c>
      <c r="N11" s="319" t="s">
        <v>282</v>
      </c>
      <c r="O11" s="319" t="s">
        <v>283</v>
      </c>
      <c r="P11" s="265" t="s">
        <v>247</v>
      </c>
      <c r="Q11" s="266" t="s">
        <v>261</v>
      </c>
      <c r="R11" s="110"/>
      <c r="S11" s="122" t="s">
        <v>272</v>
      </c>
      <c r="T11" s="122" t="s">
        <v>273</v>
      </c>
      <c r="U11" s="122" t="s">
        <v>274</v>
      </c>
      <c r="V11" s="122" t="s">
        <v>275</v>
      </c>
      <c r="W11" s="122" t="s">
        <v>276</v>
      </c>
      <c r="X11" s="122" t="s">
        <v>277</v>
      </c>
      <c r="Y11" s="122" t="s">
        <v>278</v>
      </c>
      <c r="Z11" s="122" t="s">
        <v>282</v>
      </c>
      <c r="AA11" s="122" t="s">
        <v>283</v>
      </c>
      <c r="AB11" s="274" t="s">
        <v>247</v>
      </c>
      <c r="AC11" s="110"/>
      <c r="AD11" s="455"/>
      <c r="AE11" s="251" t="s">
        <v>264</v>
      </c>
      <c r="AF11" s="153" t="s">
        <v>259</v>
      </c>
      <c r="AG11" s="110"/>
    </row>
    <row r="12" spans="1:33" ht="7.5" customHeight="1" x14ac:dyDescent="0.35">
      <c r="A12" s="123"/>
      <c r="B12" s="116"/>
      <c r="C12" s="124"/>
      <c r="D12" s="123"/>
      <c r="E12" s="125"/>
      <c r="F12" s="110"/>
      <c r="G12" s="320"/>
      <c r="H12" s="320"/>
      <c r="I12" s="320"/>
      <c r="J12" s="320"/>
      <c r="K12" s="320"/>
      <c r="L12" s="320"/>
      <c r="M12" s="320"/>
      <c r="N12" s="320"/>
      <c r="O12" s="320"/>
      <c r="P12" s="154"/>
      <c r="Q12" s="154"/>
      <c r="R12" s="111"/>
      <c r="S12" s="111"/>
      <c r="T12" s="111"/>
      <c r="U12" s="111"/>
      <c r="V12" s="111"/>
      <c r="W12" s="111"/>
      <c r="X12" s="111"/>
      <c r="Y12" s="111"/>
      <c r="Z12" s="111"/>
      <c r="AA12" s="111"/>
      <c r="AB12" s="111"/>
      <c r="AC12" s="111"/>
      <c r="AD12" s="111"/>
      <c r="AE12" s="154"/>
      <c r="AF12" s="154"/>
      <c r="AG12" s="110"/>
    </row>
    <row r="13" spans="1:33" ht="22.5" customHeight="1" x14ac:dyDescent="0.35">
      <c r="A13" s="108"/>
      <c r="B13" s="126">
        <v>1</v>
      </c>
      <c r="C13" s="127" t="str">
        <f>IF(BUDGET!C13="","",BUDGET!C13)</f>
        <v>Global Reparations Study</v>
      </c>
      <c r="D13" s="128"/>
      <c r="E13" s="129">
        <f>SUM(E14:E24)</f>
        <v>190000</v>
      </c>
      <c r="F13" s="241"/>
      <c r="G13" s="321">
        <f t="shared" ref="G13:L13" si="0">SUM(G14:G24)</f>
        <v>0</v>
      </c>
      <c r="H13" s="321">
        <f t="shared" si="0"/>
        <v>0</v>
      </c>
      <c r="I13" s="321">
        <f t="shared" si="0"/>
        <v>0</v>
      </c>
      <c r="J13" s="321">
        <f t="shared" si="0"/>
        <v>0</v>
      </c>
      <c r="K13" s="321">
        <f t="shared" si="0"/>
        <v>0</v>
      </c>
      <c r="L13" s="321">
        <f t="shared" si="0"/>
        <v>0</v>
      </c>
      <c r="M13" s="321">
        <f t="shared" ref="M13:O13" si="1">SUM(M14:M24)</f>
        <v>0</v>
      </c>
      <c r="N13" s="321">
        <f t="shared" si="1"/>
        <v>0</v>
      </c>
      <c r="O13" s="321">
        <f t="shared" si="1"/>
        <v>0</v>
      </c>
      <c r="P13" s="267">
        <f>SUM(P14:P24)</f>
        <v>0</v>
      </c>
      <c r="Q13" s="268">
        <f>P13/E13</f>
        <v>0</v>
      </c>
      <c r="R13" s="241"/>
      <c r="S13" s="129">
        <f t="shared" ref="S13:X13" si="2">SUM(S14:S24)</f>
        <v>0</v>
      </c>
      <c r="T13" s="129">
        <f t="shared" si="2"/>
        <v>0</v>
      </c>
      <c r="U13" s="129">
        <f t="shared" si="2"/>
        <v>0</v>
      </c>
      <c r="V13" s="129">
        <f t="shared" si="2"/>
        <v>0</v>
      </c>
      <c r="W13" s="129">
        <f t="shared" si="2"/>
        <v>0</v>
      </c>
      <c r="X13" s="129">
        <f t="shared" si="2"/>
        <v>0</v>
      </c>
      <c r="Y13" s="129">
        <f t="shared" ref="Y13:AA13" si="3">SUM(Y14:Y24)</f>
        <v>0</v>
      </c>
      <c r="Z13" s="129">
        <f t="shared" si="3"/>
        <v>0</v>
      </c>
      <c r="AA13" s="129">
        <f t="shared" si="3"/>
        <v>0</v>
      </c>
      <c r="AB13" s="267">
        <f t="shared" ref="AB13" si="4">SUM(AB14:AB24)</f>
        <v>0</v>
      </c>
      <c r="AC13" s="241"/>
      <c r="AD13" s="129">
        <f t="shared" ref="AD13:AD44" si="5">P13+AB13</f>
        <v>0</v>
      </c>
      <c r="AE13" s="259">
        <f>AD13-E13</f>
        <v>-190000</v>
      </c>
      <c r="AF13" s="252">
        <f>AE13/E13</f>
        <v>-1</v>
      </c>
      <c r="AG13" s="241"/>
    </row>
    <row r="14" spans="1:33" ht="54" outlineLevel="1" x14ac:dyDescent="0.35">
      <c r="B14" s="130"/>
      <c r="C14" s="229" t="str">
        <f>IF(BUDGET!C14="","",BUDGET!C14)</f>
        <v>GRS-01</v>
      </c>
      <c r="D14" s="230" t="str">
        <f>IF(BUDGET!D14="","",BUDGET!D14)</f>
        <v>Grants to study partners, consultants for research and to coordinate partners and review the studies, employees to supervise and review the studies, tool to enter and store data collected, etc</v>
      </c>
      <c r="E14" s="238">
        <f>IF(BUDGET!N14="","",BUDGET!N14)</f>
        <v>190000</v>
      </c>
      <c r="F14" s="241"/>
      <c r="G14" s="279">
        <f>IF($C14="","",SUMIFS('2022-Q2'!$I:$I,'2022-Q2'!$J:$J,FORECAST!$C14))</f>
        <v>0</v>
      </c>
      <c r="H14" s="279">
        <f>IF($C14="","",SUMIFS('2022-Q3'!$I:$I,'2022-Q3'!$J:$J,FORECAST!$C14))</f>
        <v>0</v>
      </c>
      <c r="I14" s="279">
        <f>IF($C14="","",SUMIFS('2022-Q4'!$I:$I,'2022-Q4'!$J:$J,FORECAST!$C14))</f>
        <v>0</v>
      </c>
      <c r="J14" s="279">
        <f>IF($C14="","",SUMIFS('2023-Q1'!$I:$I,'2023-Q1'!$J:$J,FORECAST!$C14))</f>
        <v>0</v>
      </c>
      <c r="K14" s="279">
        <f>IF($C14="","",SUMIFS('2023-Q2'!$I:$I,'2023-Q2'!$J:$J,FORECAST!$C14))</f>
        <v>0</v>
      </c>
      <c r="L14" s="279">
        <f>IF($C14="","",SUMIFS('2023-Q3'!$I:$I,'2023-Q3'!$J:$J,FORECAST!$C14))</f>
        <v>0</v>
      </c>
      <c r="M14" s="279">
        <f>IF($C14="","",SUMIFS('2023-Q4'!$I:$I,'2023-Q4'!$J:$J,FORECAST!$C14))</f>
        <v>0</v>
      </c>
      <c r="N14" s="279">
        <f>IF($C14="","",SUMIFS('2024-Q1'!$I:$I,'2024-Q1'!$J:$J,FORECAST!$C14))</f>
        <v>0</v>
      </c>
      <c r="O14" s="279">
        <f>IF($C14="","",SUMIFS('2024-Q2'!$I:$I,'2024-Q2'!$J:$J,FORECAST!$C14))</f>
        <v>0</v>
      </c>
      <c r="P14" s="366">
        <f>SUM(G14:O14)</f>
        <v>0</v>
      </c>
      <c r="Q14" s="329">
        <f>P14/E14</f>
        <v>0</v>
      </c>
      <c r="R14" s="365"/>
      <c r="S14" s="248"/>
      <c r="T14" s="248"/>
      <c r="U14" s="248"/>
      <c r="V14" s="248"/>
      <c r="W14" s="248"/>
      <c r="X14" s="248"/>
      <c r="Y14" s="248"/>
      <c r="Z14" s="248"/>
      <c r="AA14" s="248"/>
      <c r="AB14" s="269">
        <f t="shared" ref="AB14:AB15" si="6">SUM(S14:AA14)</f>
        <v>0</v>
      </c>
      <c r="AC14" s="241"/>
      <c r="AD14" s="249">
        <f t="shared" si="5"/>
        <v>0</v>
      </c>
      <c r="AE14" s="275">
        <f>AD14-E14</f>
        <v>-190000</v>
      </c>
      <c r="AF14" s="276">
        <f>AE14/E14</f>
        <v>-1</v>
      </c>
      <c r="AG14" s="241"/>
    </row>
    <row r="15" spans="1:33" outlineLevel="1" x14ac:dyDescent="0.35">
      <c r="B15" s="130"/>
      <c r="C15" s="229" t="str">
        <f>IF(BUDGET!C15="","",BUDGET!C15)</f>
        <v/>
      </c>
      <c r="D15" s="231" t="str">
        <f>IF(BUDGET!D15="","",BUDGET!D15)</f>
        <v/>
      </c>
      <c r="E15" s="239" t="str">
        <f>IF(BUDGET!N15="","",BUDGET!N15)</f>
        <v/>
      </c>
      <c r="F15" s="241"/>
      <c r="G15" s="239" t="str">
        <f>IF($C15="","",SUMIFS('2022-Q2'!$I:$I,'2022-Q2'!$J:$J,FORECAST!$C15))</f>
        <v/>
      </c>
      <c r="H15" s="239" t="str">
        <f>IF($C15="","",SUMIFS('2022-Q3'!$I:$I,'2022-Q3'!$J:$J,FORECAST!$C15))</f>
        <v/>
      </c>
      <c r="I15" s="239" t="str">
        <f>IF($C15="","",SUMIFS('2022-Q4'!$I:$I,'2022-Q4'!$J:$J,FORECAST!$C15))</f>
        <v/>
      </c>
      <c r="J15" s="239" t="str">
        <f>IF($C15="","",SUMIFS('2023-Q1'!$I:$I,'2023-Q1'!$J:$J,FORECAST!$C15))</f>
        <v/>
      </c>
      <c r="K15" s="239" t="str">
        <f>IF($C15="","",SUMIFS('2023-Q2'!$I:$I,'2023-Q2'!$J:$J,FORECAST!$C15))</f>
        <v/>
      </c>
      <c r="L15" s="239" t="str">
        <f>IF($C15="","",SUMIFS('2023-Q3'!$I:$I,'2023-Q3'!$J:$J,FORECAST!$C15))</f>
        <v/>
      </c>
      <c r="M15" s="239" t="str">
        <f>IF($C15="","",SUMIFS('2023-Q4'!$I:$I,'2023-Q4'!$J:$J,FORECAST!$C15))</f>
        <v/>
      </c>
      <c r="N15" s="239" t="str">
        <f>IF($C15="","",SUMIFS('2024-Q1'!$I:$I,'2024-Q1'!$J:$J,FORECAST!$C15))</f>
        <v/>
      </c>
      <c r="O15" s="239" t="str">
        <f>IF($C15="","",SUMIFS('2024-Q2'!$I:$I,'2024-Q2'!$J:$J,FORECAST!$C15))</f>
        <v/>
      </c>
      <c r="P15" s="270">
        <f t="shared" ref="P15:P24" si="7">SUM(G15:O15)</f>
        <v>0</v>
      </c>
      <c r="Q15" s="271" t="e">
        <f t="shared" ref="Q15:Q24" si="8">P15/E15</f>
        <v>#VALUE!</v>
      </c>
      <c r="R15" s="365"/>
      <c r="S15" s="248"/>
      <c r="T15" s="248"/>
      <c r="U15" s="248"/>
      <c r="V15" s="248"/>
      <c r="W15" s="248"/>
      <c r="X15" s="248"/>
      <c r="Y15" s="248"/>
      <c r="Z15" s="248"/>
      <c r="AA15" s="248"/>
      <c r="AB15" s="270">
        <f t="shared" si="6"/>
        <v>0</v>
      </c>
      <c r="AC15" s="241"/>
      <c r="AD15" s="250">
        <f t="shared" si="5"/>
        <v>0</v>
      </c>
      <c r="AE15" s="277" t="e">
        <f>AD15-E15</f>
        <v>#VALUE!</v>
      </c>
      <c r="AF15" s="278" t="e">
        <f>AE15/E15</f>
        <v>#VALUE!</v>
      </c>
      <c r="AG15" s="241"/>
    </row>
    <row r="16" spans="1:33" outlineLevel="1" x14ac:dyDescent="0.35">
      <c r="B16" s="130"/>
      <c r="C16" s="229" t="str">
        <f>IF(BUDGET!C16="","",BUDGET!C16)</f>
        <v/>
      </c>
      <c r="D16" s="231" t="str">
        <f>IF(BUDGET!D16="","",BUDGET!D16)</f>
        <v/>
      </c>
      <c r="E16" s="239" t="str">
        <f>IF(BUDGET!N16="","",BUDGET!N16)</f>
        <v/>
      </c>
      <c r="F16" s="241"/>
      <c r="G16" s="239" t="str">
        <f>IF($C16="","",SUMIFS('2022-Q2'!$I:$I,'2022-Q2'!$J:$J,FORECAST!$C16))</f>
        <v/>
      </c>
      <c r="H16" s="239" t="str">
        <f>IF($C16="","",SUMIFS('2022-Q3'!$I:$I,'2022-Q3'!$J:$J,FORECAST!$C16))</f>
        <v/>
      </c>
      <c r="I16" s="239" t="str">
        <f>IF($C16="","",SUMIFS('2022-Q4'!$I:$I,'2022-Q4'!$J:$J,FORECAST!$C16))</f>
        <v/>
      </c>
      <c r="J16" s="239" t="str">
        <f>IF($C16="","",SUMIFS('2023-Q1'!$I:$I,'2023-Q1'!$J:$J,FORECAST!$C16))</f>
        <v/>
      </c>
      <c r="K16" s="239" t="str">
        <f>IF($C16="","",SUMIFS('2023-Q2'!$I:$I,'2023-Q2'!$J:$J,FORECAST!$C16))</f>
        <v/>
      </c>
      <c r="L16" s="239" t="str">
        <f>IF($C16="","",SUMIFS('2023-Q3'!$I:$I,'2023-Q3'!$J:$J,FORECAST!$C16))</f>
        <v/>
      </c>
      <c r="M16" s="239" t="str">
        <f>IF($C16="","",SUMIFS('2023-Q4'!$I:$I,'2023-Q4'!$J:$J,FORECAST!$C16))</f>
        <v/>
      </c>
      <c r="N16" s="239" t="str">
        <f>IF($C16="","",SUMIFS('2024-Q1'!$I:$I,'2024-Q1'!$J:$J,FORECAST!$C16))</f>
        <v/>
      </c>
      <c r="O16" s="239" t="str">
        <f>IF($C16="","",SUMIFS('2024-Q2'!$I:$I,'2024-Q2'!$J:$J,FORECAST!$C16))</f>
        <v/>
      </c>
      <c r="P16" s="270">
        <f t="shared" si="7"/>
        <v>0</v>
      </c>
      <c r="Q16" s="271" t="e">
        <f t="shared" si="8"/>
        <v>#VALUE!</v>
      </c>
      <c r="R16" s="365"/>
      <c r="S16" s="248"/>
      <c r="T16" s="248"/>
      <c r="U16" s="248"/>
      <c r="V16" s="248"/>
      <c r="W16" s="248"/>
      <c r="X16" s="248"/>
      <c r="Y16" s="248"/>
      <c r="Z16" s="248"/>
      <c r="AA16" s="248"/>
      <c r="AB16" s="270">
        <f t="shared" ref="AB16:AB24" si="9">SUM(S16:AA16)</f>
        <v>0</v>
      </c>
      <c r="AC16" s="241"/>
      <c r="AD16" s="250">
        <f t="shared" ref="AD16:AD24" si="10">P16+AB16</f>
        <v>0</v>
      </c>
      <c r="AE16" s="277" t="e">
        <f t="shared" ref="AE16:AE24" si="11">AD16-E16</f>
        <v>#VALUE!</v>
      </c>
      <c r="AF16" s="278" t="e">
        <f t="shared" ref="AF16:AF24" si="12">AE16/E16</f>
        <v>#VALUE!</v>
      </c>
      <c r="AG16" s="241"/>
    </row>
    <row r="17" spans="1:33" outlineLevel="1" x14ac:dyDescent="0.35">
      <c r="B17" s="130"/>
      <c r="C17" s="229" t="str">
        <f>IF(BUDGET!C17="","",BUDGET!C17)</f>
        <v/>
      </c>
      <c r="D17" s="231" t="str">
        <f>IF(BUDGET!D17="","",BUDGET!D17)</f>
        <v/>
      </c>
      <c r="E17" s="239" t="str">
        <f>IF(BUDGET!N17="","",BUDGET!N17)</f>
        <v/>
      </c>
      <c r="F17" s="241"/>
      <c r="G17" s="239" t="str">
        <f>IF($C17="","",SUMIFS('2022-Q2'!$I:$I,'2022-Q2'!$J:$J,FORECAST!$C17))</f>
        <v/>
      </c>
      <c r="H17" s="239" t="str">
        <f>IF($C17="","",SUMIFS('2022-Q3'!$I:$I,'2022-Q3'!$J:$J,FORECAST!$C17))</f>
        <v/>
      </c>
      <c r="I17" s="239" t="str">
        <f>IF($C17="","",SUMIFS('2022-Q4'!$I:$I,'2022-Q4'!$J:$J,FORECAST!$C17))</f>
        <v/>
      </c>
      <c r="J17" s="239" t="str">
        <f>IF($C17="","",SUMIFS('2023-Q1'!$I:$I,'2023-Q1'!$J:$J,FORECAST!$C17))</f>
        <v/>
      </c>
      <c r="K17" s="239" t="str">
        <f>IF($C17="","",SUMIFS('2023-Q2'!$I:$I,'2023-Q2'!$J:$J,FORECAST!$C17))</f>
        <v/>
      </c>
      <c r="L17" s="239" t="str">
        <f>IF($C17="","",SUMIFS('2023-Q3'!$I:$I,'2023-Q3'!$J:$J,FORECAST!$C17))</f>
        <v/>
      </c>
      <c r="M17" s="239" t="str">
        <f>IF($C17="","",SUMIFS('2023-Q4'!$I:$I,'2023-Q4'!$J:$J,FORECAST!$C17))</f>
        <v/>
      </c>
      <c r="N17" s="239" t="str">
        <f>IF($C17="","",SUMIFS('2024-Q1'!$I:$I,'2024-Q1'!$J:$J,FORECAST!$C17))</f>
        <v/>
      </c>
      <c r="O17" s="239" t="str">
        <f>IF($C17="","",SUMIFS('2024-Q2'!$I:$I,'2024-Q2'!$J:$J,FORECAST!$C17))</f>
        <v/>
      </c>
      <c r="P17" s="270">
        <f t="shared" si="7"/>
        <v>0</v>
      </c>
      <c r="Q17" s="271" t="e">
        <f t="shared" si="8"/>
        <v>#VALUE!</v>
      </c>
      <c r="R17" s="365"/>
      <c r="S17" s="248"/>
      <c r="T17" s="248"/>
      <c r="U17" s="248"/>
      <c r="V17" s="248"/>
      <c r="W17" s="248"/>
      <c r="X17" s="248"/>
      <c r="Y17" s="248"/>
      <c r="Z17" s="248"/>
      <c r="AA17" s="248"/>
      <c r="AB17" s="270">
        <f t="shared" si="9"/>
        <v>0</v>
      </c>
      <c r="AC17" s="241"/>
      <c r="AD17" s="250">
        <f t="shared" si="10"/>
        <v>0</v>
      </c>
      <c r="AE17" s="277" t="e">
        <f t="shared" si="11"/>
        <v>#VALUE!</v>
      </c>
      <c r="AF17" s="278" t="e">
        <f t="shared" si="12"/>
        <v>#VALUE!</v>
      </c>
      <c r="AG17" s="241"/>
    </row>
    <row r="18" spans="1:33" outlineLevel="1" x14ac:dyDescent="0.35">
      <c r="B18" s="130"/>
      <c r="C18" s="229" t="str">
        <f>IF(BUDGET!C18="","",BUDGET!C18)</f>
        <v/>
      </c>
      <c r="D18" s="231" t="str">
        <f>IF(BUDGET!D18="","",BUDGET!D18)</f>
        <v/>
      </c>
      <c r="E18" s="239" t="str">
        <f>IF(BUDGET!N18="","",BUDGET!N18)</f>
        <v/>
      </c>
      <c r="F18" s="241"/>
      <c r="G18" s="239" t="str">
        <f>IF($C18="","",SUMIFS('2022-Q2'!$I:$I,'2022-Q2'!$J:$J,FORECAST!$C18))</f>
        <v/>
      </c>
      <c r="H18" s="239" t="str">
        <f>IF($C18="","",SUMIFS('2022-Q3'!$I:$I,'2022-Q3'!$J:$J,FORECAST!$C18))</f>
        <v/>
      </c>
      <c r="I18" s="239" t="str">
        <f>IF($C18="","",SUMIFS('2022-Q4'!$I:$I,'2022-Q4'!$J:$J,FORECAST!$C18))</f>
        <v/>
      </c>
      <c r="J18" s="239" t="str">
        <f>IF($C18="","",SUMIFS('2023-Q1'!$I:$I,'2023-Q1'!$J:$J,FORECAST!$C18))</f>
        <v/>
      </c>
      <c r="K18" s="239" t="str">
        <f>IF($C18="","",SUMIFS('2023-Q2'!$I:$I,'2023-Q2'!$J:$J,FORECAST!$C18))</f>
        <v/>
      </c>
      <c r="L18" s="239" t="str">
        <f>IF($C18="","",SUMIFS('2023-Q3'!$I:$I,'2023-Q3'!$J:$J,FORECAST!$C18))</f>
        <v/>
      </c>
      <c r="M18" s="239" t="str">
        <f>IF($C18="","",SUMIFS('2023-Q4'!$I:$I,'2023-Q4'!$J:$J,FORECAST!$C18))</f>
        <v/>
      </c>
      <c r="N18" s="239" t="str">
        <f>IF($C18="","",SUMIFS('2024-Q1'!$I:$I,'2024-Q1'!$J:$J,FORECAST!$C18))</f>
        <v/>
      </c>
      <c r="O18" s="239" t="str">
        <f>IF($C18="","",SUMIFS('2024-Q2'!$I:$I,'2024-Q2'!$J:$J,FORECAST!$C18))</f>
        <v/>
      </c>
      <c r="P18" s="270">
        <f t="shared" si="7"/>
        <v>0</v>
      </c>
      <c r="Q18" s="271" t="e">
        <f t="shared" si="8"/>
        <v>#VALUE!</v>
      </c>
      <c r="R18" s="365"/>
      <c r="S18" s="248"/>
      <c r="T18" s="248"/>
      <c r="U18" s="248"/>
      <c r="V18" s="248"/>
      <c r="W18" s="248"/>
      <c r="X18" s="248"/>
      <c r="Y18" s="248"/>
      <c r="Z18" s="248"/>
      <c r="AA18" s="248"/>
      <c r="AB18" s="270">
        <f t="shared" si="9"/>
        <v>0</v>
      </c>
      <c r="AC18" s="241"/>
      <c r="AD18" s="250">
        <f t="shared" si="10"/>
        <v>0</v>
      </c>
      <c r="AE18" s="277" t="e">
        <f t="shared" si="11"/>
        <v>#VALUE!</v>
      </c>
      <c r="AF18" s="278" t="e">
        <f t="shared" si="12"/>
        <v>#VALUE!</v>
      </c>
      <c r="AG18" s="241"/>
    </row>
    <row r="19" spans="1:33" outlineLevel="1" x14ac:dyDescent="0.35">
      <c r="B19" s="130"/>
      <c r="C19" s="229" t="str">
        <f>IF(BUDGET!C19="","",BUDGET!C19)</f>
        <v/>
      </c>
      <c r="D19" s="231" t="str">
        <f>IF(BUDGET!D19="","",BUDGET!D19)</f>
        <v/>
      </c>
      <c r="E19" s="239" t="str">
        <f>IF(BUDGET!N19="","",BUDGET!N19)</f>
        <v/>
      </c>
      <c r="F19" s="241"/>
      <c r="G19" s="239" t="str">
        <f>IF($C19="","",SUMIFS('2022-Q2'!$I:$I,'2022-Q2'!$J:$J,FORECAST!$C19))</f>
        <v/>
      </c>
      <c r="H19" s="239" t="str">
        <f>IF($C19="","",SUMIFS('2022-Q3'!$I:$I,'2022-Q3'!$J:$J,FORECAST!$C19))</f>
        <v/>
      </c>
      <c r="I19" s="239" t="str">
        <f>IF($C19="","",SUMIFS('2022-Q4'!$I:$I,'2022-Q4'!$J:$J,FORECAST!$C19))</f>
        <v/>
      </c>
      <c r="J19" s="239" t="str">
        <f>IF($C19="","",SUMIFS('2023-Q1'!$I:$I,'2023-Q1'!$J:$J,FORECAST!$C19))</f>
        <v/>
      </c>
      <c r="K19" s="239" t="str">
        <f>IF($C19="","",SUMIFS('2023-Q2'!$I:$I,'2023-Q2'!$J:$J,FORECAST!$C19))</f>
        <v/>
      </c>
      <c r="L19" s="239" t="str">
        <f>IF($C19="","",SUMIFS('2023-Q3'!$I:$I,'2023-Q3'!$J:$J,FORECAST!$C19))</f>
        <v/>
      </c>
      <c r="M19" s="239" t="str">
        <f>IF($C19="","",SUMIFS('2023-Q4'!$I:$I,'2023-Q4'!$J:$J,FORECAST!$C19))</f>
        <v/>
      </c>
      <c r="N19" s="239" t="str">
        <f>IF($C19="","",SUMIFS('2024-Q1'!$I:$I,'2024-Q1'!$J:$J,FORECAST!$C19))</f>
        <v/>
      </c>
      <c r="O19" s="239" t="str">
        <f>IF($C19="","",SUMIFS('2024-Q2'!$I:$I,'2024-Q2'!$J:$J,FORECAST!$C19))</f>
        <v/>
      </c>
      <c r="P19" s="270">
        <f t="shared" si="7"/>
        <v>0</v>
      </c>
      <c r="Q19" s="271" t="e">
        <f t="shared" si="8"/>
        <v>#VALUE!</v>
      </c>
      <c r="R19" s="365"/>
      <c r="S19" s="248"/>
      <c r="T19" s="248"/>
      <c r="U19" s="248"/>
      <c r="V19" s="248"/>
      <c r="W19" s="248"/>
      <c r="X19" s="248"/>
      <c r="Y19" s="248"/>
      <c r="Z19" s="248"/>
      <c r="AA19" s="248"/>
      <c r="AB19" s="270">
        <f t="shared" si="9"/>
        <v>0</v>
      </c>
      <c r="AC19" s="241"/>
      <c r="AD19" s="250">
        <f t="shared" si="10"/>
        <v>0</v>
      </c>
      <c r="AE19" s="277" t="e">
        <f t="shared" si="11"/>
        <v>#VALUE!</v>
      </c>
      <c r="AF19" s="278" t="e">
        <f t="shared" si="12"/>
        <v>#VALUE!</v>
      </c>
      <c r="AG19" s="241"/>
    </row>
    <row r="20" spans="1:33" outlineLevel="1" x14ac:dyDescent="0.35">
      <c r="B20" s="130"/>
      <c r="C20" s="229" t="str">
        <f>IF(BUDGET!C20="","",BUDGET!C20)</f>
        <v/>
      </c>
      <c r="D20" s="231" t="str">
        <f>IF(BUDGET!D20="","",BUDGET!D20)</f>
        <v/>
      </c>
      <c r="E20" s="239" t="str">
        <f>IF(BUDGET!N20="","",BUDGET!N20)</f>
        <v/>
      </c>
      <c r="F20" s="241"/>
      <c r="G20" s="239" t="str">
        <f>IF($C20="","",SUMIFS('2022-Q2'!$I:$I,'2022-Q2'!$J:$J,FORECAST!$C20))</f>
        <v/>
      </c>
      <c r="H20" s="239" t="str">
        <f>IF($C20="","",SUMIFS('2022-Q3'!$I:$I,'2022-Q3'!$J:$J,FORECAST!$C20))</f>
        <v/>
      </c>
      <c r="I20" s="239" t="str">
        <f>IF($C20="","",SUMIFS('2022-Q4'!$I:$I,'2022-Q4'!$J:$J,FORECAST!$C20))</f>
        <v/>
      </c>
      <c r="J20" s="239" t="str">
        <f>IF($C20="","",SUMIFS('2023-Q1'!$I:$I,'2023-Q1'!$J:$J,FORECAST!$C20))</f>
        <v/>
      </c>
      <c r="K20" s="239" t="str">
        <f>IF($C20="","",SUMIFS('2023-Q2'!$I:$I,'2023-Q2'!$J:$J,FORECAST!$C20))</f>
        <v/>
      </c>
      <c r="L20" s="239" t="str">
        <f>IF($C20="","",SUMIFS('2023-Q3'!$I:$I,'2023-Q3'!$J:$J,FORECAST!$C20))</f>
        <v/>
      </c>
      <c r="M20" s="239" t="str">
        <f>IF($C20="","",SUMIFS('2023-Q4'!$I:$I,'2023-Q4'!$J:$J,FORECAST!$C20))</f>
        <v/>
      </c>
      <c r="N20" s="239" t="str">
        <f>IF($C20="","",SUMIFS('2024-Q1'!$I:$I,'2024-Q1'!$J:$J,FORECAST!$C20))</f>
        <v/>
      </c>
      <c r="O20" s="239" t="str">
        <f>IF($C20="","",SUMIFS('2024-Q2'!$I:$I,'2024-Q2'!$J:$J,FORECAST!$C20))</f>
        <v/>
      </c>
      <c r="P20" s="270">
        <f t="shared" si="7"/>
        <v>0</v>
      </c>
      <c r="Q20" s="271" t="e">
        <f t="shared" si="8"/>
        <v>#VALUE!</v>
      </c>
      <c r="R20" s="365"/>
      <c r="S20" s="248"/>
      <c r="T20" s="248"/>
      <c r="U20" s="248"/>
      <c r="V20" s="248"/>
      <c r="W20" s="248"/>
      <c r="X20" s="248"/>
      <c r="Y20" s="248"/>
      <c r="Z20" s="248"/>
      <c r="AA20" s="248"/>
      <c r="AB20" s="270">
        <f t="shared" si="9"/>
        <v>0</v>
      </c>
      <c r="AC20" s="241"/>
      <c r="AD20" s="250">
        <f t="shared" si="10"/>
        <v>0</v>
      </c>
      <c r="AE20" s="277" t="e">
        <f t="shared" si="11"/>
        <v>#VALUE!</v>
      </c>
      <c r="AF20" s="278" t="e">
        <f t="shared" si="12"/>
        <v>#VALUE!</v>
      </c>
      <c r="AG20" s="241"/>
    </row>
    <row r="21" spans="1:33" outlineLevel="1" x14ac:dyDescent="0.35">
      <c r="B21" s="130"/>
      <c r="C21" s="229" t="str">
        <f>IF(BUDGET!C21="","",BUDGET!C21)</f>
        <v/>
      </c>
      <c r="D21" s="231" t="str">
        <f>IF(BUDGET!D21="","",BUDGET!D21)</f>
        <v/>
      </c>
      <c r="E21" s="239" t="str">
        <f>IF(BUDGET!N21="","",BUDGET!N21)</f>
        <v/>
      </c>
      <c r="F21" s="241"/>
      <c r="G21" s="239" t="str">
        <f>IF($C21="","",SUMIFS('2022-Q2'!$I:$I,'2022-Q2'!$J:$J,FORECAST!$C21))</f>
        <v/>
      </c>
      <c r="H21" s="239" t="str">
        <f>IF($C21="","",SUMIFS('2022-Q3'!$I:$I,'2022-Q3'!$J:$J,FORECAST!$C21))</f>
        <v/>
      </c>
      <c r="I21" s="239" t="str">
        <f>IF($C21="","",SUMIFS('2022-Q4'!$I:$I,'2022-Q4'!$J:$J,FORECAST!$C21))</f>
        <v/>
      </c>
      <c r="J21" s="239" t="str">
        <f>IF($C21="","",SUMIFS('2023-Q1'!$I:$I,'2023-Q1'!$J:$J,FORECAST!$C21))</f>
        <v/>
      </c>
      <c r="K21" s="239" t="str">
        <f>IF($C21="","",SUMIFS('2023-Q2'!$I:$I,'2023-Q2'!$J:$J,FORECAST!$C21))</f>
        <v/>
      </c>
      <c r="L21" s="239" t="str">
        <f>IF($C21="","",SUMIFS('2023-Q3'!$I:$I,'2023-Q3'!$J:$J,FORECAST!$C21))</f>
        <v/>
      </c>
      <c r="M21" s="239" t="str">
        <f>IF($C21="","",SUMIFS('2023-Q4'!$I:$I,'2023-Q4'!$J:$J,FORECAST!$C21))</f>
        <v/>
      </c>
      <c r="N21" s="239" t="str">
        <f>IF($C21="","",SUMIFS('2024-Q1'!$I:$I,'2024-Q1'!$J:$J,FORECAST!$C21))</f>
        <v/>
      </c>
      <c r="O21" s="239" t="str">
        <f>IF($C21="","",SUMIFS('2024-Q2'!$I:$I,'2024-Q2'!$J:$J,FORECAST!$C21))</f>
        <v/>
      </c>
      <c r="P21" s="270">
        <f t="shared" si="7"/>
        <v>0</v>
      </c>
      <c r="Q21" s="271" t="e">
        <f t="shared" si="8"/>
        <v>#VALUE!</v>
      </c>
      <c r="R21" s="365"/>
      <c r="S21" s="248"/>
      <c r="T21" s="248"/>
      <c r="U21" s="248"/>
      <c r="V21" s="248"/>
      <c r="W21" s="248"/>
      <c r="X21" s="248"/>
      <c r="Y21" s="248"/>
      <c r="Z21" s="248"/>
      <c r="AA21" s="248"/>
      <c r="AB21" s="270">
        <f t="shared" si="9"/>
        <v>0</v>
      </c>
      <c r="AC21" s="241"/>
      <c r="AD21" s="250">
        <f t="shared" si="10"/>
        <v>0</v>
      </c>
      <c r="AE21" s="277" t="e">
        <f t="shared" si="11"/>
        <v>#VALUE!</v>
      </c>
      <c r="AF21" s="278" t="e">
        <f t="shared" si="12"/>
        <v>#VALUE!</v>
      </c>
      <c r="AG21" s="241"/>
    </row>
    <row r="22" spans="1:33" outlineLevel="1" x14ac:dyDescent="0.35">
      <c r="B22" s="130"/>
      <c r="C22" s="229" t="str">
        <f>IF(BUDGET!C22="","",BUDGET!C22)</f>
        <v/>
      </c>
      <c r="D22" s="231" t="str">
        <f>IF(BUDGET!D22="","",BUDGET!D22)</f>
        <v/>
      </c>
      <c r="E22" s="239" t="str">
        <f>IF(BUDGET!N22="","",BUDGET!N22)</f>
        <v/>
      </c>
      <c r="F22" s="241"/>
      <c r="G22" s="239" t="str">
        <f>IF($C22="","",SUMIFS('2022-Q2'!$I:$I,'2022-Q2'!$J:$J,FORECAST!$C22))</f>
        <v/>
      </c>
      <c r="H22" s="239" t="str">
        <f>IF($C22="","",SUMIFS('2022-Q3'!$I:$I,'2022-Q3'!$J:$J,FORECAST!$C22))</f>
        <v/>
      </c>
      <c r="I22" s="239" t="str">
        <f>IF($C22="","",SUMIFS('2022-Q4'!$I:$I,'2022-Q4'!$J:$J,FORECAST!$C22))</f>
        <v/>
      </c>
      <c r="J22" s="239" t="str">
        <f>IF($C22="","",SUMIFS('2023-Q1'!$I:$I,'2023-Q1'!$J:$J,FORECAST!$C22))</f>
        <v/>
      </c>
      <c r="K22" s="239" t="str">
        <f>IF($C22="","",SUMIFS('2023-Q2'!$I:$I,'2023-Q2'!$J:$J,FORECAST!$C22))</f>
        <v/>
      </c>
      <c r="L22" s="239" t="str">
        <f>IF($C22="","",SUMIFS('2023-Q3'!$I:$I,'2023-Q3'!$J:$J,FORECAST!$C22))</f>
        <v/>
      </c>
      <c r="M22" s="239" t="str">
        <f>IF($C22="","",SUMIFS('2023-Q4'!$I:$I,'2023-Q4'!$J:$J,FORECAST!$C22))</f>
        <v/>
      </c>
      <c r="N22" s="239" t="str">
        <f>IF($C22="","",SUMIFS('2024-Q1'!$I:$I,'2024-Q1'!$J:$J,FORECAST!$C22))</f>
        <v/>
      </c>
      <c r="O22" s="239" t="str">
        <f>IF($C22="","",SUMIFS('2024-Q2'!$I:$I,'2024-Q2'!$J:$J,FORECAST!$C22))</f>
        <v/>
      </c>
      <c r="P22" s="270">
        <f t="shared" si="7"/>
        <v>0</v>
      </c>
      <c r="Q22" s="271" t="e">
        <f t="shared" si="8"/>
        <v>#VALUE!</v>
      </c>
      <c r="R22" s="365"/>
      <c r="S22" s="248"/>
      <c r="T22" s="248"/>
      <c r="U22" s="248"/>
      <c r="V22" s="248"/>
      <c r="W22" s="248"/>
      <c r="X22" s="248"/>
      <c r="Y22" s="248"/>
      <c r="Z22" s="248"/>
      <c r="AA22" s="248"/>
      <c r="AB22" s="270">
        <f t="shared" si="9"/>
        <v>0</v>
      </c>
      <c r="AC22" s="241"/>
      <c r="AD22" s="250">
        <f t="shared" si="10"/>
        <v>0</v>
      </c>
      <c r="AE22" s="277" t="e">
        <f t="shared" si="11"/>
        <v>#VALUE!</v>
      </c>
      <c r="AF22" s="278" t="e">
        <f t="shared" si="12"/>
        <v>#VALUE!</v>
      </c>
      <c r="AG22" s="241"/>
    </row>
    <row r="23" spans="1:33" outlineLevel="1" x14ac:dyDescent="0.35">
      <c r="B23" s="130"/>
      <c r="C23" s="229" t="str">
        <f>IF(BUDGET!C23="","",BUDGET!C23)</f>
        <v/>
      </c>
      <c r="D23" s="231" t="str">
        <f>IF(BUDGET!D23="","",BUDGET!D23)</f>
        <v/>
      </c>
      <c r="E23" s="239" t="str">
        <f>IF(BUDGET!N23="","",BUDGET!N23)</f>
        <v/>
      </c>
      <c r="F23" s="241"/>
      <c r="G23" s="239" t="str">
        <f>IF($C23="","",SUMIFS('2022-Q2'!$I:$I,'2022-Q2'!$J:$J,FORECAST!$C23))</f>
        <v/>
      </c>
      <c r="H23" s="239" t="str">
        <f>IF($C23="","",SUMIFS('2022-Q3'!$I:$I,'2022-Q3'!$J:$J,FORECAST!$C23))</f>
        <v/>
      </c>
      <c r="I23" s="239" t="str">
        <f>IF($C23="","",SUMIFS('2022-Q4'!$I:$I,'2022-Q4'!$J:$J,FORECAST!$C23))</f>
        <v/>
      </c>
      <c r="J23" s="239" t="str">
        <f>IF($C23="","",SUMIFS('2023-Q1'!$I:$I,'2023-Q1'!$J:$J,FORECAST!$C23))</f>
        <v/>
      </c>
      <c r="K23" s="239" t="str">
        <f>IF($C23="","",SUMIFS('2023-Q2'!$I:$I,'2023-Q2'!$J:$J,FORECAST!$C23))</f>
        <v/>
      </c>
      <c r="L23" s="239" t="str">
        <f>IF($C23="","",SUMIFS('2023-Q3'!$I:$I,'2023-Q3'!$J:$J,FORECAST!$C23))</f>
        <v/>
      </c>
      <c r="M23" s="239" t="str">
        <f>IF($C23="","",SUMIFS('2023-Q4'!$I:$I,'2023-Q4'!$J:$J,FORECAST!$C23))</f>
        <v/>
      </c>
      <c r="N23" s="239" t="str">
        <f>IF($C23="","",SUMIFS('2024-Q1'!$I:$I,'2024-Q1'!$J:$J,FORECAST!$C23))</f>
        <v/>
      </c>
      <c r="O23" s="239" t="str">
        <f>IF($C23="","",SUMIFS('2024-Q2'!$I:$I,'2024-Q2'!$J:$J,FORECAST!$C23))</f>
        <v/>
      </c>
      <c r="P23" s="270">
        <f t="shared" si="7"/>
        <v>0</v>
      </c>
      <c r="Q23" s="271" t="e">
        <f t="shared" si="8"/>
        <v>#VALUE!</v>
      </c>
      <c r="R23" s="365"/>
      <c r="S23" s="248"/>
      <c r="T23" s="248"/>
      <c r="U23" s="248"/>
      <c r="V23" s="248"/>
      <c r="W23" s="248"/>
      <c r="X23" s="248"/>
      <c r="Y23" s="248"/>
      <c r="Z23" s="248"/>
      <c r="AA23" s="248"/>
      <c r="AB23" s="270">
        <f t="shared" si="9"/>
        <v>0</v>
      </c>
      <c r="AC23" s="241"/>
      <c r="AD23" s="250">
        <f t="shared" si="10"/>
        <v>0</v>
      </c>
      <c r="AE23" s="277" t="e">
        <f t="shared" si="11"/>
        <v>#VALUE!</v>
      </c>
      <c r="AF23" s="278" t="e">
        <f t="shared" si="12"/>
        <v>#VALUE!</v>
      </c>
      <c r="AG23" s="241"/>
    </row>
    <row r="24" spans="1:33" outlineLevel="1" x14ac:dyDescent="0.35">
      <c r="B24" s="130"/>
      <c r="C24" s="229" t="str">
        <f>IF(BUDGET!C24="","",BUDGET!C24)</f>
        <v/>
      </c>
      <c r="D24" s="231" t="str">
        <f>IF(BUDGET!D24="","",BUDGET!D24)</f>
        <v/>
      </c>
      <c r="E24" s="239" t="str">
        <f>IF(BUDGET!N24="","",BUDGET!N24)</f>
        <v/>
      </c>
      <c r="F24" s="241"/>
      <c r="G24" s="239" t="str">
        <f>IF($C24="","",SUMIFS('2022-Q2'!$I:$I,'2022-Q2'!$J:$J,FORECAST!$C24))</f>
        <v/>
      </c>
      <c r="H24" s="239" t="str">
        <f>IF($C24="","",SUMIFS('2022-Q3'!$I:$I,'2022-Q3'!$J:$J,FORECAST!$C24))</f>
        <v/>
      </c>
      <c r="I24" s="239" t="str">
        <f>IF($C24="","",SUMIFS('2022-Q4'!$I:$I,'2022-Q4'!$J:$J,FORECAST!$C24))</f>
        <v/>
      </c>
      <c r="J24" s="239" t="str">
        <f>IF($C24="","",SUMIFS('2023-Q1'!$I:$I,'2023-Q1'!$J:$J,FORECAST!$C24))</f>
        <v/>
      </c>
      <c r="K24" s="239" t="str">
        <f>IF($C24="","",SUMIFS('2023-Q2'!$I:$I,'2023-Q2'!$J:$J,FORECAST!$C24))</f>
        <v/>
      </c>
      <c r="L24" s="239" t="str">
        <f>IF($C24="","",SUMIFS('2023-Q3'!$I:$I,'2023-Q3'!$J:$J,FORECAST!$C24))</f>
        <v/>
      </c>
      <c r="M24" s="239" t="str">
        <f>IF($C24="","",SUMIFS('2023-Q4'!$I:$I,'2023-Q4'!$J:$J,FORECAST!$C24))</f>
        <v/>
      </c>
      <c r="N24" s="239" t="str">
        <f>IF($C24="","",SUMIFS('2024-Q1'!$I:$I,'2024-Q1'!$J:$J,FORECAST!$C24))</f>
        <v/>
      </c>
      <c r="O24" s="239" t="str">
        <f>IF($C24="","",SUMIFS('2024-Q2'!$I:$I,'2024-Q2'!$J:$J,FORECAST!$C24))</f>
        <v/>
      </c>
      <c r="P24" s="270">
        <f t="shared" si="7"/>
        <v>0</v>
      </c>
      <c r="Q24" s="271" t="e">
        <f t="shared" si="8"/>
        <v>#VALUE!</v>
      </c>
      <c r="R24" s="365"/>
      <c r="S24" s="248"/>
      <c r="T24" s="248"/>
      <c r="U24" s="248"/>
      <c r="V24" s="248"/>
      <c r="W24" s="248"/>
      <c r="X24" s="248"/>
      <c r="Y24" s="248"/>
      <c r="Z24" s="248"/>
      <c r="AA24" s="248"/>
      <c r="AB24" s="270">
        <f t="shared" si="9"/>
        <v>0</v>
      </c>
      <c r="AC24" s="241"/>
      <c r="AD24" s="250">
        <f t="shared" si="10"/>
        <v>0</v>
      </c>
      <c r="AE24" s="277" t="e">
        <f t="shared" si="11"/>
        <v>#VALUE!</v>
      </c>
      <c r="AF24" s="278" t="e">
        <f t="shared" si="12"/>
        <v>#VALUE!</v>
      </c>
      <c r="AG24" s="241"/>
    </row>
    <row r="25" spans="1:33" ht="21.75" customHeight="1" x14ac:dyDescent="0.35">
      <c r="A25" s="108"/>
      <c r="B25" s="126">
        <v>2</v>
      </c>
      <c r="C25" s="127" t="e">
        <f>IF(BUDGET!#REF!="","",BUDGET!#REF!)</f>
        <v>#REF!</v>
      </c>
      <c r="D25" s="128"/>
      <c r="E25" s="129" t="e">
        <f>SUM(E26:E41)</f>
        <v>#REF!</v>
      </c>
      <c r="F25" s="241"/>
      <c r="G25" s="362" t="e">
        <f t="shared" ref="G25:P25" si="13">SUM(G26:G41)</f>
        <v>#REF!</v>
      </c>
      <c r="H25" s="362" t="e">
        <f t="shared" si="13"/>
        <v>#REF!</v>
      </c>
      <c r="I25" s="362" t="e">
        <f t="shared" si="13"/>
        <v>#REF!</v>
      </c>
      <c r="J25" s="362" t="e">
        <f t="shared" si="13"/>
        <v>#REF!</v>
      </c>
      <c r="K25" s="362" t="e">
        <f t="shared" si="13"/>
        <v>#REF!</v>
      </c>
      <c r="L25" s="362" t="e">
        <f t="shared" si="13"/>
        <v>#REF!</v>
      </c>
      <c r="M25" s="362" t="e">
        <f t="shared" ref="M25:O25" si="14">SUM(M26:M41)</f>
        <v>#REF!</v>
      </c>
      <c r="N25" s="362" t="e">
        <f t="shared" si="14"/>
        <v>#REF!</v>
      </c>
      <c r="O25" s="362" t="e">
        <f t="shared" si="14"/>
        <v>#REF!</v>
      </c>
      <c r="P25" s="363" t="e">
        <f t="shared" si="13"/>
        <v>#REF!</v>
      </c>
      <c r="Q25" s="364" t="e">
        <f>P25/E25</f>
        <v>#REF!</v>
      </c>
      <c r="R25" s="241"/>
      <c r="S25" s="129">
        <f t="shared" ref="S25:AB25" si="15">SUM(S26:S41)</f>
        <v>0</v>
      </c>
      <c r="T25" s="129">
        <f t="shared" si="15"/>
        <v>0</v>
      </c>
      <c r="U25" s="129">
        <f t="shared" si="15"/>
        <v>0</v>
      </c>
      <c r="V25" s="129">
        <f t="shared" si="15"/>
        <v>0</v>
      </c>
      <c r="W25" s="129">
        <f t="shared" si="15"/>
        <v>0</v>
      </c>
      <c r="X25" s="129">
        <f t="shared" si="15"/>
        <v>0</v>
      </c>
      <c r="Y25" s="129">
        <f t="shared" ref="Y25:AA25" si="16">SUM(Y26:Y41)</f>
        <v>0</v>
      </c>
      <c r="Z25" s="129">
        <f t="shared" si="16"/>
        <v>0</v>
      </c>
      <c r="AA25" s="129">
        <f t="shared" si="16"/>
        <v>0</v>
      </c>
      <c r="AB25" s="267">
        <f t="shared" si="15"/>
        <v>0</v>
      </c>
      <c r="AC25" s="241"/>
      <c r="AD25" s="129" t="e">
        <f t="shared" si="5"/>
        <v>#REF!</v>
      </c>
      <c r="AE25" s="259" t="e">
        <f>AD25-E25</f>
        <v>#REF!</v>
      </c>
      <c r="AF25" s="252" t="e">
        <f>AE25/E25</f>
        <v>#REF!</v>
      </c>
      <c r="AG25" s="241"/>
    </row>
    <row r="26" spans="1:33" outlineLevel="1" x14ac:dyDescent="0.35">
      <c r="B26" s="130"/>
      <c r="C26" s="229" t="e">
        <f>IF(BUDGET!#REF!="","",BUDGET!#REF!)</f>
        <v>#REF!</v>
      </c>
      <c r="D26" s="230" t="e">
        <f>IF(BUDGET!#REF!="","",BUDGET!#REF!)</f>
        <v>#REF!</v>
      </c>
      <c r="E26" s="238" t="e">
        <f>IF(BUDGET!#REF!="","",BUDGET!#REF!)</f>
        <v>#REF!</v>
      </c>
      <c r="F26" s="241"/>
      <c r="G26" s="239" t="e">
        <f>IF($C26="","",SUMIFS('2022-Q2'!$I:$I,'2022-Q2'!$J:$J,FORECAST!$C26))</f>
        <v>#REF!</v>
      </c>
      <c r="H26" s="239" t="e">
        <f>IF($C26="","",SUMIFS('2022-Q3'!$I:$I,'2022-Q3'!$J:$J,FORECAST!$C26))</f>
        <v>#REF!</v>
      </c>
      <c r="I26" s="239" t="e">
        <f>IF($C26="","",SUMIFS('2022-Q4'!$I:$I,'2022-Q4'!$J:$J,FORECAST!$C26))</f>
        <v>#REF!</v>
      </c>
      <c r="J26" s="239" t="e">
        <f>IF($C26="","",SUMIFS('2023-Q1'!$I:$I,'2023-Q1'!$J:$J,FORECAST!$C26))</f>
        <v>#REF!</v>
      </c>
      <c r="K26" s="239" t="e">
        <f>IF($C26="","",SUMIFS('2023-Q2'!$I:$I,'2023-Q2'!$J:$J,FORECAST!$C26))</f>
        <v>#REF!</v>
      </c>
      <c r="L26" s="239" t="e">
        <f>IF($C26="","",SUMIFS('2023-Q3'!$I:$I,'2023-Q3'!$J:$J,FORECAST!$C26))</f>
        <v>#REF!</v>
      </c>
      <c r="M26" s="239" t="e">
        <f>IF($C26="","",SUMIFS('2023-Q4'!$I:$I,'2023-Q4'!$J:$J,FORECAST!$C26))</f>
        <v>#REF!</v>
      </c>
      <c r="N26" s="239" t="e">
        <f>IF($C26="","",SUMIFS('2024-Q1'!$I:$I,'2024-Q1'!$J:$J,FORECAST!$C26))</f>
        <v>#REF!</v>
      </c>
      <c r="O26" s="239" t="e">
        <f>IF($C26="","",SUMIFS('2024-Q2'!$I:$I,'2024-Q2'!$J:$J,FORECAST!$C26))</f>
        <v>#REF!</v>
      </c>
      <c r="P26" s="270" t="e">
        <f t="shared" ref="P26:P41" si="17">SUM(G26:O26)</f>
        <v>#REF!</v>
      </c>
      <c r="Q26" s="271" t="e">
        <f t="shared" ref="Q26:Q41" si="18">P26/E26</f>
        <v>#REF!</v>
      </c>
      <c r="R26" s="241"/>
      <c r="S26" s="248"/>
      <c r="T26" s="248"/>
      <c r="U26" s="248"/>
      <c r="V26" s="248"/>
      <c r="W26" s="248"/>
      <c r="X26" s="248"/>
      <c r="Y26" s="248"/>
      <c r="Z26" s="248"/>
      <c r="AA26" s="248"/>
      <c r="AB26" s="269">
        <f t="shared" ref="AB26:AB27" si="19">SUM(S26:AA26)</f>
        <v>0</v>
      </c>
      <c r="AC26" s="241"/>
      <c r="AD26" s="249" t="e">
        <f t="shared" si="5"/>
        <v>#REF!</v>
      </c>
      <c r="AE26" s="275" t="e">
        <f>AD26-E26</f>
        <v>#REF!</v>
      </c>
      <c r="AF26" s="276" t="e">
        <f>AE26/E26</f>
        <v>#REF!</v>
      </c>
      <c r="AG26" s="241"/>
    </row>
    <row r="27" spans="1:33" outlineLevel="1" x14ac:dyDescent="0.35">
      <c r="B27" s="130"/>
      <c r="C27" s="229" t="e">
        <f>IF(BUDGET!#REF!="","",BUDGET!#REF!)</f>
        <v>#REF!</v>
      </c>
      <c r="D27" s="231" t="e">
        <f>IF(BUDGET!#REF!="","",BUDGET!#REF!)</f>
        <v>#REF!</v>
      </c>
      <c r="E27" s="239" t="e">
        <f>IF(BUDGET!#REF!="","",BUDGET!#REF!)</f>
        <v>#REF!</v>
      </c>
      <c r="F27" s="241"/>
      <c r="G27" s="239" t="e">
        <f>IF($C27="","",SUMIFS('2022-Q2'!$I:$I,'2022-Q2'!$J:$J,FORECAST!$C27))</f>
        <v>#REF!</v>
      </c>
      <c r="H27" s="239" t="e">
        <f>IF($C27="","",SUMIFS('2022-Q3'!$I:$I,'2022-Q3'!$J:$J,FORECAST!$C27))</f>
        <v>#REF!</v>
      </c>
      <c r="I27" s="239" t="e">
        <f>IF($C27="","",SUMIFS('2022-Q4'!$I:$I,'2022-Q4'!$J:$J,FORECAST!$C27))</f>
        <v>#REF!</v>
      </c>
      <c r="J27" s="239" t="e">
        <f>IF($C27="","",SUMIFS('2023-Q1'!$I:$I,'2023-Q1'!$J:$J,FORECAST!$C27))</f>
        <v>#REF!</v>
      </c>
      <c r="K27" s="239" t="e">
        <f>IF($C27="","",SUMIFS('2023-Q2'!$I:$I,'2023-Q2'!$J:$J,FORECAST!$C27))</f>
        <v>#REF!</v>
      </c>
      <c r="L27" s="239" t="e">
        <f>IF($C27="","",SUMIFS('2023-Q3'!$I:$I,'2023-Q3'!$J:$J,FORECAST!$C27))</f>
        <v>#REF!</v>
      </c>
      <c r="M27" s="239" t="e">
        <f>IF($C27="","",SUMIFS('2023-Q4'!$I:$I,'2023-Q4'!$J:$J,FORECAST!$C27))</f>
        <v>#REF!</v>
      </c>
      <c r="N27" s="239" t="e">
        <f>IF($C27="","",SUMIFS('2024-Q1'!$I:$I,'2024-Q1'!$J:$J,FORECAST!$C27))</f>
        <v>#REF!</v>
      </c>
      <c r="O27" s="239" t="e">
        <f>IF($C27="","",SUMIFS('2024-Q2'!$I:$I,'2024-Q2'!$J:$J,FORECAST!$C27))</f>
        <v>#REF!</v>
      </c>
      <c r="P27" s="270" t="e">
        <f t="shared" si="17"/>
        <v>#REF!</v>
      </c>
      <c r="Q27" s="271" t="e">
        <f t="shared" si="18"/>
        <v>#REF!</v>
      </c>
      <c r="R27" s="241"/>
      <c r="S27" s="248"/>
      <c r="T27" s="248"/>
      <c r="U27" s="248"/>
      <c r="V27" s="248"/>
      <c r="W27" s="248"/>
      <c r="X27" s="248"/>
      <c r="Y27" s="248"/>
      <c r="Z27" s="248"/>
      <c r="AA27" s="248"/>
      <c r="AB27" s="270">
        <f t="shared" si="19"/>
        <v>0</v>
      </c>
      <c r="AC27" s="241"/>
      <c r="AD27" s="250" t="e">
        <f t="shared" si="5"/>
        <v>#REF!</v>
      </c>
      <c r="AE27" s="277" t="e">
        <f>AD27-E27</f>
        <v>#REF!</v>
      </c>
      <c r="AF27" s="278" t="e">
        <f>AE27/E27</f>
        <v>#REF!</v>
      </c>
      <c r="AG27" s="241"/>
    </row>
    <row r="28" spans="1:33" outlineLevel="1" x14ac:dyDescent="0.35">
      <c r="B28" s="130"/>
      <c r="C28" s="229" t="e">
        <f>IF(BUDGET!#REF!="","",BUDGET!#REF!)</f>
        <v>#REF!</v>
      </c>
      <c r="D28" s="231" t="e">
        <f>IF(BUDGET!#REF!="","",BUDGET!#REF!)</f>
        <v>#REF!</v>
      </c>
      <c r="E28" s="239" t="e">
        <f>IF(BUDGET!#REF!="","",BUDGET!#REF!)</f>
        <v>#REF!</v>
      </c>
      <c r="F28" s="241"/>
      <c r="G28" s="239" t="e">
        <f>IF($C28="","",SUMIFS('2022-Q2'!$I:$I,'2022-Q2'!$J:$J,FORECAST!$C28))</f>
        <v>#REF!</v>
      </c>
      <c r="H28" s="239" t="e">
        <f>IF($C28="","",SUMIFS('2022-Q3'!$I:$I,'2022-Q3'!$J:$J,FORECAST!$C28))</f>
        <v>#REF!</v>
      </c>
      <c r="I28" s="239" t="e">
        <f>IF($C28="","",SUMIFS('2022-Q4'!$I:$I,'2022-Q4'!$J:$J,FORECAST!$C28))</f>
        <v>#REF!</v>
      </c>
      <c r="J28" s="239" t="e">
        <f>IF($C28="","",SUMIFS('2023-Q1'!$I:$I,'2023-Q1'!$J:$J,FORECAST!$C28))</f>
        <v>#REF!</v>
      </c>
      <c r="K28" s="239" t="e">
        <f>IF($C28="","",SUMIFS('2023-Q2'!$I:$I,'2023-Q2'!$J:$J,FORECAST!$C28))</f>
        <v>#REF!</v>
      </c>
      <c r="L28" s="239" t="e">
        <f>IF($C28="","",SUMIFS('2023-Q3'!$I:$I,'2023-Q3'!$J:$J,FORECAST!$C28))</f>
        <v>#REF!</v>
      </c>
      <c r="M28" s="239" t="e">
        <f>IF($C28="","",SUMIFS('2023-Q4'!$I:$I,'2023-Q4'!$J:$J,FORECAST!$C28))</f>
        <v>#REF!</v>
      </c>
      <c r="N28" s="239" t="e">
        <f>IF($C28="","",SUMIFS('2024-Q1'!$I:$I,'2024-Q1'!$J:$J,FORECAST!$C28))</f>
        <v>#REF!</v>
      </c>
      <c r="O28" s="239" t="e">
        <f>IF($C28="","",SUMIFS('2024-Q2'!$I:$I,'2024-Q2'!$J:$J,FORECAST!$C28))</f>
        <v>#REF!</v>
      </c>
      <c r="P28" s="270" t="e">
        <f t="shared" si="17"/>
        <v>#REF!</v>
      </c>
      <c r="Q28" s="271" t="e">
        <f t="shared" si="18"/>
        <v>#REF!</v>
      </c>
      <c r="R28" s="241"/>
      <c r="S28" s="248"/>
      <c r="T28" s="248"/>
      <c r="U28" s="248"/>
      <c r="V28" s="248"/>
      <c r="W28" s="248"/>
      <c r="X28" s="248"/>
      <c r="Y28" s="248"/>
      <c r="Z28" s="248"/>
      <c r="AA28" s="248"/>
      <c r="AB28" s="270">
        <f t="shared" ref="AB28:AB41" si="20">SUM(S28:AA28)</f>
        <v>0</v>
      </c>
      <c r="AC28" s="241"/>
      <c r="AD28" s="250" t="e">
        <f t="shared" ref="AD28:AD41" si="21">P28+AB28</f>
        <v>#REF!</v>
      </c>
      <c r="AE28" s="277" t="e">
        <f t="shared" ref="AE28:AE41" si="22">AD28-E28</f>
        <v>#REF!</v>
      </c>
      <c r="AF28" s="278" t="e">
        <f t="shared" ref="AF28:AF41" si="23">AE28/E28</f>
        <v>#REF!</v>
      </c>
      <c r="AG28" s="241"/>
    </row>
    <row r="29" spans="1:33" outlineLevel="1" x14ac:dyDescent="0.35">
      <c r="B29" s="130"/>
      <c r="C29" s="229" t="e">
        <f>IF(BUDGET!#REF!="","",BUDGET!#REF!)</f>
        <v>#REF!</v>
      </c>
      <c r="D29" s="231" t="e">
        <f>IF(BUDGET!#REF!="","",BUDGET!#REF!)</f>
        <v>#REF!</v>
      </c>
      <c r="E29" s="239" t="e">
        <f>IF(BUDGET!#REF!="","",BUDGET!#REF!)</f>
        <v>#REF!</v>
      </c>
      <c r="F29" s="241"/>
      <c r="G29" s="239" t="e">
        <f>IF($C29="","",SUMIFS('2022-Q2'!$I:$I,'2022-Q2'!$J:$J,FORECAST!$C29))</f>
        <v>#REF!</v>
      </c>
      <c r="H29" s="239" t="e">
        <f>IF($C29="","",SUMIFS('2022-Q3'!$I:$I,'2022-Q3'!$J:$J,FORECAST!$C29))</f>
        <v>#REF!</v>
      </c>
      <c r="I29" s="239" t="e">
        <f>IF($C29="","",SUMIFS('2022-Q4'!$I:$I,'2022-Q4'!$J:$J,FORECAST!$C29))</f>
        <v>#REF!</v>
      </c>
      <c r="J29" s="239" t="e">
        <f>IF($C29="","",SUMIFS('2023-Q1'!$I:$I,'2023-Q1'!$J:$J,FORECAST!$C29))</f>
        <v>#REF!</v>
      </c>
      <c r="K29" s="239" t="e">
        <f>IF($C29="","",SUMIFS('2023-Q2'!$I:$I,'2023-Q2'!$J:$J,FORECAST!$C29))</f>
        <v>#REF!</v>
      </c>
      <c r="L29" s="239" t="e">
        <f>IF($C29="","",SUMIFS('2023-Q3'!$I:$I,'2023-Q3'!$J:$J,FORECAST!$C29))</f>
        <v>#REF!</v>
      </c>
      <c r="M29" s="239" t="e">
        <f>IF($C29="","",SUMIFS('2023-Q4'!$I:$I,'2023-Q4'!$J:$J,FORECAST!$C29))</f>
        <v>#REF!</v>
      </c>
      <c r="N29" s="239" t="e">
        <f>IF($C29="","",SUMIFS('2024-Q1'!$I:$I,'2024-Q1'!$J:$J,FORECAST!$C29))</f>
        <v>#REF!</v>
      </c>
      <c r="O29" s="239" t="e">
        <f>IF($C29="","",SUMIFS('2024-Q2'!$I:$I,'2024-Q2'!$J:$J,FORECAST!$C29))</f>
        <v>#REF!</v>
      </c>
      <c r="P29" s="270" t="e">
        <f t="shared" si="17"/>
        <v>#REF!</v>
      </c>
      <c r="Q29" s="271" t="e">
        <f t="shared" si="18"/>
        <v>#REF!</v>
      </c>
      <c r="R29" s="241"/>
      <c r="S29" s="248"/>
      <c r="T29" s="248"/>
      <c r="U29" s="248"/>
      <c r="V29" s="248"/>
      <c r="W29" s="248"/>
      <c r="X29" s="248"/>
      <c r="Y29" s="248"/>
      <c r="Z29" s="248"/>
      <c r="AA29" s="248"/>
      <c r="AB29" s="270">
        <f t="shared" si="20"/>
        <v>0</v>
      </c>
      <c r="AC29" s="241"/>
      <c r="AD29" s="250" t="e">
        <f t="shared" si="21"/>
        <v>#REF!</v>
      </c>
      <c r="AE29" s="277" t="e">
        <f t="shared" si="22"/>
        <v>#REF!</v>
      </c>
      <c r="AF29" s="278" t="e">
        <f t="shared" si="23"/>
        <v>#REF!</v>
      </c>
      <c r="AG29" s="241"/>
    </row>
    <row r="30" spans="1:33" outlineLevel="1" x14ac:dyDescent="0.35">
      <c r="B30" s="130"/>
      <c r="C30" s="229" t="e">
        <f>IF(BUDGET!#REF!="","",BUDGET!#REF!)</f>
        <v>#REF!</v>
      </c>
      <c r="D30" s="231" t="e">
        <f>IF(BUDGET!#REF!="","",BUDGET!#REF!)</f>
        <v>#REF!</v>
      </c>
      <c r="E30" s="239" t="e">
        <f>IF(BUDGET!#REF!="","",BUDGET!#REF!)</f>
        <v>#REF!</v>
      </c>
      <c r="F30" s="241"/>
      <c r="G30" s="239" t="e">
        <f>IF($C30="","",SUMIFS('2022-Q2'!$I:$I,'2022-Q2'!$J:$J,FORECAST!$C30))</f>
        <v>#REF!</v>
      </c>
      <c r="H30" s="239" t="e">
        <f>IF($C30="","",SUMIFS('2022-Q3'!$I:$I,'2022-Q3'!$J:$J,FORECAST!$C30))</f>
        <v>#REF!</v>
      </c>
      <c r="I30" s="239" t="e">
        <f>IF($C30="","",SUMIFS('2022-Q4'!$I:$I,'2022-Q4'!$J:$J,FORECAST!$C30))</f>
        <v>#REF!</v>
      </c>
      <c r="J30" s="239" t="e">
        <f>IF($C30="","",SUMIFS('2023-Q1'!$I:$I,'2023-Q1'!$J:$J,FORECAST!$C30))</f>
        <v>#REF!</v>
      </c>
      <c r="K30" s="239" t="e">
        <f>IF($C30="","",SUMIFS('2023-Q2'!$I:$I,'2023-Q2'!$J:$J,FORECAST!$C30))</f>
        <v>#REF!</v>
      </c>
      <c r="L30" s="239" t="e">
        <f>IF($C30="","",SUMIFS('2023-Q3'!$I:$I,'2023-Q3'!$J:$J,FORECAST!$C30))</f>
        <v>#REF!</v>
      </c>
      <c r="M30" s="239" t="e">
        <f>IF($C30="","",SUMIFS('2023-Q4'!$I:$I,'2023-Q4'!$J:$J,FORECAST!$C30))</f>
        <v>#REF!</v>
      </c>
      <c r="N30" s="239" t="e">
        <f>IF($C30="","",SUMIFS('2024-Q1'!$I:$I,'2024-Q1'!$J:$J,FORECAST!$C30))</f>
        <v>#REF!</v>
      </c>
      <c r="O30" s="239" t="e">
        <f>IF($C30="","",SUMIFS('2024-Q2'!$I:$I,'2024-Q2'!$J:$J,FORECAST!$C30))</f>
        <v>#REF!</v>
      </c>
      <c r="P30" s="270" t="e">
        <f t="shared" si="17"/>
        <v>#REF!</v>
      </c>
      <c r="Q30" s="271" t="e">
        <f t="shared" si="18"/>
        <v>#REF!</v>
      </c>
      <c r="R30" s="241"/>
      <c r="S30" s="248"/>
      <c r="T30" s="248"/>
      <c r="U30" s="248"/>
      <c r="V30" s="248"/>
      <c r="W30" s="248"/>
      <c r="X30" s="248"/>
      <c r="Y30" s="248"/>
      <c r="Z30" s="248"/>
      <c r="AA30" s="248"/>
      <c r="AB30" s="270">
        <f t="shared" si="20"/>
        <v>0</v>
      </c>
      <c r="AC30" s="241"/>
      <c r="AD30" s="250" t="e">
        <f t="shared" si="21"/>
        <v>#REF!</v>
      </c>
      <c r="AE30" s="277" t="e">
        <f t="shared" si="22"/>
        <v>#REF!</v>
      </c>
      <c r="AF30" s="278" t="e">
        <f t="shared" si="23"/>
        <v>#REF!</v>
      </c>
      <c r="AG30" s="241"/>
    </row>
    <row r="31" spans="1:33" outlineLevel="1" x14ac:dyDescent="0.35">
      <c r="B31" s="130"/>
      <c r="C31" s="229" t="e">
        <f>IF(BUDGET!#REF!="","",BUDGET!#REF!)</f>
        <v>#REF!</v>
      </c>
      <c r="D31" s="231" t="e">
        <f>IF(BUDGET!#REF!="","",BUDGET!#REF!)</f>
        <v>#REF!</v>
      </c>
      <c r="E31" s="239" t="e">
        <f>IF(BUDGET!#REF!="","",BUDGET!#REF!)</f>
        <v>#REF!</v>
      </c>
      <c r="F31" s="241"/>
      <c r="G31" s="239" t="e">
        <f>IF($C31="","",SUMIFS('2022-Q2'!$I:$I,'2022-Q2'!$J:$J,FORECAST!$C31))</f>
        <v>#REF!</v>
      </c>
      <c r="H31" s="239" t="e">
        <f>IF($C31="","",SUMIFS('2022-Q3'!$I:$I,'2022-Q3'!$J:$J,FORECAST!$C31))</f>
        <v>#REF!</v>
      </c>
      <c r="I31" s="239" t="e">
        <f>IF($C31="","",SUMIFS('2022-Q4'!$I:$I,'2022-Q4'!$J:$J,FORECAST!$C31))</f>
        <v>#REF!</v>
      </c>
      <c r="J31" s="239" t="e">
        <f>IF($C31="","",SUMIFS('2023-Q1'!$I:$I,'2023-Q1'!$J:$J,FORECAST!$C31))</f>
        <v>#REF!</v>
      </c>
      <c r="K31" s="239" t="e">
        <f>IF($C31="","",SUMIFS('2023-Q2'!$I:$I,'2023-Q2'!$J:$J,FORECAST!$C31))</f>
        <v>#REF!</v>
      </c>
      <c r="L31" s="239" t="e">
        <f>IF($C31="","",SUMIFS('2023-Q3'!$I:$I,'2023-Q3'!$J:$J,FORECAST!$C31))</f>
        <v>#REF!</v>
      </c>
      <c r="M31" s="239" t="e">
        <f>IF($C31="","",SUMIFS('2023-Q4'!$I:$I,'2023-Q4'!$J:$J,FORECAST!$C31))</f>
        <v>#REF!</v>
      </c>
      <c r="N31" s="239" t="e">
        <f>IF($C31="","",SUMIFS('2024-Q1'!$I:$I,'2024-Q1'!$J:$J,FORECAST!$C31))</f>
        <v>#REF!</v>
      </c>
      <c r="O31" s="239" t="e">
        <f>IF($C31="","",SUMIFS('2024-Q2'!$I:$I,'2024-Q2'!$J:$J,FORECAST!$C31))</f>
        <v>#REF!</v>
      </c>
      <c r="P31" s="270" t="e">
        <f t="shared" si="17"/>
        <v>#REF!</v>
      </c>
      <c r="Q31" s="271" t="e">
        <f t="shared" si="18"/>
        <v>#REF!</v>
      </c>
      <c r="R31" s="241"/>
      <c r="S31" s="248"/>
      <c r="T31" s="248"/>
      <c r="U31" s="248"/>
      <c r="V31" s="248"/>
      <c r="W31" s="248"/>
      <c r="X31" s="248"/>
      <c r="Y31" s="248"/>
      <c r="Z31" s="248"/>
      <c r="AA31" s="248"/>
      <c r="AB31" s="270">
        <f t="shared" si="20"/>
        <v>0</v>
      </c>
      <c r="AC31" s="241"/>
      <c r="AD31" s="250" t="e">
        <f t="shared" si="21"/>
        <v>#REF!</v>
      </c>
      <c r="AE31" s="277" t="e">
        <f t="shared" si="22"/>
        <v>#REF!</v>
      </c>
      <c r="AF31" s="278" t="e">
        <f t="shared" si="23"/>
        <v>#REF!</v>
      </c>
      <c r="AG31" s="241"/>
    </row>
    <row r="32" spans="1:33" outlineLevel="1" x14ac:dyDescent="0.35">
      <c r="B32" s="130"/>
      <c r="C32" s="229" t="e">
        <f>IF(BUDGET!#REF!="","",BUDGET!#REF!)</f>
        <v>#REF!</v>
      </c>
      <c r="D32" s="231" t="e">
        <f>IF(BUDGET!#REF!="","",BUDGET!#REF!)</f>
        <v>#REF!</v>
      </c>
      <c r="E32" s="239" t="e">
        <f>IF(BUDGET!#REF!="","",BUDGET!#REF!)</f>
        <v>#REF!</v>
      </c>
      <c r="F32" s="241"/>
      <c r="G32" s="239" t="e">
        <f>IF($C32="","",SUMIFS('2022-Q2'!$I:$I,'2022-Q2'!$J:$J,FORECAST!$C32))</f>
        <v>#REF!</v>
      </c>
      <c r="H32" s="239" t="e">
        <f>IF($C32="","",SUMIFS('2022-Q3'!$I:$I,'2022-Q3'!$J:$J,FORECAST!$C32))</f>
        <v>#REF!</v>
      </c>
      <c r="I32" s="239" t="e">
        <f>IF($C32="","",SUMIFS('2022-Q4'!$I:$I,'2022-Q4'!$J:$J,FORECAST!$C32))</f>
        <v>#REF!</v>
      </c>
      <c r="J32" s="239" t="e">
        <f>IF($C32="","",SUMIFS('2023-Q1'!$I:$I,'2023-Q1'!$J:$J,FORECAST!$C32))</f>
        <v>#REF!</v>
      </c>
      <c r="K32" s="239" t="e">
        <f>IF($C32="","",SUMIFS('2023-Q2'!$I:$I,'2023-Q2'!$J:$J,FORECAST!$C32))</f>
        <v>#REF!</v>
      </c>
      <c r="L32" s="239" t="e">
        <f>IF($C32="","",SUMIFS('2023-Q3'!$I:$I,'2023-Q3'!$J:$J,FORECAST!$C32))</f>
        <v>#REF!</v>
      </c>
      <c r="M32" s="239" t="e">
        <f>IF($C32="","",SUMIFS('2023-Q4'!$I:$I,'2023-Q4'!$J:$J,FORECAST!$C32))</f>
        <v>#REF!</v>
      </c>
      <c r="N32" s="239" t="e">
        <f>IF($C32="","",SUMIFS('2024-Q1'!$I:$I,'2024-Q1'!$J:$J,FORECAST!$C32))</f>
        <v>#REF!</v>
      </c>
      <c r="O32" s="239" t="e">
        <f>IF($C32="","",SUMIFS('2024-Q2'!$I:$I,'2024-Q2'!$J:$J,FORECAST!$C32))</f>
        <v>#REF!</v>
      </c>
      <c r="P32" s="270" t="e">
        <f t="shared" si="17"/>
        <v>#REF!</v>
      </c>
      <c r="Q32" s="271" t="e">
        <f t="shared" si="18"/>
        <v>#REF!</v>
      </c>
      <c r="R32" s="241"/>
      <c r="S32" s="248"/>
      <c r="T32" s="248"/>
      <c r="U32" s="248"/>
      <c r="V32" s="248"/>
      <c r="W32" s="248"/>
      <c r="X32" s="248"/>
      <c r="Y32" s="248"/>
      <c r="Z32" s="248"/>
      <c r="AA32" s="248"/>
      <c r="AB32" s="270">
        <f t="shared" si="20"/>
        <v>0</v>
      </c>
      <c r="AC32" s="241"/>
      <c r="AD32" s="250" t="e">
        <f t="shared" si="21"/>
        <v>#REF!</v>
      </c>
      <c r="AE32" s="277" t="e">
        <f t="shared" si="22"/>
        <v>#REF!</v>
      </c>
      <c r="AF32" s="278" t="e">
        <f t="shared" si="23"/>
        <v>#REF!</v>
      </c>
      <c r="AG32" s="241"/>
    </row>
    <row r="33" spans="1:33" outlineLevel="1" x14ac:dyDescent="0.35">
      <c r="B33" s="130"/>
      <c r="C33" s="229" t="e">
        <f>IF(BUDGET!#REF!="","",BUDGET!#REF!)</f>
        <v>#REF!</v>
      </c>
      <c r="D33" s="231" t="e">
        <f>IF(BUDGET!#REF!="","",BUDGET!#REF!)</f>
        <v>#REF!</v>
      </c>
      <c r="E33" s="239" t="e">
        <f>IF(BUDGET!#REF!="","",BUDGET!#REF!)</f>
        <v>#REF!</v>
      </c>
      <c r="F33" s="241"/>
      <c r="G33" s="239" t="e">
        <f>IF($C33="","",SUMIFS('2022-Q2'!$I:$I,'2022-Q2'!$J:$J,FORECAST!$C33))</f>
        <v>#REF!</v>
      </c>
      <c r="H33" s="239" t="e">
        <f>IF($C33="","",SUMIFS('2022-Q3'!$I:$I,'2022-Q3'!$J:$J,FORECAST!$C33))</f>
        <v>#REF!</v>
      </c>
      <c r="I33" s="239" t="e">
        <f>IF($C33="","",SUMIFS('2022-Q4'!$I:$I,'2022-Q4'!$J:$J,FORECAST!$C33))</f>
        <v>#REF!</v>
      </c>
      <c r="J33" s="239" t="e">
        <f>IF($C33="","",SUMIFS('2023-Q1'!$I:$I,'2023-Q1'!$J:$J,FORECAST!$C33))</f>
        <v>#REF!</v>
      </c>
      <c r="K33" s="239" t="e">
        <f>IF($C33="","",SUMIFS('2023-Q2'!$I:$I,'2023-Q2'!$J:$J,FORECAST!$C33))</f>
        <v>#REF!</v>
      </c>
      <c r="L33" s="239" t="e">
        <f>IF($C33="","",SUMIFS('2023-Q3'!$I:$I,'2023-Q3'!$J:$J,FORECAST!$C33))</f>
        <v>#REF!</v>
      </c>
      <c r="M33" s="239" t="e">
        <f>IF($C33="","",SUMIFS('2023-Q4'!$I:$I,'2023-Q4'!$J:$J,FORECAST!$C33))</f>
        <v>#REF!</v>
      </c>
      <c r="N33" s="239" t="e">
        <f>IF($C33="","",SUMIFS('2024-Q1'!$I:$I,'2024-Q1'!$J:$J,FORECAST!$C33))</f>
        <v>#REF!</v>
      </c>
      <c r="O33" s="239" t="e">
        <f>IF($C33="","",SUMIFS('2024-Q2'!$I:$I,'2024-Q2'!$J:$J,FORECAST!$C33))</f>
        <v>#REF!</v>
      </c>
      <c r="P33" s="270" t="e">
        <f t="shared" si="17"/>
        <v>#REF!</v>
      </c>
      <c r="Q33" s="271" t="e">
        <f t="shared" si="18"/>
        <v>#REF!</v>
      </c>
      <c r="R33" s="241"/>
      <c r="S33" s="248"/>
      <c r="T33" s="248"/>
      <c r="U33" s="248"/>
      <c r="V33" s="248"/>
      <c r="W33" s="248"/>
      <c r="X33" s="248"/>
      <c r="Y33" s="248"/>
      <c r="Z33" s="248"/>
      <c r="AA33" s="248"/>
      <c r="AB33" s="270">
        <f t="shared" si="20"/>
        <v>0</v>
      </c>
      <c r="AC33" s="241"/>
      <c r="AD33" s="250" t="e">
        <f t="shared" si="21"/>
        <v>#REF!</v>
      </c>
      <c r="AE33" s="277" t="e">
        <f t="shared" si="22"/>
        <v>#REF!</v>
      </c>
      <c r="AF33" s="278" t="e">
        <f t="shared" si="23"/>
        <v>#REF!</v>
      </c>
      <c r="AG33" s="241"/>
    </row>
    <row r="34" spans="1:33" outlineLevel="1" x14ac:dyDescent="0.35">
      <c r="B34" s="130"/>
      <c r="C34" s="229" t="e">
        <f>IF(BUDGET!#REF!="","",BUDGET!#REF!)</f>
        <v>#REF!</v>
      </c>
      <c r="D34" s="231" t="e">
        <f>IF(BUDGET!#REF!="","",BUDGET!#REF!)</f>
        <v>#REF!</v>
      </c>
      <c r="E34" s="239" t="e">
        <f>IF(BUDGET!#REF!="","",BUDGET!#REF!)</f>
        <v>#REF!</v>
      </c>
      <c r="F34" s="241"/>
      <c r="G34" s="239" t="e">
        <f>IF($C34="","",SUMIFS('2022-Q2'!$I:$I,'2022-Q2'!$J:$J,FORECAST!$C34))</f>
        <v>#REF!</v>
      </c>
      <c r="H34" s="239" t="e">
        <f>IF($C34="","",SUMIFS('2022-Q3'!$I:$I,'2022-Q3'!$J:$J,FORECAST!$C34))</f>
        <v>#REF!</v>
      </c>
      <c r="I34" s="239" t="e">
        <f>IF($C34="","",SUMIFS('2022-Q4'!$I:$I,'2022-Q4'!$J:$J,FORECAST!$C34))</f>
        <v>#REF!</v>
      </c>
      <c r="J34" s="239" t="e">
        <f>IF($C34="","",SUMIFS('2023-Q1'!$I:$I,'2023-Q1'!$J:$J,FORECAST!$C34))</f>
        <v>#REF!</v>
      </c>
      <c r="K34" s="239" t="e">
        <f>IF($C34="","",SUMIFS('2023-Q2'!$I:$I,'2023-Q2'!$J:$J,FORECAST!$C34))</f>
        <v>#REF!</v>
      </c>
      <c r="L34" s="239" t="e">
        <f>IF($C34="","",SUMIFS('2023-Q3'!$I:$I,'2023-Q3'!$J:$J,FORECAST!$C34))</f>
        <v>#REF!</v>
      </c>
      <c r="M34" s="239" t="e">
        <f>IF($C34="","",SUMIFS('2023-Q4'!$I:$I,'2023-Q4'!$J:$J,FORECAST!$C34))</f>
        <v>#REF!</v>
      </c>
      <c r="N34" s="239" t="e">
        <f>IF($C34="","",SUMIFS('2024-Q1'!$I:$I,'2024-Q1'!$J:$J,FORECAST!$C34))</f>
        <v>#REF!</v>
      </c>
      <c r="O34" s="239" t="e">
        <f>IF($C34="","",SUMIFS('2024-Q2'!$I:$I,'2024-Q2'!$J:$J,FORECAST!$C34))</f>
        <v>#REF!</v>
      </c>
      <c r="P34" s="270" t="e">
        <f t="shared" si="17"/>
        <v>#REF!</v>
      </c>
      <c r="Q34" s="271" t="e">
        <f t="shared" si="18"/>
        <v>#REF!</v>
      </c>
      <c r="R34" s="241"/>
      <c r="S34" s="248"/>
      <c r="T34" s="248"/>
      <c r="U34" s="248"/>
      <c r="V34" s="248"/>
      <c r="W34" s="248"/>
      <c r="X34" s="248"/>
      <c r="Y34" s="248"/>
      <c r="Z34" s="248"/>
      <c r="AA34" s="248"/>
      <c r="AB34" s="270">
        <f t="shared" si="20"/>
        <v>0</v>
      </c>
      <c r="AC34" s="241"/>
      <c r="AD34" s="250" t="e">
        <f t="shared" si="21"/>
        <v>#REF!</v>
      </c>
      <c r="AE34" s="277" t="e">
        <f t="shared" si="22"/>
        <v>#REF!</v>
      </c>
      <c r="AF34" s="278" t="e">
        <f t="shared" si="23"/>
        <v>#REF!</v>
      </c>
      <c r="AG34" s="241"/>
    </row>
    <row r="35" spans="1:33" outlineLevel="1" x14ac:dyDescent="0.35">
      <c r="B35" s="130"/>
      <c r="C35" s="229" t="e">
        <f>IF(BUDGET!#REF!="","",BUDGET!#REF!)</f>
        <v>#REF!</v>
      </c>
      <c r="D35" s="231" t="e">
        <f>IF(BUDGET!#REF!="","",BUDGET!#REF!)</f>
        <v>#REF!</v>
      </c>
      <c r="E35" s="239" t="e">
        <f>IF(BUDGET!#REF!="","",BUDGET!#REF!)</f>
        <v>#REF!</v>
      </c>
      <c r="F35" s="241"/>
      <c r="G35" s="239" t="e">
        <f>IF($C35="","",SUMIFS('2022-Q2'!$I:$I,'2022-Q2'!$J:$J,FORECAST!$C35))</f>
        <v>#REF!</v>
      </c>
      <c r="H35" s="239" t="e">
        <f>IF($C35="","",SUMIFS('2022-Q3'!$I:$I,'2022-Q3'!$J:$J,FORECAST!$C35))</f>
        <v>#REF!</v>
      </c>
      <c r="I35" s="239" t="e">
        <f>IF($C35="","",SUMIFS('2022-Q4'!$I:$I,'2022-Q4'!$J:$J,FORECAST!$C35))</f>
        <v>#REF!</v>
      </c>
      <c r="J35" s="239" t="e">
        <f>IF($C35="","",SUMIFS('2023-Q1'!$I:$I,'2023-Q1'!$J:$J,FORECAST!$C35))</f>
        <v>#REF!</v>
      </c>
      <c r="K35" s="239" t="e">
        <f>IF($C35="","",SUMIFS('2023-Q2'!$I:$I,'2023-Q2'!$J:$J,FORECAST!$C35))</f>
        <v>#REF!</v>
      </c>
      <c r="L35" s="239" t="e">
        <f>IF($C35="","",SUMIFS('2023-Q3'!$I:$I,'2023-Q3'!$J:$J,FORECAST!$C35))</f>
        <v>#REF!</v>
      </c>
      <c r="M35" s="239" t="e">
        <f>IF($C35="","",SUMIFS('2023-Q4'!$I:$I,'2023-Q4'!$J:$J,FORECAST!$C35))</f>
        <v>#REF!</v>
      </c>
      <c r="N35" s="239" t="e">
        <f>IF($C35="","",SUMIFS('2024-Q1'!$I:$I,'2024-Q1'!$J:$J,FORECAST!$C35))</f>
        <v>#REF!</v>
      </c>
      <c r="O35" s="239" t="e">
        <f>IF($C35="","",SUMIFS('2024-Q2'!$I:$I,'2024-Q2'!$J:$J,FORECAST!$C35))</f>
        <v>#REF!</v>
      </c>
      <c r="P35" s="270" t="e">
        <f t="shared" si="17"/>
        <v>#REF!</v>
      </c>
      <c r="Q35" s="271" t="e">
        <f t="shared" si="18"/>
        <v>#REF!</v>
      </c>
      <c r="R35" s="241"/>
      <c r="S35" s="248"/>
      <c r="T35" s="248"/>
      <c r="U35" s="248"/>
      <c r="V35" s="248"/>
      <c r="W35" s="248"/>
      <c r="X35" s="248"/>
      <c r="Y35" s="248"/>
      <c r="Z35" s="248"/>
      <c r="AA35" s="248"/>
      <c r="AB35" s="270">
        <f t="shared" si="20"/>
        <v>0</v>
      </c>
      <c r="AC35" s="241"/>
      <c r="AD35" s="250" t="e">
        <f t="shared" si="21"/>
        <v>#REF!</v>
      </c>
      <c r="AE35" s="277" t="e">
        <f t="shared" si="22"/>
        <v>#REF!</v>
      </c>
      <c r="AF35" s="278" t="e">
        <f t="shared" si="23"/>
        <v>#REF!</v>
      </c>
      <c r="AG35" s="241"/>
    </row>
    <row r="36" spans="1:33" outlineLevel="1" x14ac:dyDescent="0.35">
      <c r="B36" s="130"/>
      <c r="C36" s="229" t="e">
        <f>IF(BUDGET!#REF!="","",BUDGET!#REF!)</f>
        <v>#REF!</v>
      </c>
      <c r="D36" s="231" t="e">
        <f>IF(BUDGET!#REF!="","",BUDGET!#REF!)</f>
        <v>#REF!</v>
      </c>
      <c r="E36" s="239" t="e">
        <f>IF(BUDGET!#REF!="","",BUDGET!#REF!)</f>
        <v>#REF!</v>
      </c>
      <c r="F36" s="241"/>
      <c r="G36" s="239" t="e">
        <f>IF($C36="","",SUMIFS('2022-Q2'!$I:$I,'2022-Q2'!$J:$J,FORECAST!$C36))</f>
        <v>#REF!</v>
      </c>
      <c r="H36" s="239" t="e">
        <f>IF($C36="","",SUMIFS('2022-Q3'!$I:$I,'2022-Q3'!$J:$J,FORECAST!$C36))</f>
        <v>#REF!</v>
      </c>
      <c r="I36" s="239" t="e">
        <f>IF($C36="","",SUMIFS('2022-Q4'!$I:$I,'2022-Q4'!$J:$J,FORECAST!$C36))</f>
        <v>#REF!</v>
      </c>
      <c r="J36" s="239" t="e">
        <f>IF($C36="","",SUMIFS('2023-Q1'!$I:$I,'2023-Q1'!$J:$J,FORECAST!$C36))</f>
        <v>#REF!</v>
      </c>
      <c r="K36" s="239" t="e">
        <f>IF($C36="","",SUMIFS('2023-Q2'!$I:$I,'2023-Q2'!$J:$J,FORECAST!$C36))</f>
        <v>#REF!</v>
      </c>
      <c r="L36" s="239" t="e">
        <f>IF($C36="","",SUMIFS('2023-Q3'!$I:$I,'2023-Q3'!$J:$J,FORECAST!$C36))</f>
        <v>#REF!</v>
      </c>
      <c r="M36" s="239" t="e">
        <f>IF($C36="","",SUMIFS('2023-Q4'!$I:$I,'2023-Q4'!$J:$J,FORECAST!$C36))</f>
        <v>#REF!</v>
      </c>
      <c r="N36" s="239" t="e">
        <f>IF($C36="","",SUMIFS('2024-Q1'!$I:$I,'2024-Q1'!$J:$J,FORECAST!$C36))</f>
        <v>#REF!</v>
      </c>
      <c r="O36" s="239" t="e">
        <f>IF($C36="","",SUMIFS('2024-Q2'!$I:$I,'2024-Q2'!$J:$J,FORECAST!$C36))</f>
        <v>#REF!</v>
      </c>
      <c r="P36" s="270" t="e">
        <f t="shared" si="17"/>
        <v>#REF!</v>
      </c>
      <c r="Q36" s="271" t="e">
        <f t="shared" si="18"/>
        <v>#REF!</v>
      </c>
      <c r="R36" s="241"/>
      <c r="S36" s="248"/>
      <c r="T36" s="248"/>
      <c r="U36" s="248"/>
      <c r="V36" s="248"/>
      <c r="W36" s="248"/>
      <c r="X36" s="248"/>
      <c r="Y36" s="248"/>
      <c r="Z36" s="248"/>
      <c r="AA36" s="248"/>
      <c r="AB36" s="270">
        <f t="shared" si="20"/>
        <v>0</v>
      </c>
      <c r="AC36" s="241"/>
      <c r="AD36" s="250" t="e">
        <f t="shared" si="21"/>
        <v>#REF!</v>
      </c>
      <c r="AE36" s="277" t="e">
        <f t="shared" si="22"/>
        <v>#REF!</v>
      </c>
      <c r="AF36" s="278" t="e">
        <f t="shared" si="23"/>
        <v>#REF!</v>
      </c>
      <c r="AG36" s="241"/>
    </row>
    <row r="37" spans="1:33" outlineLevel="1" x14ac:dyDescent="0.35">
      <c r="B37" s="130"/>
      <c r="C37" s="229" t="e">
        <f>IF(BUDGET!#REF!="","",BUDGET!#REF!)</f>
        <v>#REF!</v>
      </c>
      <c r="D37" s="231" t="e">
        <f>IF(BUDGET!#REF!="","",BUDGET!#REF!)</f>
        <v>#REF!</v>
      </c>
      <c r="E37" s="239" t="e">
        <f>IF(BUDGET!#REF!="","",BUDGET!#REF!)</f>
        <v>#REF!</v>
      </c>
      <c r="F37" s="241"/>
      <c r="G37" s="239" t="e">
        <f>IF($C37="","",SUMIFS('2022-Q2'!$I:$I,'2022-Q2'!$J:$J,FORECAST!$C37))</f>
        <v>#REF!</v>
      </c>
      <c r="H37" s="239" t="e">
        <f>IF($C37="","",SUMIFS('2022-Q3'!$I:$I,'2022-Q3'!$J:$J,FORECAST!$C37))</f>
        <v>#REF!</v>
      </c>
      <c r="I37" s="239" t="e">
        <f>IF($C37="","",SUMIFS('2022-Q4'!$I:$I,'2022-Q4'!$J:$J,FORECAST!$C37))</f>
        <v>#REF!</v>
      </c>
      <c r="J37" s="239" t="e">
        <f>IF($C37="","",SUMIFS('2023-Q1'!$I:$I,'2023-Q1'!$J:$J,FORECAST!$C37))</f>
        <v>#REF!</v>
      </c>
      <c r="K37" s="239" t="e">
        <f>IF($C37="","",SUMIFS('2023-Q2'!$I:$I,'2023-Q2'!$J:$J,FORECAST!$C37))</f>
        <v>#REF!</v>
      </c>
      <c r="L37" s="239" t="e">
        <f>IF($C37="","",SUMIFS('2023-Q3'!$I:$I,'2023-Q3'!$J:$J,FORECAST!$C37))</f>
        <v>#REF!</v>
      </c>
      <c r="M37" s="239" t="e">
        <f>IF($C37="","",SUMIFS('2023-Q4'!$I:$I,'2023-Q4'!$J:$J,FORECAST!$C37))</f>
        <v>#REF!</v>
      </c>
      <c r="N37" s="239" t="e">
        <f>IF($C37="","",SUMIFS('2024-Q1'!$I:$I,'2024-Q1'!$J:$J,FORECAST!$C37))</f>
        <v>#REF!</v>
      </c>
      <c r="O37" s="239" t="e">
        <f>IF($C37="","",SUMIFS('2024-Q2'!$I:$I,'2024-Q2'!$J:$J,FORECAST!$C37))</f>
        <v>#REF!</v>
      </c>
      <c r="P37" s="270" t="e">
        <f t="shared" si="17"/>
        <v>#REF!</v>
      </c>
      <c r="Q37" s="271" t="e">
        <f t="shared" si="18"/>
        <v>#REF!</v>
      </c>
      <c r="R37" s="241"/>
      <c r="S37" s="248"/>
      <c r="T37" s="248"/>
      <c r="U37" s="248"/>
      <c r="V37" s="248"/>
      <c r="W37" s="248"/>
      <c r="X37" s="248"/>
      <c r="Y37" s="248"/>
      <c r="Z37" s="248"/>
      <c r="AA37" s="248"/>
      <c r="AB37" s="270">
        <f t="shared" si="20"/>
        <v>0</v>
      </c>
      <c r="AC37" s="241"/>
      <c r="AD37" s="250" t="e">
        <f t="shared" si="21"/>
        <v>#REF!</v>
      </c>
      <c r="AE37" s="277" t="e">
        <f t="shared" si="22"/>
        <v>#REF!</v>
      </c>
      <c r="AF37" s="278" t="e">
        <f t="shared" si="23"/>
        <v>#REF!</v>
      </c>
      <c r="AG37" s="241"/>
    </row>
    <row r="38" spans="1:33" outlineLevel="1" x14ac:dyDescent="0.35">
      <c r="B38" s="130"/>
      <c r="C38" s="229" t="e">
        <f>IF(BUDGET!#REF!="","",BUDGET!#REF!)</f>
        <v>#REF!</v>
      </c>
      <c r="D38" s="231" t="e">
        <f>IF(BUDGET!#REF!="","",BUDGET!#REF!)</f>
        <v>#REF!</v>
      </c>
      <c r="E38" s="239" t="e">
        <f>IF(BUDGET!#REF!="","",BUDGET!#REF!)</f>
        <v>#REF!</v>
      </c>
      <c r="F38" s="241"/>
      <c r="G38" s="239" t="e">
        <f>IF($C38="","",SUMIFS('2022-Q2'!$I:$I,'2022-Q2'!$J:$J,FORECAST!$C38))</f>
        <v>#REF!</v>
      </c>
      <c r="H38" s="239" t="e">
        <f>IF($C38="","",SUMIFS('2022-Q3'!$I:$I,'2022-Q3'!$J:$J,FORECAST!$C38))</f>
        <v>#REF!</v>
      </c>
      <c r="I38" s="239" t="e">
        <f>IF($C38="","",SUMIFS('2022-Q4'!$I:$I,'2022-Q4'!$J:$J,FORECAST!$C38))</f>
        <v>#REF!</v>
      </c>
      <c r="J38" s="239" t="e">
        <f>IF($C38="","",SUMIFS('2023-Q1'!$I:$I,'2023-Q1'!$J:$J,FORECAST!$C38))</f>
        <v>#REF!</v>
      </c>
      <c r="K38" s="239" t="e">
        <f>IF($C38="","",SUMIFS('2023-Q2'!$I:$I,'2023-Q2'!$J:$J,FORECAST!$C38))</f>
        <v>#REF!</v>
      </c>
      <c r="L38" s="239" t="e">
        <f>IF($C38="","",SUMIFS('2023-Q3'!$I:$I,'2023-Q3'!$J:$J,FORECAST!$C38))</f>
        <v>#REF!</v>
      </c>
      <c r="M38" s="239" t="e">
        <f>IF($C38="","",SUMIFS('2023-Q4'!$I:$I,'2023-Q4'!$J:$J,FORECAST!$C38))</f>
        <v>#REF!</v>
      </c>
      <c r="N38" s="239" t="e">
        <f>IF($C38="","",SUMIFS('2024-Q1'!$I:$I,'2024-Q1'!$J:$J,FORECAST!$C38))</f>
        <v>#REF!</v>
      </c>
      <c r="O38" s="239" t="e">
        <f>IF($C38="","",SUMIFS('2024-Q2'!$I:$I,'2024-Q2'!$J:$J,FORECAST!$C38))</f>
        <v>#REF!</v>
      </c>
      <c r="P38" s="270" t="e">
        <f t="shared" si="17"/>
        <v>#REF!</v>
      </c>
      <c r="Q38" s="271" t="e">
        <f t="shared" si="18"/>
        <v>#REF!</v>
      </c>
      <c r="R38" s="241"/>
      <c r="S38" s="248"/>
      <c r="T38" s="248"/>
      <c r="U38" s="248"/>
      <c r="V38" s="248"/>
      <c r="W38" s="248"/>
      <c r="X38" s="248"/>
      <c r="Y38" s="248"/>
      <c r="Z38" s="248"/>
      <c r="AA38" s="248"/>
      <c r="AB38" s="270">
        <f t="shared" si="20"/>
        <v>0</v>
      </c>
      <c r="AC38" s="241"/>
      <c r="AD38" s="250" t="e">
        <f t="shared" si="21"/>
        <v>#REF!</v>
      </c>
      <c r="AE38" s="277" t="e">
        <f t="shared" si="22"/>
        <v>#REF!</v>
      </c>
      <c r="AF38" s="278" t="e">
        <f t="shared" si="23"/>
        <v>#REF!</v>
      </c>
      <c r="AG38" s="241"/>
    </row>
    <row r="39" spans="1:33" outlineLevel="1" x14ac:dyDescent="0.35">
      <c r="B39" s="130"/>
      <c r="C39" s="229" t="e">
        <f>IF(BUDGET!#REF!="","",BUDGET!#REF!)</f>
        <v>#REF!</v>
      </c>
      <c r="D39" s="231" t="e">
        <f>IF(BUDGET!#REF!="","",BUDGET!#REF!)</f>
        <v>#REF!</v>
      </c>
      <c r="E39" s="239" t="e">
        <f>IF(BUDGET!#REF!="","",BUDGET!#REF!)</f>
        <v>#REF!</v>
      </c>
      <c r="F39" s="241"/>
      <c r="G39" s="239" t="e">
        <f>IF($C39="","",SUMIFS('2022-Q2'!$I:$I,'2022-Q2'!$J:$J,FORECAST!$C39))</f>
        <v>#REF!</v>
      </c>
      <c r="H39" s="239" t="e">
        <f>IF($C39="","",SUMIFS('2022-Q3'!$I:$I,'2022-Q3'!$J:$J,FORECAST!$C39))</f>
        <v>#REF!</v>
      </c>
      <c r="I39" s="239" t="e">
        <f>IF($C39="","",SUMIFS('2022-Q4'!$I:$I,'2022-Q4'!$J:$J,FORECAST!$C39))</f>
        <v>#REF!</v>
      </c>
      <c r="J39" s="239" t="e">
        <f>IF($C39="","",SUMIFS('2023-Q1'!$I:$I,'2023-Q1'!$J:$J,FORECAST!$C39))</f>
        <v>#REF!</v>
      </c>
      <c r="K39" s="239" t="e">
        <f>IF($C39="","",SUMIFS('2023-Q2'!$I:$I,'2023-Q2'!$J:$J,FORECAST!$C39))</f>
        <v>#REF!</v>
      </c>
      <c r="L39" s="239" t="e">
        <f>IF($C39="","",SUMIFS('2023-Q3'!$I:$I,'2023-Q3'!$J:$J,FORECAST!$C39))</f>
        <v>#REF!</v>
      </c>
      <c r="M39" s="239" t="e">
        <f>IF($C39="","",SUMIFS('2023-Q4'!$I:$I,'2023-Q4'!$J:$J,FORECAST!$C39))</f>
        <v>#REF!</v>
      </c>
      <c r="N39" s="239" t="e">
        <f>IF($C39="","",SUMIFS('2024-Q1'!$I:$I,'2024-Q1'!$J:$J,FORECAST!$C39))</f>
        <v>#REF!</v>
      </c>
      <c r="O39" s="239" t="e">
        <f>IF($C39="","",SUMIFS('2024-Q2'!$I:$I,'2024-Q2'!$J:$J,FORECAST!$C39))</f>
        <v>#REF!</v>
      </c>
      <c r="P39" s="270" t="e">
        <f t="shared" si="17"/>
        <v>#REF!</v>
      </c>
      <c r="Q39" s="271" t="e">
        <f t="shared" si="18"/>
        <v>#REF!</v>
      </c>
      <c r="R39" s="241"/>
      <c r="S39" s="248"/>
      <c r="T39" s="248"/>
      <c r="U39" s="248"/>
      <c r="V39" s="248"/>
      <c r="W39" s="248"/>
      <c r="X39" s="248"/>
      <c r="Y39" s="248"/>
      <c r="Z39" s="248"/>
      <c r="AA39" s="248"/>
      <c r="AB39" s="270">
        <f t="shared" si="20"/>
        <v>0</v>
      </c>
      <c r="AC39" s="241"/>
      <c r="AD39" s="250" t="e">
        <f t="shared" si="21"/>
        <v>#REF!</v>
      </c>
      <c r="AE39" s="277" t="e">
        <f t="shared" si="22"/>
        <v>#REF!</v>
      </c>
      <c r="AF39" s="278" t="e">
        <f t="shared" si="23"/>
        <v>#REF!</v>
      </c>
      <c r="AG39" s="241"/>
    </row>
    <row r="40" spans="1:33" outlineLevel="1" x14ac:dyDescent="0.35">
      <c r="B40" s="130"/>
      <c r="C40" s="229" t="e">
        <f>IF(BUDGET!#REF!="","",BUDGET!#REF!)</f>
        <v>#REF!</v>
      </c>
      <c r="D40" s="231" t="e">
        <f>IF(BUDGET!#REF!="","",BUDGET!#REF!)</f>
        <v>#REF!</v>
      </c>
      <c r="E40" s="239" t="e">
        <f>IF(BUDGET!#REF!="","",BUDGET!#REF!)</f>
        <v>#REF!</v>
      </c>
      <c r="F40" s="241"/>
      <c r="G40" s="239" t="e">
        <f>IF($C40="","",SUMIFS('2022-Q2'!$I:$I,'2022-Q2'!$J:$J,FORECAST!$C40))</f>
        <v>#REF!</v>
      </c>
      <c r="H40" s="239" t="e">
        <f>IF($C40="","",SUMIFS('2022-Q3'!$I:$I,'2022-Q3'!$J:$J,FORECAST!$C40))</f>
        <v>#REF!</v>
      </c>
      <c r="I40" s="239" t="e">
        <f>IF($C40="","",SUMIFS('2022-Q4'!$I:$I,'2022-Q4'!$J:$J,FORECAST!$C40))</f>
        <v>#REF!</v>
      </c>
      <c r="J40" s="239" t="e">
        <f>IF($C40="","",SUMIFS('2023-Q1'!$I:$I,'2023-Q1'!$J:$J,FORECAST!$C40))</f>
        <v>#REF!</v>
      </c>
      <c r="K40" s="239" t="e">
        <f>IF($C40="","",SUMIFS('2023-Q2'!$I:$I,'2023-Q2'!$J:$J,FORECAST!$C40))</f>
        <v>#REF!</v>
      </c>
      <c r="L40" s="239" t="e">
        <f>IF($C40="","",SUMIFS('2023-Q3'!$I:$I,'2023-Q3'!$J:$J,FORECAST!$C40))</f>
        <v>#REF!</v>
      </c>
      <c r="M40" s="239" t="e">
        <f>IF($C40="","",SUMIFS('2023-Q4'!$I:$I,'2023-Q4'!$J:$J,FORECAST!$C40))</f>
        <v>#REF!</v>
      </c>
      <c r="N40" s="239" t="e">
        <f>IF($C40="","",SUMIFS('2024-Q1'!$I:$I,'2024-Q1'!$J:$J,FORECAST!$C40))</f>
        <v>#REF!</v>
      </c>
      <c r="O40" s="239" t="e">
        <f>IF($C40="","",SUMIFS('2024-Q2'!$I:$I,'2024-Q2'!$J:$J,FORECAST!$C40))</f>
        <v>#REF!</v>
      </c>
      <c r="P40" s="270" t="e">
        <f t="shared" si="17"/>
        <v>#REF!</v>
      </c>
      <c r="Q40" s="271" t="e">
        <f t="shared" si="18"/>
        <v>#REF!</v>
      </c>
      <c r="R40" s="241"/>
      <c r="S40" s="248"/>
      <c r="T40" s="248"/>
      <c r="U40" s="248"/>
      <c r="V40" s="248"/>
      <c r="W40" s="248"/>
      <c r="X40" s="248"/>
      <c r="Y40" s="248"/>
      <c r="Z40" s="248"/>
      <c r="AA40" s="248"/>
      <c r="AB40" s="270">
        <f t="shared" si="20"/>
        <v>0</v>
      </c>
      <c r="AC40" s="241"/>
      <c r="AD40" s="250" t="e">
        <f t="shared" si="21"/>
        <v>#REF!</v>
      </c>
      <c r="AE40" s="277" t="e">
        <f t="shared" si="22"/>
        <v>#REF!</v>
      </c>
      <c r="AF40" s="278" t="e">
        <f t="shared" si="23"/>
        <v>#REF!</v>
      </c>
      <c r="AG40" s="241"/>
    </row>
    <row r="41" spans="1:33" outlineLevel="1" x14ac:dyDescent="0.35">
      <c r="B41" s="130"/>
      <c r="C41" s="229" t="e">
        <f>IF(BUDGET!#REF!="","",BUDGET!#REF!)</f>
        <v>#REF!</v>
      </c>
      <c r="D41" s="231" t="e">
        <f>IF(BUDGET!#REF!="","",BUDGET!#REF!)</f>
        <v>#REF!</v>
      </c>
      <c r="E41" s="239" t="e">
        <f>IF(BUDGET!#REF!="","",BUDGET!#REF!)</f>
        <v>#REF!</v>
      </c>
      <c r="F41" s="241"/>
      <c r="G41" s="239" t="e">
        <f>IF($C41="","",SUMIFS('2022-Q2'!$I:$I,'2022-Q2'!$J:$J,FORECAST!$C41))</f>
        <v>#REF!</v>
      </c>
      <c r="H41" s="239" t="e">
        <f>IF($C41="","",SUMIFS('2022-Q3'!$I:$I,'2022-Q3'!$J:$J,FORECAST!$C41))</f>
        <v>#REF!</v>
      </c>
      <c r="I41" s="239" t="e">
        <f>IF($C41="","",SUMIFS('2022-Q4'!$I:$I,'2022-Q4'!$J:$J,FORECAST!$C41))</f>
        <v>#REF!</v>
      </c>
      <c r="J41" s="239" t="e">
        <f>IF($C41="","",SUMIFS('2023-Q1'!$I:$I,'2023-Q1'!$J:$J,FORECAST!$C41))</f>
        <v>#REF!</v>
      </c>
      <c r="K41" s="239" t="e">
        <f>IF($C41="","",SUMIFS('2023-Q2'!$I:$I,'2023-Q2'!$J:$J,FORECAST!$C41))</f>
        <v>#REF!</v>
      </c>
      <c r="L41" s="239" t="e">
        <f>IF($C41="","",SUMIFS('2023-Q3'!$I:$I,'2023-Q3'!$J:$J,FORECAST!$C41))</f>
        <v>#REF!</v>
      </c>
      <c r="M41" s="239" t="e">
        <f>IF($C41="","",SUMIFS('2023-Q4'!$I:$I,'2023-Q4'!$J:$J,FORECAST!$C41))</f>
        <v>#REF!</v>
      </c>
      <c r="N41" s="239" t="e">
        <f>IF($C41="","",SUMIFS('2024-Q1'!$I:$I,'2024-Q1'!$J:$J,FORECAST!$C41))</f>
        <v>#REF!</v>
      </c>
      <c r="O41" s="239" t="e">
        <f>IF($C41="","",SUMIFS('2024-Q2'!$I:$I,'2024-Q2'!$J:$J,FORECAST!$C41))</f>
        <v>#REF!</v>
      </c>
      <c r="P41" s="270" t="e">
        <f t="shared" si="17"/>
        <v>#REF!</v>
      </c>
      <c r="Q41" s="271" t="e">
        <f t="shared" si="18"/>
        <v>#REF!</v>
      </c>
      <c r="R41" s="241"/>
      <c r="S41" s="248"/>
      <c r="T41" s="248"/>
      <c r="U41" s="248"/>
      <c r="V41" s="248"/>
      <c r="W41" s="248"/>
      <c r="X41" s="248"/>
      <c r="Y41" s="248"/>
      <c r="Z41" s="248"/>
      <c r="AA41" s="248"/>
      <c r="AB41" s="270">
        <f t="shared" si="20"/>
        <v>0</v>
      </c>
      <c r="AC41" s="241"/>
      <c r="AD41" s="250" t="e">
        <f t="shared" si="21"/>
        <v>#REF!</v>
      </c>
      <c r="AE41" s="277" t="e">
        <f t="shared" si="22"/>
        <v>#REF!</v>
      </c>
      <c r="AF41" s="278" t="e">
        <f t="shared" si="23"/>
        <v>#REF!</v>
      </c>
      <c r="AG41" s="241"/>
    </row>
    <row r="42" spans="1:33" ht="19.5" customHeight="1" x14ac:dyDescent="0.35">
      <c r="A42" s="108"/>
      <c r="B42" s="126">
        <v>3</v>
      </c>
      <c r="C42" s="127" t="str">
        <f>IF(BUDGET!C27="","",BUDGET!C27)</f>
        <v>Global &amp; Local advocacy</v>
      </c>
      <c r="D42" s="236"/>
      <c r="E42" s="129">
        <f>SUM(E43:E61)</f>
        <v>140000</v>
      </c>
      <c r="F42" s="241"/>
      <c r="G42" s="321">
        <f t="shared" ref="G42:P42" si="24">SUM(G43:G61)</f>
        <v>0</v>
      </c>
      <c r="H42" s="321">
        <f t="shared" si="24"/>
        <v>0</v>
      </c>
      <c r="I42" s="321">
        <f t="shared" si="24"/>
        <v>0</v>
      </c>
      <c r="J42" s="321">
        <f t="shared" si="24"/>
        <v>0</v>
      </c>
      <c r="K42" s="321">
        <f t="shared" si="24"/>
        <v>0</v>
      </c>
      <c r="L42" s="321">
        <f t="shared" si="24"/>
        <v>0</v>
      </c>
      <c r="M42" s="321">
        <f t="shared" ref="M42:O42" si="25">SUM(M43:M61)</f>
        <v>0</v>
      </c>
      <c r="N42" s="321">
        <f t="shared" si="25"/>
        <v>0</v>
      </c>
      <c r="O42" s="321">
        <f t="shared" si="25"/>
        <v>0</v>
      </c>
      <c r="P42" s="267">
        <f t="shared" si="24"/>
        <v>0</v>
      </c>
      <c r="Q42" s="268">
        <f>P42/E42</f>
        <v>0</v>
      </c>
      <c r="R42" s="241"/>
      <c r="S42" s="129">
        <f t="shared" ref="S42:AB42" si="26">SUM(S43:S61)</f>
        <v>0</v>
      </c>
      <c r="T42" s="129">
        <f t="shared" si="26"/>
        <v>0</v>
      </c>
      <c r="U42" s="129">
        <f t="shared" si="26"/>
        <v>0</v>
      </c>
      <c r="V42" s="129">
        <f t="shared" si="26"/>
        <v>0</v>
      </c>
      <c r="W42" s="129">
        <f t="shared" si="26"/>
        <v>0</v>
      </c>
      <c r="X42" s="129">
        <f t="shared" si="26"/>
        <v>0</v>
      </c>
      <c r="Y42" s="129">
        <f t="shared" ref="Y42:AA42" si="27">SUM(Y43:Y61)</f>
        <v>0</v>
      </c>
      <c r="Z42" s="129">
        <f t="shared" si="27"/>
        <v>0</v>
      </c>
      <c r="AA42" s="129">
        <f t="shared" si="27"/>
        <v>0</v>
      </c>
      <c r="AB42" s="267">
        <f t="shared" si="26"/>
        <v>0</v>
      </c>
      <c r="AC42" s="241"/>
      <c r="AD42" s="129">
        <f t="shared" si="5"/>
        <v>0</v>
      </c>
      <c r="AE42" s="259">
        <f t="shared" ref="AE42:AE64" si="28">AD42-E42</f>
        <v>-140000</v>
      </c>
      <c r="AF42" s="252">
        <f t="shared" ref="AF42:AF64" si="29">AE42/E42</f>
        <v>-1</v>
      </c>
      <c r="AG42" s="241"/>
    </row>
    <row r="43" spans="1:33" ht="40.5" outlineLevel="1" x14ac:dyDescent="0.35">
      <c r="B43" s="130"/>
      <c r="C43" s="229" t="str">
        <f>IF(BUDGET!C28="","",BUDGET!C28)</f>
        <v>ADV-01</v>
      </c>
      <c r="D43" s="231" t="str">
        <f>IF(BUDGET!D28="","",BUDGET!D28)</f>
        <v>Regional and global events, grants to advocacy and events partners, consultants and employees, travels, workshops, communications, advocacy, etc</v>
      </c>
      <c r="E43" s="239">
        <f>IF(BUDGET!N28="","",BUDGET!N28)</f>
        <v>140000</v>
      </c>
      <c r="F43" s="241"/>
      <c r="G43" s="239">
        <f>IF($C43="","",SUMIFS('2022-Q2'!$I:$I,'2022-Q2'!$J:$J,FORECAST!$C43))</f>
        <v>0</v>
      </c>
      <c r="H43" s="239">
        <f>IF($C43="","",SUMIFS('2022-Q3'!$I:$I,'2022-Q3'!$J:$J,FORECAST!$C43))</f>
        <v>0</v>
      </c>
      <c r="I43" s="239">
        <f>IF($C43="","",SUMIFS('2022-Q4'!$I:$I,'2022-Q4'!$J:$J,FORECAST!$C43))</f>
        <v>0</v>
      </c>
      <c r="J43" s="239">
        <f>IF($C43="","",SUMIFS('2023-Q1'!$I:$I,'2023-Q1'!$J:$J,FORECAST!$C43))</f>
        <v>0</v>
      </c>
      <c r="K43" s="239">
        <f>IF($C43="","",SUMIFS('2023-Q2'!$I:$I,'2023-Q2'!$J:$J,FORECAST!$C43))</f>
        <v>0</v>
      </c>
      <c r="L43" s="239">
        <f>IF($C43="","",SUMIFS('2023-Q3'!$I:$I,'2023-Q3'!$J:$J,FORECAST!$C43))</f>
        <v>0</v>
      </c>
      <c r="M43" s="239">
        <f>IF($C43="","",SUMIFS('2023-Q4'!$I:$I,'2023-Q4'!$J:$J,FORECAST!$C43))</f>
        <v>0</v>
      </c>
      <c r="N43" s="239">
        <f>IF($C43="","",SUMIFS('2024-Q1'!$I:$I,'2024-Q1'!$J:$J,FORECAST!$C43))</f>
        <v>0</v>
      </c>
      <c r="O43" s="239">
        <f>IF($C43="","",SUMIFS('2024-Q2'!$I:$I,'2024-Q2'!$J:$J,FORECAST!$C43))</f>
        <v>0</v>
      </c>
      <c r="P43" s="270">
        <f t="shared" ref="P43:P61" si="30">SUM(G43:O43)</f>
        <v>0</v>
      </c>
      <c r="Q43" s="271">
        <f t="shared" ref="Q43:Q61" si="31">P43/E43</f>
        <v>0</v>
      </c>
      <c r="R43" s="241"/>
      <c r="S43" s="248"/>
      <c r="T43" s="248"/>
      <c r="U43" s="248"/>
      <c r="V43" s="248"/>
      <c r="W43" s="248"/>
      <c r="X43" s="248"/>
      <c r="Y43" s="248"/>
      <c r="Z43" s="248"/>
      <c r="AA43" s="248"/>
      <c r="AB43" s="270">
        <f t="shared" ref="AB43:AB61" si="32">SUM(S43:AA43)</f>
        <v>0</v>
      </c>
      <c r="AC43" s="241"/>
      <c r="AD43" s="250">
        <f t="shared" si="5"/>
        <v>0</v>
      </c>
      <c r="AE43" s="277">
        <f t="shared" si="28"/>
        <v>-140000</v>
      </c>
      <c r="AF43" s="278">
        <f t="shared" si="29"/>
        <v>-1</v>
      </c>
      <c r="AG43" s="241"/>
    </row>
    <row r="44" spans="1:33" outlineLevel="1" x14ac:dyDescent="0.35">
      <c r="B44" s="130"/>
      <c r="C44" s="229" t="str">
        <f>IF(BUDGET!C29="","",BUDGET!C29)</f>
        <v/>
      </c>
      <c r="D44" s="231" t="str">
        <f>IF(BUDGET!D29="","",BUDGET!D29)</f>
        <v/>
      </c>
      <c r="E44" s="239" t="str">
        <f>IF(BUDGET!N29="","",BUDGET!N29)</f>
        <v/>
      </c>
      <c r="F44" s="241"/>
      <c r="G44" s="239" t="str">
        <f>IF($C44="","",SUMIFS('2022-Q2'!$I:$I,'2022-Q2'!$J:$J,FORECAST!$C44))</f>
        <v/>
      </c>
      <c r="H44" s="239" t="str">
        <f>IF($C44="","",SUMIFS('2022-Q3'!$I:$I,'2022-Q3'!$J:$J,FORECAST!$C44))</f>
        <v/>
      </c>
      <c r="I44" s="239" t="str">
        <f>IF($C44="","",SUMIFS('2022-Q4'!$I:$I,'2022-Q4'!$J:$J,FORECAST!$C44))</f>
        <v/>
      </c>
      <c r="J44" s="239" t="str">
        <f>IF($C44="","",SUMIFS('2023-Q1'!$I:$I,'2023-Q1'!$J:$J,FORECAST!$C44))</f>
        <v/>
      </c>
      <c r="K44" s="239" t="str">
        <f>IF($C44="","",SUMIFS('2023-Q2'!$I:$I,'2023-Q2'!$J:$J,FORECAST!$C44))</f>
        <v/>
      </c>
      <c r="L44" s="239" t="str">
        <f>IF($C44="","",SUMIFS('2023-Q3'!$I:$I,'2023-Q3'!$J:$J,FORECAST!$C44))</f>
        <v/>
      </c>
      <c r="M44" s="239" t="str">
        <f>IF($C44="","",SUMIFS('2023-Q4'!$I:$I,'2023-Q4'!$J:$J,FORECAST!$C44))</f>
        <v/>
      </c>
      <c r="N44" s="239" t="str">
        <f>IF($C44="","",SUMIFS('2024-Q1'!$I:$I,'2024-Q1'!$J:$J,FORECAST!$C44))</f>
        <v/>
      </c>
      <c r="O44" s="239" t="str">
        <f>IF($C44="","",SUMIFS('2024-Q2'!$I:$I,'2024-Q2'!$J:$J,FORECAST!$C44))</f>
        <v/>
      </c>
      <c r="P44" s="270">
        <f t="shared" si="30"/>
        <v>0</v>
      </c>
      <c r="Q44" s="271" t="e">
        <f t="shared" si="31"/>
        <v>#VALUE!</v>
      </c>
      <c r="R44" s="241"/>
      <c r="S44" s="248"/>
      <c r="T44" s="248"/>
      <c r="U44" s="248"/>
      <c r="V44" s="248"/>
      <c r="W44" s="248"/>
      <c r="X44" s="248"/>
      <c r="Y44" s="248"/>
      <c r="Z44" s="248"/>
      <c r="AA44" s="248"/>
      <c r="AB44" s="270">
        <f t="shared" si="32"/>
        <v>0</v>
      </c>
      <c r="AC44" s="241"/>
      <c r="AD44" s="250">
        <f t="shared" si="5"/>
        <v>0</v>
      </c>
      <c r="AE44" s="277" t="e">
        <f t="shared" si="28"/>
        <v>#VALUE!</v>
      </c>
      <c r="AF44" s="278" t="e">
        <f t="shared" si="29"/>
        <v>#VALUE!</v>
      </c>
      <c r="AG44" s="241"/>
    </row>
    <row r="45" spans="1:33" outlineLevel="1" x14ac:dyDescent="0.35">
      <c r="B45" s="130"/>
      <c r="C45" s="229" t="str">
        <f>IF(BUDGET!C30="","",BUDGET!C30)</f>
        <v/>
      </c>
      <c r="D45" s="231" t="str">
        <f>IF(BUDGET!D30="","",BUDGET!D30)</f>
        <v/>
      </c>
      <c r="E45" s="239" t="str">
        <f>IF(BUDGET!N30="","",BUDGET!N30)</f>
        <v/>
      </c>
      <c r="F45" s="241"/>
      <c r="G45" s="239" t="str">
        <f>IF($C45="","",SUMIFS('2022-Q2'!$I:$I,'2022-Q2'!$J:$J,FORECAST!$C45))</f>
        <v/>
      </c>
      <c r="H45" s="239" t="str">
        <f>IF($C45="","",SUMIFS('2022-Q3'!$I:$I,'2022-Q3'!$J:$J,FORECAST!$C45))</f>
        <v/>
      </c>
      <c r="I45" s="239" t="str">
        <f>IF($C45="","",SUMIFS('2022-Q4'!$I:$I,'2022-Q4'!$J:$J,FORECAST!$C45))</f>
        <v/>
      </c>
      <c r="J45" s="239" t="str">
        <f>IF($C45="","",SUMIFS('2023-Q1'!$I:$I,'2023-Q1'!$J:$J,FORECAST!$C45))</f>
        <v/>
      </c>
      <c r="K45" s="239" t="str">
        <f>IF($C45="","",SUMIFS('2023-Q2'!$I:$I,'2023-Q2'!$J:$J,FORECAST!$C45))</f>
        <v/>
      </c>
      <c r="L45" s="239" t="str">
        <f>IF($C45="","",SUMIFS('2023-Q3'!$I:$I,'2023-Q3'!$J:$J,FORECAST!$C45))</f>
        <v/>
      </c>
      <c r="M45" s="239" t="str">
        <f>IF($C45="","",SUMIFS('2023-Q4'!$I:$I,'2023-Q4'!$J:$J,FORECAST!$C45))</f>
        <v/>
      </c>
      <c r="N45" s="239" t="str">
        <f>IF($C45="","",SUMIFS('2024-Q1'!$I:$I,'2024-Q1'!$J:$J,FORECAST!$C45))</f>
        <v/>
      </c>
      <c r="O45" s="239" t="str">
        <f>IF($C45="","",SUMIFS('2024-Q2'!$I:$I,'2024-Q2'!$J:$J,FORECAST!$C45))</f>
        <v/>
      </c>
      <c r="P45" s="270">
        <f t="shared" si="30"/>
        <v>0</v>
      </c>
      <c r="Q45" s="271" t="e">
        <f t="shared" si="31"/>
        <v>#VALUE!</v>
      </c>
      <c r="R45" s="241"/>
      <c r="S45" s="248"/>
      <c r="T45" s="248"/>
      <c r="U45" s="248"/>
      <c r="V45" s="248"/>
      <c r="W45" s="248"/>
      <c r="X45" s="248"/>
      <c r="Y45" s="248"/>
      <c r="Z45" s="248"/>
      <c r="AA45" s="248"/>
      <c r="AB45" s="270">
        <f t="shared" si="32"/>
        <v>0</v>
      </c>
      <c r="AC45" s="241"/>
      <c r="AD45" s="250">
        <f t="shared" ref="AD45:AD78" si="33">P45+AB45</f>
        <v>0</v>
      </c>
      <c r="AE45" s="277" t="e">
        <f t="shared" si="28"/>
        <v>#VALUE!</v>
      </c>
      <c r="AF45" s="278" t="e">
        <f t="shared" si="29"/>
        <v>#VALUE!</v>
      </c>
      <c r="AG45" s="241"/>
    </row>
    <row r="46" spans="1:33" outlineLevel="1" x14ac:dyDescent="0.35">
      <c r="B46" s="130"/>
      <c r="C46" s="229" t="str">
        <f>IF(BUDGET!C31="","",BUDGET!C31)</f>
        <v/>
      </c>
      <c r="D46" s="231" t="str">
        <f>IF(BUDGET!D31="","",BUDGET!D31)</f>
        <v/>
      </c>
      <c r="E46" s="239" t="str">
        <f>IF(BUDGET!N31="","",BUDGET!N31)</f>
        <v/>
      </c>
      <c r="F46" s="241"/>
      <c r="G46" s="239" t="str">
        <f>IF($C46="","",SUMIFS('2022-Q2'!$I:$I,'2022-Q2'!$J:$J,FORECAST!$C46))</f>
        <v/>
      </c>
      <c r="H46" s="239" t="str">
        <f>IF($C46="","",SUMIFS('2022-Q3'!$I:$I,'2022-Q3'!$J:$J,FORECAST!$C46))</f>
        <v/>
      </c>
      <c r="I46" s="239" t="str">
        <f>IF($C46="","",SUMIFS('2022-Q4'!$I:$I,'2022-Q4'!$J:$J,FORECAST!$C46))</f>
        <v/>
      </c>
      <c r="J46" s="239" t="str">
        <f>IF($C46="","",SUMIFS('2023-Q1'!$I:$I,'2023-Q1'!$J:$J,FORECAST!$C46))</f>
        <v/>
      </c>
      <c r="K46" s="239" t="str">
        <f>IF($C46="","",SUMIFS('2023-Q2'!$I:$I,'2023-Q2'!$J:$J,FORECAST!$C46))</f>
        <v/>
      </c>
      <c r="L46" s="239" t="str">
        <f>IF($C46="","",SUMIFS('2023-Q3'!$I:$I,'2023-Q3'!$J:$J,FORECAST!$C46))</f>
        <v/>
      </c>
      <c r="M46" s="239" t="str">
        <f>IF($C46="","",SUMIFS('2023-Q4'!$I:$I,'2023-Q4'!$J:$J,FORECAST!$C46))</f>
        <v/>
      </c>
      <c r="N46" s="239" t="str">
        <f>IF($C46="","",SUMIFS('2024-Q1'!$I:$I,'2024-Q1'!$J:$J,FORECAST!$C46))</f>
        <v/>
      </c>
      <c r="O46" s="239" t="str">
        <f>IF($C46="","",SUMIFS('2024-Q2'!$I:$I,'2024-Q2'!$J:$J,FORECAST!$C46))</f>
        <v/>
      </c>
      <c r="P46" s="270">
        <f t="shared" si="30"/>
        <v>0</v>
      </c>
      <c r="Q46" s="271" t="e">
        <f t="shared" si="31"/>
        <v>#VALUE!</v>
      </c>
      <c r="R46" s="241"/>
      <c r="S46" s="248"/>
      <c r="T46" s="248"/>
      <c r="U46" s="248"/>
      <c r="V46" s="248"/>
      <c r="W46" s="248"/>
      <c r="X46" s="248"/>
      <c r="Y46" s="248"/>
      <c r="Z46" s="248"/>
      <c r="AA46" s="248"/>
      <c r="AB46" s="270">
        <f t="shared" si="32"/>
        <v>0</v>
      </c>
      <c r="AC46" s="241"/>
      <c r="AD46" s="250">
        <f t="shared" si="33"/>
        <v>0</v>
      </c>
      <c r="AE46" s="277" t="e">
        <f t="shared" si="28"/>
        <v>#VALUE!</v>
      </c>
      <c r="AF46" s="278" t="e">
        <f t="shared" si="29"/>
        <v>#VALUE!</v>
      </c>
      <c r="AG46" s="241"/>
    </row>
    <row r="47" spans="1:33" outlineLevel="1" x14ac:dyDescent="0.35">
      <c r="B47" s="130"/>
      <c r="C47" s="229" t="str">
        <f>IF(BUDGET!C32="","",BUDGET!C32)</f>
        <v/>
      </c>
      <c r="D47" s="231" t="str">
        <f>IF(BUDGET!D32="","",BUDGET!D32)</f>
        <v/>
      </c>
      <c r="E47" s="239" t="str">
        <f>IF(BUDGET!N32="","",BUDGET!N32)</f>
        <v/>
      </c>
      <c r="F47" s="241"/>
      <c r="G47" s="239" t="str">
        <f>IF($C47="","",SUMIFS('2022-Q2'!$I:$I,'2022-Q2'!$J:$J,FORECAST!$C47))</f>
        <v/>
      </c>
      <c r="H47" s="239" t="str">
        <f>IF($C47="","",SUMIFS('2022-Q3'!$I:$I,'2022-Q3'!$J:$J,FORECAST!$C47))</f>
        <v/>
      </c>
      <c r="I47" s="239" t="str">
        <f>IF($C47="","",SUMIFS('2022-Q4'!$I:$I,'2022-Q4'!$J:$J,FORECAST!$C47))</f>
        <v/>
      </c>
      <c r="J47" s="239" t="str">
        <f>IF($C47="","",SUMIFS('2023-Q1'!$I:$I,'2023-Q1'!$J:$J,FORECAST!$C47))</f>
        <v/>
      </c>
      <c r="K47" s="239" t="str">
        <f>IF($C47="","",SUMIFS('2023-Q2'!$I:$I,'2023-Q2'!$J:$J,FORECAST!$C47))</f>
        <v/>
      </c>
      <c r="L47" s="239" t="str">
        <f>IF($C47="","",SUMIFS('2023-Q3'!$I:$I,'2023-Q3'!$J:$J,FORECAST!$C47))</f>
        <v/>
      </c>
      <c r="M47" s="239" t="str">
        <f>IF($C47="","",SUMIFS('2023-Q4'!$I:$I,'2023-Q4'!$J:$J,FORECAST!$C47))</f>
        <v/>
      </c>
      <c r="N47" s="239" t="str">
        <f>IF($C47="","",SUMIFS('2024-Q1'!$I:$I,'2024-Q1'!$J:$J,FORECAST!$C47))</f>
        <v/>
      </c>
      <c r="O47" s="239" t="str">
        <f>IF($C47="","",SUMIFS('2024-Q2'!$I:$I,'2024-Q2'!$J:$J,FORECAST!$C47))</f>
        <v/>
      </c>
      <c r="P47" s="270">
        <f t="shared" si="30"/>
        <v>0</v>
      </c>
      <c r="Q47" s="271" t="e">
        <f t="shared" si="31"/>
        <v>#VALUE!</v>
      </c>
      <c r="R47" s="241"/>
      <c r="S47" s="248"/>
      <c r="T47" s="248"/>
      <c r="U47" s="248"/>
      <c r="V47" s="248"/>
      <c r="W47" s="248"/>
      <c r="X47" s="248"/>
      <c r="Y47" s="248"/>
      <c r="Z47" s="248"/>
      <c r="AA47" s="248"/>
      <c r="AB47" s="270">
        <f t="shared" si="32"/>
        <v>0</v>
      </c>
      <c r="AC47" s="241"/>
      <c r="AD47" s="250">
        <f t="shared" si="33"/>
        <v>0</v>
      </c>
      <c r="AE47" s="277" t="e">
        <f t="shared" si="28"/>
        <v>#VALUE!</v>
      </c>
      <c r="AF47" s="278" t="e">
        <f t="shared" si="29"/>
        <v>#VALUE!</v>
      </c>
      <c r="AG47" s="241"/>
    </row>
    <row r="48" spans="1:33" outlineLevel="1" x14ac:dyDescent="0.35">
      <c r="B48" s="130"/>
      <c r="C48" s="229" t="str">
        <f>IF(BUDGET!C33="","",BUDGET!C33)</f>
        <v/>
      </c>
      <c r="D48" s="231" t="str">
        <f>IF(BUDGET!D33="","",BUDGET!D33)</f>
        <v/>
      </c>
      <c r="E48" s="239" t="str">
        <f>IF(BUDGET!N33="","",BUDGET!N33)</f>
        <v/>
      </c>
      <c r="F48" s="241"/>
      <c r="G48" s="239" t="str">
        <f>IF($C48="","",SUMIFS('2022-Q2'!$I:$I,'2022-Q2'!$J:$J,FORECAST!$C48))</f>
        <v/>
      </c>
      <c r="H48" s="239" t="str">
        <f>IF($C48="","",SUMIFS('2022-Q3'!$I:$I,'2022-Q3'!$J:$J,FORECAST!$C48))</f>
        <v/>
      </c>
      <c r="I48" s="239" t="str">
        <f>IF($C48="","",SUMIFS('2022-Q4'!$I:$I,'2022-Q4'!$J:$J,FORECAST!$C48))</f>
        <v/>
      </c>
      <c r="J48" s="239" t="str">
        <f>IF($C48="","",SUMIFS('2023-Q1'!$I:$I,'2023-Q1'!$J:$J,FORECAST!$C48))</f>
        <v/>
      </c>
      <c r="K48" s="239" t="str">
        <f>IF($C48="","",SUMIFS('2023-Q2'!$I:$I,'2023-Q2'!$J:$J,FORECAST!$C48))</f>
        <v/>
      </c>
      <c r="L48" s="239" t="str">
        <f>IF($C48="","",SUMIFS('2023-Q3'!$I:$I,'2023-Q3'!$J:$J,FORECAST!$C48))</f>
        <v/>
      </c>
      <c r="M48" s="239" t="str">
        <f>IF($C48="","",SUMIFS('2023-Q4'!$I:$I,'2023-Q4'!$J:$J,FORECAST!$C48))</f>
        <v/>
      </c>
      <c r="N48" s="239" t="str">
        <f>IF($C48="","",SUMIFS('2024-Q1'!$I:$I,'2024-Q1'!$J:$J,FORECAST!$C48))</f>
        <v/>
      </c>
      <c r="O48" s="239" t="str">
        <f>IF($C48="","",SUMIFS('2024-Q2'!$I:$I,'2024-Q2'!$J:$J,FORECAST!$C48))</f>
        <v/>
      </c>
      <c r="P48" s="270">
        <f t="shared" si="30"/>
        <v>0</v>
      </c>
      <c r="Q48" s="271" t="e">
        <f t="shared" si="31"/>
        <v>#VALUE!</v>
      </c>
      <c r="R48" s="241"/>
      <c r="S48" s="248"/>
      <c r="T48" s="248"/>
      <c r="U48" s="248"/>
      <c r="V48" s="248"/>
      <c r="W48" s="248"/>
      <c r="X48" s="248"/>
      <c r="Y48" s="248"/>
      <c r="Z48" s="248"/>
      <c r="AA48" s="248"/>
      <c r="AB48" s="270">
        <f t="shared" si="32"/>
        <v>0</v>
      </c>
      <c r="AC48" s="241"/>
      <c r="AD48" s="250">
        <f t="shared" si="33"/>
        <v>0</v>
      </c>
      <c r="AE48" s="277" t="e">
        <f t="shared" si="28"/>
        <v>#VALUE!</v>
      </c>
      <c r="AF48" s="278" t="e">
        <f t="shared" si="29"/>
        <v>#VALUE!</v>
      </c>
      <c r="AG48" s="241"/>
    </row>
    <row r="49" spans="1:33" outlineLevel="1" x14ac:dyDescent="0.35">
      <c r="B49" s="130"/>
      <c r="C49" s="229" t="str">
        <f>IF(BUDGET!C34="","",BUDGET!C34)</f>
        <v/>
      </c>
      <c r="D49" s="231" t="str">
        <f>IF(BUDGET!D34="","",BUDGET!D34)</f>
        <v/>
      </c>
      <c r="E49" s="239" t="str">
        <f>IF(BUDGET!N34="","",BUDGET!N34)</f>
        <v/>
      </c>
      <c r="F49" s="241"/>
      <c r="G49" s="239" t="str">
        <f>IF($C49="","",SUMIFS('2022-Q2'!$I:$I,'2022-Q2'!$J:$J,FORECAST!$C49))</f>
        <v/>
      </c>
      <c r="H49" s="239" t="str">
        <f>IF($C49="","",SUMIFS('2022-Q3'!$I:$I,'2022-Q3'!$J:$J,FORECAST!$C49))</f>
        <v/>
      </c>
      <c r="I49" s="239" t="str">
        <f>IF($C49="","",SUMIFS('2022-Q4'!$I:$I,'2022-Q4'!$J:$J,FORECAST!$C49))</f>
        <v/>
      </c>
      <c r="J49" s="239" t="str">
        <f>IF($C49="","",SUMIFS('2023-Q1'!$I:$I,'2023-Q1'!$J:$J,FORECAST!$C49))</f>
        <v/>
      </c>
      <c r="K49" s="239" t="str">
        <f>IF($C49="","",SUMIFS('2023-Q2'!$I:$I,'2023-Q2'!$J:$J,FORECAST!$C49))</f>
        <v/>
      </c>
      <c r="L49" s="239" t="str">
        <f>IF($C49="","",SUMIFS('2023-Q3'!$I:$I,'2023-Q3'!$J:$J,FORECAST!$C49))</f>
        <v/>
      </c>
      <c r="M49" s="239" t="str">
        <f>IF($C49="","",SUMIFS('2023-Q4'!$I:$I,'2023-Q4'!$J:$J,FORECAST!$C49))</f>
        <v/>
      </c>
      <c r="N49" s="239" t="str">
        <f>IF($C49="","",SUMIFS('2024-Q1'!$I:$I,'2024-Q1'!$J:$J,FORECAST!$C49))</f>
        <v/>
      </c>
      <c r="O49" s="239" t="str">
        <f>IF($C49="","",SUMIFS('2024-Q2'!$I:$I,'2024-Q2'!$J:$J,FORECAST!$C49))</f>
        <v/>
      </c>
      <c r="P49" s="270">
        <f t="shared" si="30"/>
        <v>0</v>
      </c>
      <c r="Q49" s="271" t="e">
        <f t="shared" si="31"/>
        <v>#VALUE!</v>
      </c>
      <c r="R49" s="241"/>
      <c r="S49" s="248"/>
      <c r="T49" s="248"/>
      <c r="U49" s="248"/>
      <c r="V49" s="248"/>
      <c r="W49" s="248"/>
      <c r="X49" s="248"/>
      <c r="Y49" s="248"/>
      <c r="Z49" s="248"/>
      <c r="AA49" s="248"/>
      <c r="AB49" s="270">
        <f t="shared" si="32"/>
        <v>0</v>
      </c>
      <c r="AC49" s="241"/>
      <c r="AD49" s="250">
        <f t="shared" si="33"/>
        <v>0</v>
      </c>
      <c r="AE49" s="277" t="e">
        <f t="shared" si="28"/>
        <v>#VALUE!</v>
      </c>
      <c r="AF49" s="278" t="e">
        <f t="shared" si="29"/>
        <v>#VALUE!</v>
      </c>
      <c r="AG49" s="241"/>
    </row>
    <row r="50" spans="1:33" outlineLevel="1" x14ac:dyDescent="0.35">
      <c r="B50" s="130"/>
      <c r="C50" s="229" t="str">
        <f>IF(BUDGET!C35="","",BUDGET!C35)</f>
        <v/>
      </c>
      <c r="D50" s="231" t="str">
        <f>IF(BUDGET!D35="","",BUDGET!D35)</f>
        <v/>
      </c>
      <c r="E50" s="239" t="str">
        <f>IF(BUDGET!N35="","",BUDGET!N35)</f>
        <v/>
      </c>
      <c r="F50" s="241"/>
      <c r="G50" s="239" t="str">
        <f>IF($C50="","",SUMIFS('2022-Q2'!$I:$I,'2022-Q2'!$J:$J,FORECAST!$C50))</f>
        <v/>
      </c>
      <c r="H50" s="239" t="str">
        <f>IF($C50="","",SUMIFS('2022-Q3'!$I:$I,'2022-Q3'!$J:$J,FORECAST!$C50))</f>
        <v/>
      </c>
      <c r="I50" s="239" t="str">
        <f>IF($C50="","",SUMIFS('2022-Q4'!$I:$I,'2022-Q4'!$J:$J,FORECAST!$C50))</f>
        <v/>
      </c>
      <c r="J50" s="239" t="str">
        <f>IF($C50="","",SUMIFS('2023-Q1'!$I:$I,'2023-Q1'!$J:$J,FORECAST!$C50))</f>
        <v/>
      </c>
      <c r="K50" s="239" t="str">
        <f>IF($C50="","",SUMIFS('2023-Q2'!$I:$I,'2023-Q2'!$J:$J,FORECAST!$C50))</f>
        <v/>
      </c>
      <c r="L50" s="239" t="str">
        <f>IF($C50="","",SUMIFS('2023-Q3'!$I:$I,'2023-Q3'!$J:$J,FORECAST!$C50))</f>
        <v/>
      </c>
      <c r="M50" s="239" t="str">
        <f>IF($C50="","",SUMIFS('2023-Q4'!$I:$I,'2023-Q4'!$J:$J,FORECAST!$C50))</f>
        <v/>
      </c>
      <c r="N50" s="239" t="str">
        <f>IF($C50="","",SUMIFS('2024-Q1'!$I:$I,'2024-Q1'!$J:$J,FORECAST!$C50))</f>
        <v/>
      </c>
      <c r="O50" s="239" t="str">
        <f>IF($C50="","",SUMIFS('2024-Q2'!$I:$I,'2024-Q2'!$J:$J,FORECAST!$C50))</f>
        <v/>
      </c>
      <c r="P50" s="270">
        <f t="shared" si="30"/>
        <v>0</v>
      </c>
      <c r="Q50" s="271" t="e">
        <f t="shared" si="31"/>
        <v>#VALUE!</v>
      </c>
      <c r="R50" s="241"/>
      <c r="S50" s="248"/>
      <c r="T50" s="248"/>
      <c r="U50" s="248"/>
      <c r="V50" s="248"/>
      <c r="W50" s="248"/>
      <c r="X50" s="248"/>
      <c r="Y50" s="248"/>
      <c r="Z50" s="248"/>
      <c r="AA50" s="248"/>
      <c r="AB50" s="270">
        <f t="shared" si="32"/>
        <v>0</v>
      </c>
      <c r="AC50" s="241"/>
      <c r="AD50" s="250">
        <f t="shared" si="33"/>
        <v>0</v>
      </c>
      <c r="AE50" s="277" t="e">
        <f t="shared" si="28"/>
        <v>#VALUE!</v>
      </c>
      <c r="AF50" s="278" t="e">
        <f t="shared" si="29"/>
        <v>#VALUE!</v>
      </c>
      <c r="AG50" s="241"/>
    </row>
    <row r="51" spans="1:33" outlineLevel="1" x14ac:dyDescent="0.35">
      <c r="B51" s="130"/>
      <c r="C51" s="229" t="str">
        <f>IF(BUDGET!C36="","",BUDGET!C36)</f>
        <v/>
      </c>
      <c r="D51" s="231" t="str">
        <f>IF(BUDGET!D36="","",BUDGET!D36)</f>
        <v/>
      </c>
      <c r="E51" s="239" t="str">
        <f>IF(BUDGET!N36="","",BUDGET!N36)</f>
        <v/>
      </c>
      <c r="F51" s="241"/>
      <c r="G51" s="239" t="str">
        <f>IF($C51="","",SUMIFS('2022-Q2'!$I:$I,'2022-Q2'!$J:$J,FORECAST!$C51))</f>
        <v/>
      </c>
      <c r="H51" s="239" t="str">
        <f>IF($C51="","",SUMIFS('2022-Q3'!$I:$I,'2022-Q3'!$J:$J,FORECAST!$C51))</f>
        <v/>
      </c>
      <c r="I51" s="239" t="str">
        <f>IF($C51="","",SUMIFS('2022-Q4'!$I:$I,'2022-Q4'!$J:$J,FORECAST!$C51))</f>
        <v/>
      </c>
      <c r="J51" s="239" t="str">
        <f>IF($C51="","",SUMIFS('2023-Q1'!$I:$I,'2023-Q1'!$J:$J,FORECAST!$C51))</f>
        <v/>
      </c>
      <c r="K51" s="239" t="str">
        <f>IF($C51="","",SUMIFS('2023-Q2'!$I:$I,'2023-Q2'!$J:$J,FORECAST!$C51))</f>
        <v/>
      </c>
      <c r="L51" s="239" t="str">
        <f>IF($C51="","",SUMIFS('2023-Q3'!$I:$I,'2023-Q3'!$J:$J,FORECAST!$C51))</f>
        <v/>
      </c>
      <c r="M51" s="239" t="str">
        <f>IF($C51="","",SUMIFS('2023-Q4'!$I:$I,'2023-Q4'!$J:$J,FORECAST!$C51))</f>
        <v/>
      </c>
      <c r="N51" s="239" t="str">
        <f>IF($C51="","",SUMIFS('2024-Q1'!$I:$I,'2024-Q1'!$J:$J,FORECAST!$C51))</f>
        <v/>
      </c>
      <c r="O51" s="239" t="str">
        <f>IF($C51="","",SUMIFS('2024-Q2'!$I:$I,'2024-Q2'!$J:$J,FORECAST!$C51))</f>
        <v/>
      </c>
      <c r="P51" s="270">
        <f t="shared" si="30"/>
        <v>0</v>
      </c>
      <c r="Q51" s="271" t="e">
        <f t="shared" si="31"/>
        <v>#VALUE!</v>
      </c>
      <c r="R51" s="241"/>
      <c r="S51" s="248"/>
      <c r="T51" s="248"/>
      <c r="U51" s="248"/>
      <c r="V51" s="248"/>
      <c r="W51" s="248"/>
      <c r="X51" s="248"/>
      <c r="Y51" s="248"/>
      <c r="Z51" s="248"/>
      <c r="AA51" s="248"/>
      <c r="AB51" s="270">
        <f t="shared" si="32"/>
        <v>0</v>
      </c>
      <c r="AC51" s="241"/>
      <c r="AD51" s="250">
        <f t="shared" si="33"/>
        <v>0</v>
      </c>
      <c r="AE51" s="277" t="e">
        <f t="shared" si="28"/>
        <v>#VALUE!</v>
      </c>
      <c r="AF51" s="278" t="e">
        <f t="shared" si="29"/>
        <v>#VALUE!</v>
      </c>
      <c r="AG51" s="241"/>
    </row>
    <row r="52" spans="1:33" outlineLevel="1" x14ac:dyDescent="0.35">
      <c r="B52" s="130"/>
      <c r="C52" s="229" t="str">
        <f>IF(BUDGET!C37="","",BUDGET!C37)</f>
        <v/>
      </c>
      <c r="D52" s="231" t="str">
        <f>IF(BUDGET!D37="","",BUDGET!D37)</f>
        <v/>
      </c>
      <c r="E52" s="239" t="str">
        <f>IF(BUDGET!N37="","",BUDGET!N37)</f>
        <v/>
      </c>
      <c r="F52" s="241"/>
      <c r="G52" s="239" t="str">
        <f>IF($C52="","",SUMIFS('2022-Q2'!$I:$I,'2022-Q2'!$J:$J,FORECAST!$C52))</f>
        <v/>
      </c>
      <c r="H52" s="239" t="str">
        <f>IF($C52="","",SUMIFS('2022-Q3'!$I:$I,'2022-Q3'!$J:$J,FORECAST!$C52))</f>
        <v/>
      </c>
      <c r="I52" s="239" t="str">
        <f>IF($C52="","",SUMIFS('2022-Q4'!$I:$I,'2022-Q4'!$J:$J,FORECAST!$C52))</f>
        <v/>
      </c>
      <c r="J52" s="239" t="str">
        <f>IF($C52="","",SUMIFS('2023-Q1'!$I:$I,'2023-Q1'!$J:$J,FORECAST!$C52))</f>
        <v/>
      </c>
      <c r="K52" s="239" t="str">
        <f>IF($C52="","",SUMIFS('2023-Q2'!$I:$I,'2023-Q2'!$J:$J,FORECAST!$C52))</f>
        <v/>
      </c>
      <c r="L52" s="239" t="str">
        <f>IF($C52="","",SUMIFS('2023-Q3'!$I:$I,'2023-Q3'!$J:$J,FORECAST!$C52))</f>
        <v/>
      </c>
      <c r="M52" s="239" t="str">
        <f>IF($C52="","",SUMIFS('2023-Q4'!$I:$I,'2023-Q4'!$J:$J,FORECAST!$C52))</f>
        <v/>
      </c>
      <c r="N52" s="239" t="str">
        <f>IF($C52="","",SUMIFS('2024-Q1'!$I:$I,'2024-Q1'!$J:$J,FORECAST!$C52))</f>
        <v/>
      </c>
      <c r="O52" s="239" t="str">
        <f>IF($C52="","",SUMIFS('2024-Q2'!$I:$I,'2024-Q2'!$J:$J,FORECAST!$C52))</f>
        <v/>
      </c>
      <c r="P52" s="270">
        <f t="shared" si="30"/>
        <v>0</v>
      </c>
      <c r="Q52" s="271" t="e">
        <f t="shared" si="31"/>
        <v>#VALUE!</v>
      </c>
      <c r="R52" s="241"/>
      <c r="S52" s="248"/>
      <c r="T52" s="248"/>
      <c r="U52" s="248"/>
      <c r="V52" s="248"/>
      <c r="W52" s="248"/>
      <c r="X52" s="248"/>
      <c r="Y52" s="248"/>
      <c r="Z52" s="248"/>
      <c r="AA52" s="248"/>
      <c r="AB52" s="270">
        <f t="shared" si="32"/>
        <v>0</v>
      </c>
      <c r="AC52" s="241"/>
      <c r="AD52" s="250">
        <f t="shared" si="33"/>
        <v>0</v>
      </c>
      <c r="AE52" s="277" t="e">
        <f t="shared" si="28"/>
        <v>#VALUE!</v>
      </c>
      <c r="AF52" s="278" t="e">
        <f t="shared" si="29"/>
        <v>#VALUE!</v>
      </c>
      <c r="AG52" s="241"/>
    </row>
    <row r="53" spans="1:33" outlineLevel="1" x14ac:dyDescent="0.35">
      <c r="B53" s="130"/>
      <c r="C53" s="229" t="str">
        <f>IF(BUDGET!C38="","",BUDGET!C38)</f>
        <v/>
      </c>
      <c r="D53" s="231" t="str">
        <f>IF(BUDGET!D38="","",BUDGET!D38)</f>
        <v/>
      </c>
      <c r="E53" s="239" t="str">
        <f>IF(BUDGET!N38="","",BUDGET!N38)</f>
        <v/>
      </c>
      <c r="F53" s="241"/>
      <c r="G53" s="239" t="str">
        <f>IF($C53="","",SUMIFS('2022-Q2'!$I:$I,'2022-Q2'!$J:$J,FORECAST!$C53))</f>
        <v/>
      </c>
      <c r="H53" s="239" t="str">
        <f>IF($C53="","",SUMIFS('2022-Q3'!$I:$I,'2022-Q3'!$J:$J,FORECAST!$C53))</f>
        <v/>
      </c>
      <c r="I53" s="239" t="str">
        <f>IF($C53="","",SUMIFS('2022-Q4'!$I:$I,'2022-Q4'!$J:$J,FORECAST!$C53))</f>
        <v/>
      </c>
      <c r="J53" s="239" t="str">
        <f>IF($C53="","",SUMIFS('2023-Q1'!$I:$I,'2023-Q1'!$J:$J,FORECAST!$C53))</f>
        <v/>
      </c>
      <c r="K53" s="239" t="str">
        <f>IF($C53="","",SUMIFS('2023-Q2'!$I:$I,'2023-Q2'!$J:$J,FORECAST!$C53))</f>
        <v/>
      </c>
      <c r="L53" s="239" t="str">
        <f>IF($C53="","",SUMIFS('2023-Q3'!$I:$I,'2023-Q3'!$J:$J,FORECAST!$C53))</f>
        <v/>
      </c>
      <c r="M53" s="239" t="str">
        <f>IF($C53="","",SUMIFS('2023-Q4'!$I:$I,'2023-Q4'!$J:$J,FORECAST!$C53))</f>
        <v/>
      </c>
      <c r="N53" s="239" t="str">
        <f>IF($C53="","",SUMIFS('2024-Q1'!$I:$I,'2024-Q1'!$J:$J,FORECAST!$C53))</f>
        <v/>
      </c>
      <c r="O53" s="239" t="str">
        <f>IF($C53="","",SUMIFS('2024-Q2'!$I:$I,'2024-Q2'!$J:$J,FORECAST!$C53))</f>
        <v/>
      </c>
      <c r="P53" s="270">
        <f t="shared" si="30"/>
        <v>0</v>
      </c>
      <c r="Q53" s="271" t="e">
        <f t="shared" si="31"/>
        <v>#VALUE!</v>
      </c>
      <c r="R53" s="241"/>
      <c r="S53" s="248"/>
      <c r="T53" s="248"/>
      <c r="U53" s="248"/>
      <c r="V53" s="248"/>
      <c r="W53" s="248"/>
      <c r="X53" s="248"/>
      <c r="Y53" s="248"/>
      <c r="Z53" s="248"/>
      <c r="AA53" s="248"/>
      <c r="AB53" s="270">
        <f t="shared" si="32"/>
        <v>0</v>
      </c>
      <c r="AC53" s="241"/>
      <c r="AD53" s="250">
        <f t="shared" si="33"/>
        <v>0</v>
      </c>
      <c r="AE53" s="277" t="e">
        <f t="shared" si="28"/>
        <v>#VALUE!</v>
      </c>
      <c r="AF53" s="278" t="e">
        <f t="shared" si="29"/>
        <v>#VALUE!</v>
      </c>
      <c r="AG53" s="241"/>
    </row>
    <row r="54" spans="1:33" outlineLevel="1" x14ac:dyDescent="0.35">
      <c r="B54" s="130"/>
      <c r="C54" s="229" t="str">
        <f>IF(BUDGET!C39="","",BUDGET!C39)</f>
        <v/>
      </c>
      <c r="D54" s="231" t="str">
        <f>IF(BUDGET!D39="","",BUDGET!D39)</f>
        <v/>
      </c>
      <c r="E54" s="239" t="str">
        <f>IF(BUDGET!N39="","",BUDGET!N39)</f>
        <v/>
      </c>
      <c r="F54" s="241"/>
      <c r="G54" s="239" t="str">
        <f>IF($C54="","",SUMIFS('2022-Q2'!$I:$I,'2022-Q2'!$J:$J,FORECAST!$C54))</f>
        <v/>
      </c>
      <c r="H54" s="239" t="str">
        <f>IF($C54="","",SUMIFS('2022-Q3'!$I:$I,'2022-Q3'!$J:$J,FORECAST!$C54))</f>
        <v/>
      </c>
      <c r="I54" s="239" t="str">
        <f>IF($C54="","",SUMIFS('2022-Q4'!$I:$I,'2022-Q4'!$J:$J,FORECAST!$C54))</f>
        <v/>
      </c>
      <c r="J54" s="239" t="str">
        <f>IF($C54="","",SUMIFS('2023-Q1'!$I:$I,'2023-Q1'!$J:$J,FORECAST!$C54))</f>
        <v/>
      </c>
      <c r="K54" s="239" t="str">
        <f>IF($C54="","",SUMIFS('2023-Q2'!$I:$I,'2023-Q2'!$J:$J,FORECAST!$C54))</f>
        <v/>
      </c>
      <c r="L54" s="239" t="str">
        <f>IF($C54="","",SUMIFS('2023-Q3'!$I:$I,'2023-Q3'!$J:$J,FORECAST!$C54))</f>
        <v/>
      </c>
      <c r="M54" s="239" t="str">
        <f>IF($C54="","",SUMIFS('2023-Q4'!$I:$I,'2023-Q4'!$J:$J,FORECAST!$C54))</f>
        <v/>
      </c>
      <c r="N54" s="239" t="str">
        <f>IF($C54="","",SUMIFS('2024-Q1'!$I:$I,'2024-Q1'!$J:$J,FORECAST!$C54))</f>
        <v/>
      </c>
      <c r="O54" s="239" t="str">
        <f>IF($C54="","",SUMIFS('2024-Q2'!$I:$I,'2024-Q2'!$J:$J,FORECAST!$C54))</f>
        <v/>
      </c>
      <c r="P54" s="270">
        <f t="shared" si="30"/>
        <v>0</v>
      </c>
      <c r="Q54" s="271" t="e">
        <f t="shared" si="31"/>
        <v>#VALUE!</v>
      </c>
      <c r="R54" s="241"/>
      <c r="S54" s="248"/>
      <c r="T54" s="248"/>
      <c r="U54" s="248"/>
      <c r="V54" s="248"/>
      <c r="W54" s="248"/>
      <c r="X54" s="248"/>
      <c r="Y54" s="248"/>
      <c r="Z54" s="248"/>
      <c r="AA54" s="248"/>
      <c r="AB54" s="270">
        <f t="shared" si="32"/>
        <v>0</v>
      </c>
      <c r="AC54" s="241"/>
      <c r="AD54" s="250">
        <f t="shared" si="33"/>
        <v>0</v>
      </c>
      <c r="AE54" s="277" t="e">
        <f t="shared" si="28"/>
        <v>#VALUE!</v>
      </c>
      <c r="AF54" s="278" t="e">
        <f t="shared" si="29"/>
        <v>#VALUE!</v>
      </c>
      <c r="AG54" s="241"/>
    </row>
    <row r="55" spans="1:33" outlineLevel="1" x14ac:dyDescent="0.35">
      <c r="B55" s="130"/>
      <c r="C55" s="229" t="str">
        <f>IF(BUDGET!C40="","",BUDGET!C40)</f>
        <v/>
      </c>
      <c r="D55" s="231" t="str">
        <f>IF(BUDGET!D40="","",BUDGET!D40)</f>
        <v/>
      </c>
      <c r="E55" s="239" t="str">
        <f>IF(BUDGET!N40="","",BUDGET!N40)</f>
        <v/>
      </c>
      <c r="F55" s="241"/>
      <c r="G55" s="239" t="str">
        <f>IF($C55="","",SUMIFS('2022-Q2'!$I:$I,'2022-Q2'!$J:$J,FORECAST!$C55))</f>
        <v/>
      </c>
      <c r="H55" s="239" t="str">
        <f>IF($C55="","",SUMIFS('2022-Q3'!$I:$I,'2022-Q3'!$J:$J,FORECAST!$C55))</f>
        <v/>
      </c>
      <c r="I55" s="239" t="str">
        <f>IF($C55="","",SUMIFS('2022-Q4'!$I:$I,'2022-Q4'!$J:$J,FORECAST!$C55))</f>
        <v/>
      </c>
      <c r="J55" s="239" t="str">
        <f>IF($C55="","",SUMIFS('2023-Q1'!$I:$I,'2023-Q1'!$J:$J,FORECAST!$C55))</f>
        <v/>
      </c>
      <c r="K55" s="239" t="str">
        <f>IF($C55="","",SUMIFS('2023-Q2'!$I:$I,'2023-Q2'!$J:$J,FORECAST!$C55))</f>
        <v/>
      </c>
      <c r="L55" s="239" t="str">
        <f>IF($C55="","",SUMIFS('2023-Q3'!$I:$I,'2023-Q3'!$J:$J,FORECAST!$C55))</f>
        <v/>
      </c>
      <c r="M55" s="239" t="str">
        <f>IF($C55="","",SUMIFS('2023-Q4'!$I:$I,'2023-Q4'!$J:$J,FORECAST!$C55))</f>
        <v/>
      </c>
      <c r="N55" s="239" t="str">
        <f>IF($C55="","",SUMIFS('2024-Q1'!$I:$I,'2024-Q1'!$J:$J,FORECAST!$C55))</f>
        <v/>
      </c>
      <c r="O55" s="239" t="str">
        <f>IF($C55="","",SUMIFS('2024-Q2'!$I:$I,'2024-Q2'!$J:$J,FORECAST!$C55))</f>
        <v/>
      </c>
      <c r="P55" s="270">
        <f t="shared" si="30"/>
        <v>0</v>
      </c>
      <c r="Q55" s="271" t="e">
        <f t="shared" si="31"/>
        <v>#VALUE!</v>
      </c>
      <c r="R55" s="241"/>
      <c r="S55" s="248"/>
      <c r="T55" s="248"/>
      <c r="U55" s="248"/>
      <c r="V55" s="248"/>
      <c r="W55" s="248"/>
      <c r="X55" s="248"/>
      <c r="Y55" s="248"/>
      <c r="Z55" s="248"/>
      <c r="AA55" s="248"/>
      <c r="AB55" s="270">
        <f t="shared" si="32"/>
        <v>0</v>
      </c>
      <c r="AC55" s="241"/>
      <c r="AD55" s="250">
        <f t="shared" si="33"/>
        <v>0</v>
      </c>
      <c r="AE55" s="277" t="e">
        <f t="shared" si="28"/>
        <v>#VALUE!</v>
      </c>
      <c r="AF55" s="278" t="e">
        <f t="shared" si="29"/>
        <v>#VALUE!</v>
      </c>
      <c r="AG55" s="241"/>
    </row>
    <row r="56" spans="1:33" outlineLevel="1" x14ac:dyDescent="0.35">
      <c r="B56" s="130"/>
      <c r="C56" s="229" t="str">
        <f>IF(BUDGET!C41="","",BUDGET!C41)</f>
        <v/>
      </c>
      <c r="D56" s="231" t="str">
        <f>IF(BUDGET!D41="","",BUDGET!D41)</f>
        <v/>
      </c>
      <c r="E56" s="239" t="str">
        <f>IF(BUDGET!N41="","",BUDGET!N41)</f>
        <v/>
      </c>
      <c r="F56" s="241"/>
      <c r="G56" s="239" t="str">
        <f>IF($C56="","",SUMIFS('2022-Q2'!$I:$I,'2022-Q2'!$J:$J,FORECAST!$C56))</f>
        <v/>
      </c>
      <c r="H56" s="239" t="str">
        <f>IF($C56="","",SUMIFS('2022-Q3'!$I:$I,'2022-Q3'!$J:$J,FORECAST!$C56))</f>
        <v/>
      </c>
      <c r="I56" s="239" t="str">
        <f>IF($C56="","",SUMIFS('2022-Q4'!$I:$I,'2022-Q4'!$J:$J,FORECAST!$C56))</f>
        <v/>
      </c>
      <c r="J56" s="239" t="str">
        <f>IF($C56="","",SUMIFS('2023-Q1'!$I:$I,'2023-Q1'!$J:$J,FORECAST!$C56))</f>
        <v/>
      </c>
      <c r="K56" s="239" t="str">
        <f>IF($C56="","",SUMIFS('2023-Q2'!$I:$I,'2023-Q2'!$J:$J,FORECAST!$C56))</f>
        <v/>
      </c>
      <c r="L56" s="239" t="str">
        <f>IF($C56="","",SUMIFS('2023-Q3'!$I:$I,'2023-Q3'!$J:$J,FORECAST!$C56))</f>
        <v/>
      </c>
      <c r="M56" s="239" t="str">
        <f>IF($C56="","",SUMIFS('2023-Q4'!$I:$I,'2023-Q4'!$J:$J,FORECAST!$C56))</f>
        <v/>
      </c>
      <c r="N56" s="239" t="str">
        <f>IF($C56="","",SUMIFS('2024-Q1'!$I:$I,'2024-Q1'!$J:$J,FORECAST!$C56))</f>
        <v/>
      </c>
      <c r="O56" s="239" t="str">
        <f>IF($C56="","",SUMIFS('2024-Q2'!$I:$I,'2024-Q2'!$J:$J,FORECAST!$C56))</f>
        <v/>
      </c>
      <c r="P56" s="270">
        <f t="shared" si="30"/>
        <v>0</v>
      </c>
      <c r="Q56" s="271" t="e">
        <f t="shared" si="31"/>
        <v>#VALUE!</v>
      </c>
      <c r="R56" s="241"/>
      <c r="S56" s="248"/>
      <c r="T56" s="248"/>
      <c r="U56" s="248"/>
      <c r="V56" s="248"/>
      <c r="W56" s="248"/>
      <c r="X56" s="248"/>
      <c r="Y56" s="248"/>
      <c r="Z56" s="248"/>
      <c r="AA56" s="248"/>
      <c r="AB56" s="270">
        <f t="shared" si="32"/>
        <v>0</v>
      </c>
      <c r="AC56" s="241"/>
      <c r="AD56" s="250">
        <f t="shared" si="33"/>
        <v>0</v>
      </c>
      <c r="AE56" s="277" t="e">
        <f t="shared" si="28"/>
        <v>#VALUE!</v>
      </c>
      <c r="AF56" s="278" t="e">
        <f t="shared" si="29"/>
        <v>#VALUE!</v>
      </c>
      <c r="AG56" s="241"/>
    </row>
    <row r="57" spans="1:33" outlineLevel="1" x14ac:dyDescent="0.35">
      <c r="B57" s="130"/>
      <c r="C57" s="229" t="str">
        <f>IF(BUDGET!C42="","",BUDGET!C42)</f>
        <v/>
      </c>
      <c r="D57" s="231" t="str">
        <f>IF(BUDGET!D42="","",BUDGET!D42)</f>
        <v/>
      </c>
      <c r="E57" s="239" t="str">
        <f>IF(BUDGET!N42="","",BUDGET!N42)</f>
        <v/>
      </c>
      <c r="F57" s="241"/>
      <c r="G57" s="239" t="str">
        <f>IF($C57="","",SUMIFS('2022-Q2'!$I:$I,'2022-Q2'!$J:$J,FORECAST!$C57))</f>
        <v/>
      </c>
      <c r="H57" s="239" t="str">
        <f>IF($C57="","",SUMIFS('2022-Q3'!$I:$I,'2022-Q3'!$J:$J,FORECAST!$C57))</f>
        <v/>
      </c>
      <c r="I57" s="239" t="str">
        <f>IF($C57="","",SUMIFS('2022-Q4'!$I:$I,'2022-Q4'!$J:$J,FORECAST!$C57))</f>
        <v/>
      </c>
      <c r="J57" s="239" t="str">
        <f>IF($C57="","",SUMIFS('2023-Q1'!$I:$I,'2023-Q1'!$J:$J,FORECAST!$C57))</f>
        <v/>
      </c>
      <c r="K57" s="239" t="str">
        <f>IF($C57="","",SUMIFS('2023-Q2'!$I:$I,'2023-Q2'!$J:$J,FORECAST!$C57))</f>
        <v/>
      </c>
      <c r="L57" s="239" t="str">
        <f>IF($C57="","",SUMIFS('2023-Q3'!$I:$I,'2023-Q3'!$J:$J,FORECAST!$C57))</f>
        <v/>
      </c>
      <c r="M57" s="239" t="str">
        <f>IF($C57="","",SUMIFS('2023-Q4'!$I:$I,'2023-Q4'!$J:$J,FORECAST!$C57))</f>
        <v/>
      </c>
      <c r="N57" s="239" t="str">
        <f>IF($C57="","",SUMIFS('2024-Q1'!$I:$I,'2024-Q1'!$J:$J,FORECAST!$C57))</f>
        <v/>
      </c>
      <c r="O57" s="239" t="str">
        <f>IF($C57="","",SUMIFS('2024-Q2'!$I:$I,'2024-Q2'!$J:$J,FORECAST!$C57))</f>
        <v/>
      </c>
      <c r="P57" s="270">
        <f t="shared" si="30"/>
        <v>0</v>
      </c>
      <c r="Q57" s="271" t="e">
        <f t="shared" si="31"/>
        <v>#VALUE!</v>
      </c>
      <c r="R57" s="241"/>
      <c r="S57" s="248"/>
      <c r="T57" s="248"/>
      <c r="U57" s="248"/>
      <c r="V57" s="248"/>
      <c r="W57" s="248"/>
      <c r="X57" s="248"/>
      <c r="Y57" s="248"/>
      <c r="Z57" s="248"/>
      <c r="AA57" s="248"/>
      <c r="AB57" s="270">
        <f t="shared" si="32"/>
        <v>0</v>
      </c>
      <c r="AC57" s="241"/>
      <c r="AD57" s="250">
        <f t="shared" si="33"/>
        <v>0</v>
      </c>
      <c r="AE57" s="277" t="e">
        <f t="shared" si="28"/>
        <v>#VALUE!</v>
      </c>
      <c r="AF57" s="278" t="e">
        <f t="shared" si="29"/>
        <v>#VALUE!</v>
      </c>
      <c r="AG57" s="241"/>
    </row>
    <row r="58" spans="1:33" outlineLevel="1" x14ac:dyDescent="0.35">
      <c r="B58" s="130"/>
      <c r="C58" s="229" t="str">
        <f>IF(BUDGET!C43="","",BUDGET!C43)</f>
        <v/>
      </c>
      <c r="D58" s="231" t="str">
        <f>IF(BUDGET!D43="","",BUDGET!D43)</f>
        <v/>
      </c>
      <c r="E58" s="239" t="str">
        <f>IF(BUDGET!N43="","",BUDGET!N43)</f>
        <v/>
      </c>
      <c r="F58" s="241"/>
      <c r="G58" s="239" t="str">
        <f>IF($C58="","",SUMIFS('2022-Q2'!$I:$I,'2022-Q2'!$J:$J,FORECAST!$C58))</f>
        <v/>
      </c>
      <c r="H58" s="239" t="str">
        <f>IF($C58="","",SUMIFS('2022-Q3'!$I:$I,'2022-Q3'!$J:$J,FORECAST!$C58))</f>
        <v/>
      </c>
      <c r="I58" s="239" t="str">
        <f>IF($C58="","",SUMIFS('2022-Q4'!$I:$I,'2022-Q4'!$J:$J,FORECAST!$C58))</f>
        <v/>
      </c>
      <c r="J58" s="239" t="str">
        <f>IF($C58="","",SUMIFS('2023-Q1'!$I:$I,'2023-Q1'!$J:$J,FORECAST!$C58))</f>
        <v/>
      </c>
      <c r="K58" s="239" t="str">
        <f>IF($C58="","",SUMIFS('2023-Q2'!$I:$I,'2023-Q2'!$J:$J,FORECAST!$C58))</f>
        <v/>
      </c>
      <c r="L58" s="239" t="str">
        <f>IF($C58="","",SUMIFS('2023-Q3'!$I:$I,'2023-Q3'!$J:$J,FORECAST!$C58))</f>
        <v/>
      </c>
      <c r="M58" s="239" t="str">
        <f>IF($C58="","",SUMIFS('2023-Q4'!$I:$I,'2023-Q4'!$J:$J,FORECAST!$C58))</f>
        <v/>
      </c>
      <c r="N58" s="239" t="str">
        <f>IF($C58="","",SUMIFS('2024-Q1'!$I:$I,'2024-Q1'!$J:$J,FORECAST!$C58))</f>
        <v/>
      </c>
      <c r="O58" s="239" t="str">
        <f>IF($C58="","",SUMIFS('2024-Q2'!$I:$I,'2024-Q2'!$J:$J,FORECAST!$C58))</f>
        <v/>
      </c>
      <c r="P58" s="270">
        <f t="shared" si="30"/>
        <v>0</v>
      </c>
      <c r="Q58" s="271" t="e">
        <f t="shared" si="31"/>
        <v>#VALUE!</v>
      </c>
      <c r="R58" s="241"/>
      <c r="S58" s="248"/>
      <c r="T58" s="248"/>
      <c r="U58" s="248"/>
      <c r="V58" s="248"/>
      <c r="W58" s="248"/>
      <c r="X58" s="248"/>
      <c r="Y58" s="248"/>
      <c r="Z58" s="248"/>
      <c r="AA58" s="248"/>
      <c r="AB58" s="270">
        <f t="shared" si="32"/>
        <v>0</v>
      </c>
      <c r="AC58" s="241"/>
      <c r="AD58" s="250">
        <f t="shared" si="33"/>
        <v>0</v>
      </c>
      <c r="AE58" s="277" t="e">
        <f t="shared" si="28"/>
        <v>#VALUE!</v>
      </c>
      <c r="AF58" s="278" t="e">
        <f t="shared" si="29"/>
        <v>#VALUE!</v>
      </c>
      <c r="AG58" s="241"/>
    </row>
    <row r="59" spans="1:33" outlineLevel="1" x14ac:dyDescent="0.35">
      <c r="B59" s="130"/>
      <c r="C59" s="229" t="str">
        <f>IF(BUDGET!C44="","",BUDGET!C44)</f>
        <v/>
      </c>
      <c r="D59" s="231" t="str">
        <f>IF(BUDGET!D44="","",BUDGET!D44)</f>
        <v/>
      </c>
      <c r="E59" s="239" t="str">
        <f>IF(BUDGET!N44="","",BUDGET!N44)</f>
        <v/>
      </c>
      <c r="F59" s="241"/>
      <c r="G59" s="239" t="str">
        <f>IF($C59="","",SUMIFS('2022-Q2'!$I:$I,'2022-Q2'!$J:$J,FORECAST!$C59))</f>
        <v/>
      </c>
      <c r="H59" s="239" t="str">
        <f>IF($C59="","",SUMIFS('2022-Q3'!$I:$I,'2022-Q3'!$J:$J,FORECAST!$C59))</f>
        <v/>
      </c>
      <c r="I59" s="239" t="str">
        <f>IF($C59="","",SUMIFS('2022-Q4'!$I:$I,'2022-Q4'!$J:$J,FORECAST!$C59))</f>
        <v/>
      </c>
      <c r="J59" s="239" t="str">
        <f>IF($C59="","",SUMIFS('2023-Q1'!$I:$I,'2023-Q1'!$J:$J,FORECAST!$C59))</f>
        <v/>
      </c>
      <c r="K59" s="239" t="str">
        <f>IF($C59="","",SUMIFS('2023-Q2'!$I:$I,'2023-Q2'!$J:$J,FORECAST!$C59))</f>
        <v/>
      </c>
      <c r="L59" s="239" t="str">
        <f>IF($C59="","",SUMIFS('2023-Q3'!$I:$I,'2023-Q3'!$J:$J,FORECAST!$C59))</f>
        <v/>
      </c>
      <c r="M59" s="239" t="str">
        <f>IF($C59="","",SUMIFS('2023-Q4'!$I:$I,'2023-Q4'!$J:$J,FORECAST!$C59))</f>
        <v/>
      </c>
      <c r="N59" s="239" t="str">
        <f>IF($C59="","",SUMIFS('2024-Q1'!$I:$I,'2024-Q1'!$J:$J,FORECAST!$C59))</f>
        <v/>
      </c>
      <c r="O59" s="239" t="str">
        <f>IF($C59="","",SUMIFS('2024-Q2'!$I:$I,'2024-Q2'!$J:$J,FORECAST!$C59))</f>
        <v/>
      </c>
      <c r="P59" s="270">
        <f t="shared" si="30"/>
        <v>0</v>
      </c>
      <c r="Q59" s="271" t="e">
        <f t="shared" si="31"/>
        <v>#VALUE!</v>
      </c>
      <c r="R59" s="241"/>
      <c r="S59" s="248"/>
      <c r="T59" s="248"/>
      <c r="U59" s="248"/>
      <c r="V59" s="248"/>
      <c r="W59" s="248"/>
      <c r="X59" s="248"/>
      <c r="Y59" s="248"/>
      <c r="Z59" s="248"/>
      <c r="AA59" s="248"/>
      <c r="AB59" s="270">
        <f t="shared" si="32"/>
        <v>0</v>
      </c>
      <c r="AC59" s="241"/>
      <c r="AD59" s="250">
        <f t="shared" si="33"/>
        <v>0</v>
      </c>
      <c r="AE59" s="277" t="e">
        <f t="shared" si="28"/>
        <v>#VALUE!</v>
      </c>
      <c r="AF59" s="278" t="e">
        <f t="shared" si="29"/>
        <v>#VALUE!</v>
      </c>
      <c r="AG59" s="241"/>
    </row>
    <row r="60" spans="1:33" outlineLevel="1" x14ac:dyDescent="0.35">
      <c r="B60" s="130"/>
      <c r="C60" s="229" t="str">
        <f>IF(BUDGET!C45="","",BUDGET!C45)</f>
        <v/>
      </c>
      <c r="D60" s="231" t="str">
        <f>IF(BUDGET!D45="","",BUDGET!D45)</f>
        <v/>
      </c>
      <c r="E60" s="239" t="str">
        <f>IF(BUDGET!N45="","",BUDGET!N45)</f>
        <v/>
      </c>
      <c r="F60" s="241"/>
      <c r="G60" s="239" t="str">
        <f>IF($C60="","",SUMIFS('2022-Q2'!$I:$I,'2022-Q2'!$J:$J,FORECAST!$C60))</f>
        <v/>
      </c>
      <c r="H60" s="239" t="str">
        <f>IF($C60="","",SUMIFS('2022-Q3'!$I:$I,'2022-Q3'!$J:$J,FORECAST!$C60))</f>
        <v/>
      </c>
      <c r="I60" s="239" t="str">
        <f>IF($C60="","",SUMIFS('2022-Q4'!$I:$I,'2022-Q4'!$J:$J,FORECAST!$C60))</f>
        <v/>
      </c>
      <c r="J60" s="239" t="str">
        <f>IF($C60="","",SUMIFS('2023-Q1'!$I:$I,'2023-Q1'!$J:$J,FORECAST!$C60))</f>
        <v/>
      </c>
      <c r="K60" s="239" t="str">
        <f>IF($C60="","",SUMIFS('2023-Q2'!$I:$I,'2023-Q2'!$J:$J,FORECAST!$C60))</f>
        <v/>
      </c>
      <c r="L60" s="239" t="str">
        <f>IF($C60="","",SUMIFS('2023-Q3'!$I:$I,'2023-Q3'!$J:$J,FORECAST!$C60))</f>
        <v/>
      </c>
      <c r="M60" s="239" t="str">
        <f>IF($C60="","",SUMIFS('2023-Q4'!$I:$I,'2023-Q4'!$J:$J,FORECAST!$C60))</f>
        <v/>
      </c>
      <c r="N60" s="239" t="str">
        <f>IF($C60="","",SUMIFS('2024-Q1'!$I:$I,'2024-Q1'!$J:$J,FORECAST!$C60))</f>
        <v/>
      </c>
      <c r="O60" s="239" t="str">
        <f>IF($C60="","",SUMIFS('2024-Q2'!$I:$I,'2024-Q2'!$J:$J,FORECAST!$C60))</f>
        <v/>
      </c>
      <c r="P60" s="270">
        <f t="shared" si="30"/>
        <v>0</v>
      </c>
      <c r="Q60" s="271" t="e">
        <f t="shared" si="31"/>
        <v>#VALUE!</v>
      </c>
      <c r="R60" s="241"/>
      <c r="S60" s="248"/>
      <c r="T60" s="248"/>
      <c r="U60" s="248"/>
      <c r="V60" s="248"/>
      <c r="W60" s="248"/>
      <c r="X60" s="248"/>
      <c r="Y60" s="248"/>
      <c r="Z60" s="248"/>
      <c r="AA60" s="248"/>
      <c r="AB60" s="270">
        <f t="shared" si="32"/>
        <v>0</v>
      </c>
      <c r="AC60" s="241"/>
      <c r="AD60" s="250">
        <f t="shared" si="33"/>
        <v>0</v>
      </c>
      <c r="AE60" s="277" t="e">
        <f t="shared" si="28"/>
        <v>#VALUE!</v>
      </c>
      <c r="AF60" s="278" t="e">
        <f t="shared" si="29"/>
        <v>#VALUE!</v>
      </c>
      <c r="AG60" s="241"/>
    </row>
    <row r="61" spans="1:33" outlineLevel="1" x14ac:dyDescent="0.35">
      <c r="B61" s="130"/>
      <c r="C61" s="229" t="str">
        <f>IF(BUDGET!C46="","",BUDGET!C46)</f>
        <v/>
      </c>
      <c r="D61" s="231" t="str">
        <f>IF(BUDGET!D46="","",BUDGET!D46)</f>
        <v/>
      </c>
      <c r="E61" s="239" t="str">
        <f>IF(BUDGET!N46="","",BUDGET!N46)</f>
        <v/>
      </c>
      <c r="F61" s="241"/>
      <c r="G61" s="239" t="str">
        <f>IF($C61="","",SUMIFS('2022-Q2'!$I:$I,'2022-Q2'!$J:$J,FORECAST!$C61))</f>
        <v/>
      </c>
      <c r="H61" s="239" t="str">
        <f>IF($C61="","",SUMIFS('2022-Q3'!$I:$I,'2022-Q3'!$J:$J,FORECAST!$C61))</f>
        <v/>
      </c>
      <c r="I61" s="239" t="str">
        <f>IF($C61="","",SUMIFS('2022-Q4'!$I:$I,'2022-Q4'!$J:$J,FORECAST!$C61))</f>
        <v/>
      </c>
      <c r="J61" s="239" t="str">
        <f>IF($C61="","",SUMIFS('2023-Q1'!$I:$I,'2023-Q1'!$J:$J,FORECAST!$C61))</f>
        <v/>
      </c>
      <c r="K61" s="239" t="str">
        <f>IF($C61="","",SUMIFS('2023-Q2'!$I:$I,'2023-Q2'!$J:$J,FORECAST!$C61))</f>
        <v/>
      </c>
      <c r="L61" s="239" t="str">
        <f>IF($C61="","",SUMIFS('2023-Q3'!$I:$I,'2023-Q3'!$J:$J,FORECAST!$C61))</f>
        <v/>
      </c>
      <c r="M61" s="239" t="str">
        <f>IF($C61="","",SUMIFS('2023-Q4'!$I:$I,'2023-Q4'!$J:$J,FORECAST!$C61))</f>
        <v/>
      </c>
      <c r="N61" s="239" t="str">
        <f>IF($C61="","",SUMIFS('2024-Q1'!$I:$I,'2024-Q1'!$J:$J,FORECAST!$C61))</f>
        <v/>
      </c>
      <c r="O61" s="239" t="str">
        <f>IF($C61="","",SUMIFS('2024-Q2'!$I:$I,'2024-Q2'!$J:$J,FORECAST!$C61))</f>
        <v/>
      </c>
      <c r="P61" s="270">
        <f t="shared" si="30"/>
        <v>0</v>
      </c>
      <c r="Q61" s="271" t="e">
        <f t="shared" si="31"/>
        <v>#VALUE!</v>
      </c>
      <c r="R61" s="241"/>
      <c r="S61" s="248"/>
      <c r="T61" s="248"/>
      <c r="U61" s="248"/>
      <c r="V61" s="248"/>
      <c r="W61" s="248"/>
      <c r="X61" s="248"/>
      <c r="Y61" s="248"/>
      <c r="Z61" s="248"/>
      <c r="AA61" s="248"/>
      <c r="AB61" s="270">
        <f t="shared" si="32"/>
        <v>0</v>
      </c>
      <c r="AC61" s="241"/>
      <c r="AD61" s="250">
        <f t="shared" si="33"/>
        <v>0</v>
      </c>
      <c r="AE61" s="277" t="e">
        <f t="shared" si="28"/>
        <v>#VALUE!</v>
      </c>
      <c r="AF61" s="278" t="e">
        <f t="shared" si="29"/>
        <v>#VALUE!</v>
      </c>
      <c r="AG61" s="241"/>
    </row>
    <row r="62" spans="1:33" ht="19.5" customHeight="1" x14ac:dyDescent="0.35">
      <c r="A62" s="108"/>
      <c r="B62" s="126">
        <f>B42+1</f>
        <v>4</v>
      </c>
      <c r="C62" s="127" t="str">
        <f>IF(BUDGET!C47="","",BUDGET!C47)</f>
        <v>Technical assistance on reparations to governments &amp; civil society</v>
      </c>
      <c r="D62" s="236"/>
      <c r="E62" s="129">
        <f>SUM(E63:E77)</f>
        <v>120000</v>
      </c>
      <c r="F62" s="241"/>
      <c r="G62" s="321">
        <f t="shared" ref="G62:L62" si="34">SUM(G63:G77)</f>
        <v>0</v>
      </c>
      <c r="H62" s="321">
        <f t="shared" si="34"/>
        <v>0</v>
      </c>
      <c r="I62" s="321">
        <f t="shared" si="34"/>
        <v>0</v>
      </c>
      <c r="J62" s="321">
        <f t="shared" si="34"/>
        <v>0</v>
      </c>
      <c r="K62" s="321">
        <f t="shared" si="34"/>
        <v>0</v>
      </c>
      <c r="L62" s="321">
        <f t="shared" si="34"/>
        <v>0</v>
      </c>
      <c r="M62" s="321">
        <f t="shared" ref="M62:O62" si="35">SUM(M63:M77)</f>
        <v>0</v>
      </c>
      <c r="N62" s="321">
        <f t="shared" si="35"/>
        <v>0</v>
      </c>
      <c r="O62" s="321">
        <f t="shared" si="35"/>
        <v>0</v>
      </c>
      <c r="P62" s="267">
        <f>SUM(P63:P77)</f>
        <v>0</v>
      </c>
      <c r="Q62" s="268">
        <f>P62/E62</f>
        <v>0</v>
      </c>
      <c r="R62" s="241"/>
      <c r="S62" s="129">
        <f t="shared" ref="S62:X62" si="36">SUM(S63:S77)</f>
        <v>0</v>
      </c>
      <c r="T62" s="129">
        <f t="shared" si="36"/>
        <v>0</v>
      </c>
      <c r="U62" s="129">
        <f t="shared" si="36"/>
        <v>0</v>
      </c>
      <c r="V62" s="129">
        <f t="shared" si="36"/>
        <v>0</v>
      </c>
      <c r="W62" s="129">
        <f t="shared" si="36"/>
        <v>0</v>
      </c>
      <c r="X62" s="129">
        <f t="shared" si="36"/>
        <v>0</v>
      </c>
      <c r="Y62" s="129">
        <f t="shared" ref="Y62:AA62" si="37">SUM(Y63:Y77)</f>
        <v>0</v>
      </c>
      <c r="Z62" s="129">
        <f t="shared" si="37"/>
        <v>0</v>
      </c>
      <c r="AA62" s="129">
        <f t="shared" si="37"/>
        <v>0</v>
      </c>
      <c r="AB62" s="267">
        <f t="shared" ref="AB62" si="38">SUM(AB63:AB77)</f>
        <v>0</v>
      </c>
      <c r="AC62" s="241"/>
      <c r="AD62" s="129">
        <f t="shared" si="33"/>
        <v>0</v>
      </c>
      <c r="AE62" s="259">
        <f t="shared" si="28"/>
        <v>-120000</v>
      </c>
      <c r="AF62" s="252">
        <f t="shared" si="29"/>
        <v>-1</v>
      </c>
      <c r="AG62" s="241"/>
    </row>
    <row r="63" spans="1:33" ht="94.5" outlineLevel="1" x14ac:dyDescent="0.35">
      <c r="B63" s="130"/>
      <c r="C63" s="229" t="str">
        <f>IF(BUDGET!C48="","",BUDGET!C48)</f>
        <v>TAS-01</v>
      </c>
      <c r="D63" s="231" t="str">
        <f>IF(BUDGET!D48="","",BUDGET!D48)</f>
        <v>Assistance provided directly to Governments that are implementing national reparations programmes by employees and consultants through visits and workshops, to advise them on best practice, to ensure that national reparations laws/decrees are survivor-centred and survivor informed, as well as providing them trainings on this</v>
      </c>
      <c r="E63" s="239">
        <f>IF(BUDGET!N48="","",BUDGET!N48)</f>
        <v>120000</v>
      </c>
      <c r="F63" s="241"/>
      <c r="G63" s="239">
        <f>IF($C63="","",SUMIFS('2022-Q2'!$I:$I,'2022-Q2'!$J:$J,FORECAST!$C63))</f>
        <v>0</v>
      </c>
      <c r="H63" s="239">
        <f>IF($C63="","",SUMIFS('2022-Q3'!$I:$I,'2022-Q3'!$J:$J,FORECAST!$C63))</f>
        <v>0</v>
      </c>
      <c r="I63" s="239">
        <f>IF($C63="","",SUMIFS('2022-Q4'!$I:$I,'2022-Q4'!$J:$J,FORECAST!$C63))</f>
        <v>0</v>
      </c>
      <c r="J63" s="239">
        <f>IF($C63="","",SUMIFS('2023-Q1'!$I:$I,'2023-Q1'!$J:$J,FORECAST!$C63))</f>
        <v>0</v>
      </c>
      <c r="K63" s="239">
        <f>IF($C63="","",SUMIFS('2023-Q2'!$I:$I,'2023-Q2'!$J:$J,FORECAST!$C63))</f>
        <v>0</v>
      </c>
      <c r="L63" s="239">
        <f>IF($C63="","",SUMIFS('2023-Q3'!$I:$I,'2023-Q3'!$J:$J,FORECAST!$C63))</f>
        <v>0</v>
      </c>
      <c r="M63" s="239">
        <f>IF($C63="","",SUMIFS('2023-Q4'!$I:$I,'2023-Q4'!$J:$J,FORECAST!$C63))</f>
        <v>0</v>
      </c>
      <c r="N63" s="239">
        <f>IF($C63="","",SUMIFS('2024-Q1'!$I:$I,'2024-Q1'!$J:$J,FORECAST!$C63))</f>
        <v>0</v>
      </c>
      <c r="O63" s="239">
        <f>IF($C63="","",SUMIFS('2024-Q2'!$I:$I,'2024-Q2'!$J:$J,FORECAST!$C63))</f>
        <v>0</v>
      </c>
      <c r="P63" s="270">
        <f t="shared" ref="P63:P77" si="39">SUM(G63:O63)</f>
        <v>0</v>
      </c>
      <c r="Q63" s="271">
        <f t="shared" ref="Q63:Q77" si="40">P63/E63</f>
        <v>0</v>
      </c>
      <c r="R63" s="241"/>
      <c r="S63" s="248"/>
      <c r="T63" s="248"/>
      <c r="U63" s="248"/>
      <c r="V63" s="248"/>
      <c r="W63" s="248"/>
      <c r="X63" s="248"/>
      <c r="Y63" s="248"/>
      <c r="Z63" s="248"/>
      <c r="AA63" s="248"/>
      <c r="AB63" s="270">
        <f t="shared" ref="AB63:AB64" si="41">SUM(S63:AA63)</f>
        <v>0</v>
      </c>
      <c r="AC63" s="241"/>
      <c r="AD63" s="250">
        <f t="shared" si="33"/>
        <v>0</v>
      </c>
      <c r="AE63" s="277">
        <f t="shared" si="28"/>
        <v>-120000</v>
      </c>
      <c r="AF63" s="278">
        <f t="shared" si="29"/>
        <v>-1</v>
      </c>
      <c r="AG63" s="241"/>
    </row>
    <row r="64" spans="1:33" outlineLevel="1" x14ac:dyDescent="0.35">
      <c r="B64" s="130"/>
      <c r="C64" s="229" t="str">
        <f>IF(BUDGET!C49="","",BUDGET!C49)</f>
        <v/>
      </c>
      <c r="D64" s="231" t="str">
        <f>IF(BUDGET!D49="","",BUDGET!D49)</f>
        <v/>
      </c>
      <c r="E64" s="239" t="str">
        <f>IF(BUDGET!N49="","",BUDGET!N49)</f>
        <v/>
      </c>
      <c r="F64" s="241"/>
      <c r="G64" s="239" t="str">
        <f>IF($C64="","",SUMIFS('2022-Q2'!$I:$I,'2022-Q2'!$J:$J,FORECAST!$C64))</f>
        <v/>
      </c>
      <c r="H64" s="239" t="str">
        <f>IF($C64="","",SUMIFS('2022-Q3'!$I:$I,'2022-Q3'!$J:$J,FORECAST!$C64))</f>
        <v/>
      </c>
      <c r="I64" s="239" t="str">
        <f>IF($C64="","",SUMIFS('2022-Q4'!$I:$I,'2022-Q4'!$J:$J,FORECAST!$C64))</f>
        <v/>
      </c>
      <c r="J64" s="239" t="str">
        <f>IF($C64="","",SUMIFS('2023-Q1'!$I:$I,'2023-Q1'!$J:$J,FORECAST!$C64))</f>
        <v/>
      </c>
      <c r="K64" s="239" t="str">
        <f>IF($C64="","",SUMIFS('2023-Q2'!$I:$I,'2023-Q2'!$J:$J,FORECAST!$C64))</f>
        <v/>
      </c>
      <c r="L64" s="239" t="str">
        <f>IF($C64="","",SUMIFS('2023-Q3'!$I:$I,'2023-Q3'!$J:$J,FORECAST!$C64))</f>
        <v/>
      </c>
      <c r="M64" s="239" t="str">
        <f>IF($C64="","",SUMIFS('2023-Q4'!$I:$I,'2023-Q4'!$J:$J,FORECAST!$C64))</f>
        <v/>
      </c>
      <c r="N64" s="239" t="str">
        <f>IF($C64="","",SUMIFS('2024-Q1'!$I:$I,'2024-Q1'!$J:$J,FORECAST!$C64))</f>
        <v/>
      </c>
      <c r="O64" s="239" t="str">
        <f>IF($C64="","",SUMIFS('2024-Q2'!$I:$I,'2024-Q2'!$J:$J,FORECAST!$C64))</f>
        <v/>
      </c>
      <c r="P64" s="270">
        <f t="shared" si="39"/>
        <v>0</v>
      </c>
      <c r="Q64" s="271" t="e">
        <f t="shared" si="40"/>
        <v>#VALUE!</v>
      </c>
      <c r="R64" s="241"/>
      <c r="S64" s="248"/>
      <c r="T64" s="248"/>
      <c r="U64" s="248"/>
      <c r="V64" s="248"/>
      <c r="W64" s="248"/>
      <c r="X64" s="248"/>
      <c r="Y64" s="248"/>
      <c r="Z64" s="248"/>
      <c r="AA64" s="248"/>
      <c r="AB64" s="270">
        <f t="shared" si="41"/>
        <v>0</v>
      </c>
      <c r="AC64" s="241"/>
      <c r="AD64" s="250">
        <f t="shared" si="33"/>
        <v>0</v>
      </c>
      <c r="AE64" s="277" t="e">
        <f t="shared" si="28"/>
        <v>#VALUE!</v>
      </c>
      <c r="AF64" s="278" t="e">
        <f t="shared" si="29"/>
        <v>#VALUE!</v>
      </c>
      <c r="AG64" s="241"/>
    </row>
    <row r="65" spans="1:33" outlineLevel="1" x14ac:dyDescent="0.35">
      <c r="B65" s="130"/>
      <c r="C65" s="229" t="str">
        <f>IF(BUDGET!C50="","",BUDGET!C50)</f>
        <v/>
      </c>
      <c r="D65" s="231" t="str">
        <f>IF(BUDGET!D50="","",BUDGET!D50)</f>
        <v/>
      </c>
      <c r="E65" s="239" t="str">
        <f>IF(BUDGET!N50="","",BUDGET!N50)</f>
        <v/>
      </c>
      <c r="F65" s="241"/>
      <c r="G65" s="239" t="str">
        <f>IF($C65="","",SUMIFS('2022-Q2'!$I:$I,'2022-Q2'!$J:$J,FORECAST!$C65))</f>
        <v/>
      </c>
      <c r="H65" s="239" t="str">
        <f>IF($C65="","",SUMIFS('2022-Q3'!$I:$I,'2022-Q3'!$J:$J,FORECAST!$C65))</f>
        <v/>
      </c>
      <c r="I65" s="239" t="str">
        <f>IF($C65="","",SUMIFS('2022-Q4'!$I:$I,'2022-Q4'!$J:$J,FORECAST!$C65))</f>
        <v/>
      </c>
      <c r="J65" s="239" t="str">
        <f>IF($C65="","",SUMIFS('2023-Q1'!$I:$I,'2023-Q1'!$J:$J,FORECAST!$C65))</f>
        <v/>
      </c>
      <c r="K65" s="239" t="str">
        <f>IF($C65="","",SUMIFS('2023-Q2'!$I:$I,'2023-Q2'!$J:$J,FORECAST!$C65))</f>
        <v/>
      </c>
      <c r="L65" s="239" t="str">
        <f>IF($C65="","",SUMIFS('2023-Q3'!$I:$I,'2023-Q3'!$J:$J,FORECAST!$C65))</f>
        <v/>
      </c>
      <c r="M65" s="239" t="str">
        <f>IF($C65="","",SUMIFS('2023-Q4'!$I:$I,'2023-Q4'!$J:$J,FORECAST!$C65))</f>
        <v/>
      </c>
      <c r="N65" s="239" t="str">
        <f>IF($C65="","",SUMIFS('2024-Q1'!$I:$I,'2024-Q1'!$J:$J,FORECAST!$C65))</f>
        <v/>
      </c>
      <c r="O65" s="239" t="str">
        <f>IF($C65="","",SUMIFS('2024-Q2'!$I:$I,'2024-Q2'!$J:$J,FORECAST!$C65))</f>
        <v/>
      </c>
      <c r="P65" s="270">
        <f t="shared" si="39"/>
        <v>0</v>
      </c>
      <c r="Q65" s="271" t="e">
        <f t="shared" si="40"/>
        <v>#VALUE!</v>
      </c>
      <c r="R65" s="241"/>
      <c r="S65" s="248"/>
      <c r="T65" s="248"/>
      <c r="U65" s="248"/>
      <c r="V65" s="248"/>
      <c r="W65" s="248"/>
      <c r="X65" s="248"/>
      <c r="Y65" s="248"/>
      <c r="Z65" s="248"/>
      <c r="AA65" s="248"/>
      <c r="AB65" s="270">
        <f t="shared" ref="AB65:AB77" si="42">SUM(S65:AA65)</f>
        <v>0</v>
      </c>
      <c r="AC65" s="241"/>
      <c r="AD65" s="250">
        <f t="shared" ref="AD65:AD77" si="43">P65+AB65</f>
        <v>0</v>
      </c>
      <c r="AE65" s="277" t="e">
        <f t="shared" ref="AE65:AE77" si="44">AD65-E65</f>
        <v>#VALUE!</v>
      </c>
      <c r="AF65" s="278" t="e">
        <f t="shared" ref="AF65:AF77" si="45">AE65/E65</f>
        <v>#VALUE!</v>
      </c>
      <c r="AG65" s="241"/>
    </row>
    <row r="66" spans="1:33" outlineLevel="1" x14ac:dyDescent="0.35">
      <c r="B66" s="130"/>
      <c r="C66" s="229" t="str">
        <f>IF(BUDGET!C51="","",BUDGET!C51)</f>
        <v/>
      </c>
      <c r="D66" s="231" t="str">
        <f>IF(BUDGET!D51="","",BUDGET!D51)</f>
        <v/>
      </c>
      <c r="E66" s="239" t="str">
        <f>IF(BUDGET!N51="","",BUDGET!N51)</f>
        <v/>
      </c>
      <c r="F66" s="241"/>
      <c r="G66" s="239" t="str">
        <f>IF($C66="","",SUMIFS('2022-Q2'!$I:$I,'2022-Q2'!$J:$J,FORECAST!$C66))</f>
        <v/>
      </c>
      <c r="H66" s="239" t="str">
        <f>IF($C66="","",SUMIFS('2022-Q3'!$I:$I,'2022-Q3'!$J:$J,FORECAST!$C66))</f>
        <v/>
      </c>
      <c r="I66" s="239" t="str">
        <f>IF($C66="","",SUMIFS('2022-Q4'!$I:$I,'2022-Q4'!$J:$J,FORECAST!$C66))</f>
        <v/>
      </c>
      <c r="J66" s="239" t="str">
        <f>IF($C66="","",SUMIFS('2023-Q1'!$I:$I,'2023-Q1'!$J:$J,FORECAST!$C66))</f>
        <v/>
      </c>
      <c r="K66" s="239" t="str">
        <f>IF($C66="","",SUMIFS('2023-Q2'!$I:$I,'2023-Q2'!$J:$J,FORECAST!$C66))</f>
        <v/>
      </c>
      <c r="L66" s="239" t="str">
        <f>IF($C66="","",SUMIFS('2023-Q3'!$I:$I,'2023-Q3'!$J:$J,FORECAST!$C66))</f>
        <v/>
      </c>
      <c r="M66" s="239" t="str">
        <f>IF($C66="","",SUMIFS('2023-Q4'!$I:$I,'2023-Q4'!$J:$J,FORECAST!$C66))</f>
        <v/>
      </c>
      <c r="N66" s="239" t="str">
        <f>IF($C66="","",SUMIFS('2024-Q1'!$I:$I,'2024-Q1'!$J:$J,FORECAST!$C66))</f>
        <v/>
      </c>
      <c r="O66" s="239" t="str">
        <f>IF($C66="","",SUMIFS('2024-Q2'!$I:$I,'2024-Q2'!$J:$J,FORECAST!$C66))</f>
        <v/>
      </c>
      <c r="P66" s="270">
        <f t="shared" si="39"/>
        <v>0</v>
      </c>
      <c r="Q66" s="271" t="e">
        <f t="shared" si="40"/>
        <v>#VALUE!</v>
      </c>
      <c r="R66" s="241"/>
      <c r="S66" s="248"/>
      <c r="T66" s="248"/>
      <c r="U66" s="248"/>
      <c r="V66" s="248"/>
      <c r="W66" s="248"/>
      <c r="X66" s="248"/>
      <c r="Y66" s="248"/>
      <c r="Z66" s="248"/>
      <c r="AA66" s="248"/>
      <c r="AB66" s="270">
        <f t="shared" si="42"/>
        <v>0</v>
      </c>
      <c r="AC66" s="241"/>
      <c r="AD66" s="250">
        <f t="shared" si="43"/>
        <v>0</v>
      </c>
      <c r="AE66" s="277" t="e">
        <f t="shared" si="44"/>
        <v>#VALUE!</v>
      </c>
      <c r="AF66" s="278" t="e">
        <f t="shared" si="45"/>
        <v>#VALUE!</v>
      </c>
      <c r="AG66" s="241"/>
    </row>
    <row r="67" spans="1:33" outlineLevel="1" x14ac:dyDescent="0.35">
      <c r="B67" s="130"/>
      <c r="C67" s="229" t="str">
        <f>IF(BUDGET!C52="","",BUDGET!C52)</f>
        <v/>
      </c>
      <c r="D67" s="231" t="str">
        <f>IF(BUDGET!D52="","",BUDGET!D52)</f>
        <v/>
      </c>
      <c r="E67" s="239" t="str">
        <f>IF(BUDGET!N52="","",BUDGET!N52)</f>
        <v/>
      </c>
      <c r="F67" s="241"/>
      <c r="G67" s="239" t="str">
        <f>IF($C67="","",SUMIFS('2022-Q2'!$I:$I,'2022-Q2'!$J:$J,FORECAST!$C67))</f>
        <v/>
      </c>
      <c r="H67" s="239" t="str">
        <f>IF($C67="","",SUMIFS('2022-Q3'!$I:$I,'2022-Q3'!$J:$J,FORECAST!$C67))</f>
        <v/>
      </c>
      <c r="I67" s="239" t="str">
        <f>IF($C67="","",SUMIFS('2022-Q4'!$I:$I,'2022-Q4'!$J:$J,FORECAST!$C67))</f>
        <v/>
      </c>
      <c r="J67" s="239" t="str">
        <f>IF($C67="","",SUMIFS('2023-Q1'!$I:$I,'2023-Q1'!$J:$J,FORECAST!$C67))</f>
        <v/>
      </c>
      <c r="K67" s="239" t="str">
        <f>IF($C67="","",SUMIFS('2023-Q2'!$I:$I,'2023-Q2'!$J:$J,FORECAST!$C67))</f>
        <v/>
      </c>
      <c r="L67" s="239" t="str">
        <f>IF($C67="","",SUMIFS('2023-Q3'!$I:$I,'2023-Q3'!$J:$J,FORECAST!$C67))</f>
        <v/>
      </c>
      <c r="M67" s="239" t="str">
        <f>IF($C67="","",SUMIFS('2023-Q4'!$I:$I,'2023-Q4'!$J:$J,FORECAST!$C67))</f>
        <v/>
      </c>
      <c r="N67" s="239" t="str">
        <f>IF($C67="","",SUMIFS('2024-Q1'!$I:$I,'2024-Q1'!$J:$J,FORECAST!$C67))</f>
        <v/>
      </c>
      <c r="O67" s="239" t="str">
        <f>IF($C67="","",SUMIFS('2024-Q2'!$I:$I,'2024-Q2'!$J:$J,FORECAST!$C67))</f>
        <v/>
      </c>
      <c r="P67" s="270">
        <f t="shared" si="39"/>
        <v>0</v>
      </c>
      <c r="Q67" s="271" t="e">
        <f t="shared" si="40"/>
        <v>#VALUE!</v>
      </c>
      <c r="R67" s="241"/>
      <c r="S67" s="248"/>
      <c r="T67" s="248"/>
      <c r="U67" s="248"/>
      <c r="V67" s="248"/>
      <c r="W67" s="248"/>
      <c r="X67" s="248"/>
      <c r="Y67" s="248"/>
      <c r="Z67" s="248"/>
      <c r="AA67" s="248"/>
      <c r="AB67" s="270">
        <f t="shared" si="42"/>
        <v>0</v>
      </c>
      <c r="AC67" s="241"/>
      <c r="AD67" s="250">
        <f t="shared" si="43"/>
        <v>0</v>
      </c>
      <c r="AE67" s="277" t="e">
        <f t="shared" si="44"/>
        <v>#VALUE!</v>
      </c>
      <c r="AF67" s="278" t="e">
        <f t="shared" si="45"/>
        <v>#VALUE!</v>
      </c>
      <c r="AG67" s="241"/>
    </row>
    <row r="68" spans="1:33" outlineLevel="1" x14ac:dyDescent="0.35">
      <c r="B68" s="130"/>
      <c r="C68" s="229" t="str">
        <f>IF(BUDGET!C53="","",BUDGET!C53)</f>
        <v/>
      </c>
      <c r="D68" s="231" t="str">
        <f>IF(BUDGET!D53="","",BUDGET!D53)</f>
        <v/>
      </c>
      <c r="E68" s="239" t="str">
        <f>IF(BUDGET!N53="","",BUDGET!N53)</f>
        <v/>
      </c>
      <c r="F68" s="241"/>
      <c r="G68" s="239" t="str">
        <f>IF($C68="","",SUMIFS('2022-Q2'!$I:$I,'2022-Q2'!$J:$J,FORECAST!$C68))</f>
        <v/>
      </c>
      <c r="H68" s="239" t="str">
        <f>IF($C68="","",SUMIFS('2022-Q3'!$I:$I,'2022-Q3'!$J:$J,FORECAST!$C68))</f>
        <v/>
      </c>
      <c r="I68" s="239" t="str">
        <f>IF($C68="","",SUMIFS('2022-Q4'!$I:$I,'2022-Q4'!$J:$J,FORECAST!$C68))</f>
        <v/>
      </c>
      <c r="J68" s="239" t="str">
        <f>IF($C68="","",SUMIFS('2023-Q1'!$I:$I,'2023-Q1'!$J:$J,FORECAST!$C68))</f>
        <v/>
      </c>
      <c r="K68" s="239" t="str">
        <f>IF($C68="","",SUMIFS('2023-Q2'!$I:$I,'2023-Q2'!$J:$J,FORECAST!$C68))</f>
        <v/>
      </c>
      <c r="L68" s="239" t="str">
        <f>IF($C68="","",SUMIFS('2023-Q3'!$I:$I,'2023-Q3'!$J:$J,FORECAST!$C68))</f>
        <v/>
      </c>
      <c r="M68" s="239" t="str">
        <f>IF($C68="","",SUMIFS('2023-Q4'!$I:$I,'2023-Q4'!$J:$J,FORECAST!$C68))</f>
        <v/>
      </c>
      <c r="N68" s="239" t="str">
        <f>IF($C68="","",SUMIFS('2024-Q1'!$I:$I,'2024-Q1'!$J:$J,FORECAST!$C68))</f>
        <v/>
      </c>
      <c r="O68" s="239" t="str">
        <f>IF($C68="","",SUMIFS('2024-Q2'!$I:$I,'2024-Q2'!$J:$J,FORECAST!$C68))</f>
        <v/>
      </c>
      <c r="P68" s="270">
        <f t="shared" si="39"/>
        <v>0</v>
      </c>
      <c r="Q68" s="271" t="e">
        <f t="shared" si="40"/>
        <v>#VALUE!</v>
      </c>
      <c r="R68" s="241"/>
      <c r="S68" s="248"/>
      <c r="T68" s="248"/>
      <c r="U68" s="248"/>
      <c r="V68" s="248"/>
      <c r="W68" s="248"/>
      <c r="X68" s="248"/>
      <c r="Y68" s="248"/>
      <c r="Z68" s="248"/>
      <c r="AA68" s="248"/>
      <c r="AB68" s="270">
        <f t="shared" si="42"/>
        <v>0</v>
      </c>
      <c r="AC68" s="241"/>
      <c r="AD68" s="250">
        <f t="shared" si="43"/>
        <v>0</v>
      </c>
      <c r="AE68" s="277" t="e">
        <f t="shared" si="44"/>
        <v>#VALUE!</v>
      </c>
      <c r="AF68" s="278" t="e">
        <f t="shared" si="45"/>
        <v>#VALUE!</v>
      </c>
      <c r="AG68" s="241"/>
    </row>
    <row r="69" spans="1:33" ht="16.5" customHeight="1" outlineLevel="1" x14ac:dyDescent="0.35">
      <c r="B69" s="130"/>
      <c r="C69" s="229" t="str">
        <f>IF(BUDGET!C54="","",BUDGET!C54)</f>
        <v/>
      </c>
      <c r="D69" s="231" t="str">
        <f>IF(BUDGET!D54="","",BUDGET!D54)</f>
        <v/>
      </c>
      <c r="E69" s="239" t="str">
        <f>IF(BUDGET!N54="","",BUDGET!N54)</f>
        <v/>
      </c>
      <c r="F69" s="241"/>
      <c r="G69" s="239" t="str">
        <f>IF($C69="","",SUMIFS('2022-Q2'!$I:$I,'2022-Q2'!$J:$J,FORECAST!$C69))</f>
        <v/>
      </c>
      <c r="H69" s="239" t="str">
        <f>IF($C69="","",SUMIFS('2022-Q3'!$I:$I,'2022-Q3'!$J:$J,FORECAST!$C69))</f>
        <v/>
      </c>
      <c r="I69" s="239" t="str">
        <f>IF($C69="","",SUMIFS('2022-Q4'!$I:$I,'2022-Q4'!$J:$J,FORECAST!$C69))</f>
        <v/>
      </c>
      <c r="J69" s="239" t="str">
        <f>IF($C69="","",SUMIFS('2023-Q1'!$I:$I,'2023-Q1'!$J:$J,FORECAST!$C69))</f>
        <v/>
      </c>
      <c r="K69" s="239" t="str">
        <f>IF($C69="","",SUMIFS('2023-Q2'!$I:$I,'2023-Q2'!$J:$J,FORECAST!$C69))</f>
        <v/>
      </c>
      <c r="L69" s="239" t="str">
        <f>IF($C69="","",SUMIFS('2023-Q3'!$I:$I,'2023-Q3'!$J:$J,FORECAST!$C69))</f>
        <v/>
      </c>
      <c r="M69" s="239" t="str">
        <f>IF($C69="","",SUMIFS('2023-Q4'!$I:$I,'2023-Q4'!$J:$J,FORECAST!$C69))</f>
        <v/>
      </c>
      <c r="N69" s="239" t="str">
        <f>IF($C69="","",SUMIFS('2024-Q1'!$I:$I,'2024-Q1'!$J:$J,FORECAST!$C69))</f>
        <v/>
      </c>
      <c r="O69" s="239" t="str">
        <f>IF($C69="","",SUMIFS('2024-Q2'!$I:$I,'2024-Q2'!$J:$J,FORECAST!$C69))</f>
        <v/>
      </c>
      <c r="P69" s="270">
        <f t="shared" si="39"/>
        <v>0</v>
      </c>
      <c r="Q69" s="271" t="e">
        <f t="shared" si="40"/>
        <v>#VALUE!</v>
      </c>
      <c r="R69" s="241"/>
      <c r="S69" s="248"/>
      <c r="T69" s="248"/>
      <c r="U69" s="248"/>
      <c r="V69" s="248"/>
      <c r="W69" s="248"/>
      <c r="X69" s="248"/>
      <c r="Y69" s="248"/>
      <c r="Z69" s="248"/>
      <c r="AA69" s="248"/>
      <c r="AB69" s="270">
        <f t="shared" si="42"/>
        <v>0</v>
      </c>
      <c r="AC69" s="241"/>
      <c r="AD69" s="250">
        <f t="shared" si="43"/>
        <v>0</v>
      </c>
      <c r="AE69" s="277" t="e">
        <f t="shared" si="44"/>
        <v>#VALUE!</v>
      </c>
      <c r="AF69" s="278" t="e">
        <f t="shared" si="45"/>
        <v>#VALUE!</v>
      </c>
      <c r="AG69" s="241"/>
    </row>
    <row r="70" spans="1:33" outlineLevel="1" x14ac:dyDescent="0.35">
      <c r="B70" s="130"/>
      <c r="C70" s="229" t="str">
        <f>IF(BUDGET!C55="","",BUDGET!C55)</f>
        <v/>
      </c>
      <c r="D70" s="231" t="str">
        <f>IF(BUDGET!D55="","",BUDGET!D55)</f>
        <v/>
      </c>
      <c r="E70" s="239" t="str">
        <f>IF(BUDGET!N55="","",BUDGET!N55)</f>
        <v/>
      </c>
      <c r="F70" s="241"/>
      <c r="G70" s="239" t="str">
        <f>IF($C70="","",SUMIFS('2022-Q2'!$I:$I,'2022-Q2'!$J:$J,FORECAST!$C70))</f>
        <v/>
      </c>
      <c r="H70" s="239" t="str">
        <f>IF($C70="","",SUMIFS('2022-Q3'!$I:$I,'2022-Q3'!$J:$J,FORECAST!$C70))</f>
        <v/>
      </c>
      <c r="I70" s="239" t="str">
        <f>IF($C70="","",SUMIFS('2022-Q4'!$I:$I,'2022-Q4'!$J:$J,FORECAST!$C70))</f>
        <v/>
      </c>
      <c r="J70" s="239" t="str">
        <f>IF($C70="","",SUMIFS('2023-Q1'!$I:$I,'2023-Q1'!$J:$J,FORECAST!$C70))</f>
        <v/>
      </c>
      <c r="K70" s="239" t="str">
        <f>IF($C70="","",SUMIFS('2023-Q2'!$I:$I,'2023-Q2'!$J:$J,FORECAST!$C70))</f>
        <v/>
      </c>
      <c r="L70" s="239" t="str">
        <f>IF($C70="","",SUMIFS('2023-Q3'!$I:$I,'2023-Q3'!$J:$J,FORECAST!$C70))</f>
        <v/>
      </c>
      <c r="M70" s="239" t="str">
        <f>IF($C70="","",SUMIFS('2023-Q4'!$I:$I,'2023-Q4'!$J:$J,FORECAST!$C70))</f>
        <v/>
      </c>
      <c r="N70" s="239" t="str">
        <f>IF($C70="","",SUMIFS('2024-Q1'!$I:$I,'2024-Q1'!$J:$J,FORECAST!$C70))</f>
        <v/>
      </c>
      <c r="O70" s="239" t="str">
        <f>IF($C70="","",SUMIFS('2024-Q2'!$I:$I,'2024-Q2'!$J:$J,FORECAST!$C70))</f>
        <v/>
      </c>
      <c r="P70" s="270">
        <f t="shared" si="39"/>
        <v>0</v>
      </c>
      <c r="Q70" s="271" t="e">
        <f t="shared" si="40"/>
        <v>#VALUE!</v>
      </c>
      <c r="R70" s="241"/>
      <c r="S70" s="248"/>
      <c r="T70" s="248"/>
      <c r="U70" s="248"/>
      <c r="V70" s="248"/>
      <c r="W70" s="248"/>
      <c r="X70" s="248"/>
      <c r="Y70" s="248"/>
      <c r="Z70" s="248"/>
      <c r="AA70" s="248"/>
      <c r="AB70" s="270">
        <f t="shared" si="42"/>
        <v>0</v>
      </c>
      <c r="AC70" s="241"/>
      <c r="AD70" s="250">
        <f t="shared" si="43"/>
        <v>0</v>
      </c>
      <c r="AE70" s="277" t="e">
        <f t="shared" si="44"/>
        <v>#VALUE!</v>
      </c>
      <c r="AF70" s="278" t="e">
        <f t="shared" si="45"/>
        <v>#VALUE!</v>
      </c>
      <c r="AG70" s="241"/>
    </row>
    <row r="71" spans="1:33" outlineLevel="1" x14ac:dyDescent="0.35">
      <c r="B71" s="130"/>
      <c r="C71" s="229" t="str">
        <f>IF(BUDGET!C56="","",BUDGET!C56)</f>
        <v/>
      </c>
      <c r="D71" s="231" t="str">
        <f>IF(BUDGET!D56="","",BUDGET!D56)</f>
        <v/>
      </c>
      <c r="E71" s="239" t="str">
        <f>IF(BUDGET!N56="","",BUDGET!N56)</f>
        <v/>
      </c>
      <c r="F71" s="241"/>
      <c r="G71" s="239" t="str">
        <f>IF($C71="","",SUMIFS('2022-Q2'!$I:$I,'2022-Q2'!$J:$J,FORECAST!$C71))</f>
        <v/>
      </c>
      <c r="H71" s="239" t="str">
        <f>IF($C71="","",SUMIFS('2022-Q3'!$I:$I,'2022-Q3'!$J:$J,FORECAST!$C71))</f>
        <v/>
      </c>
      <c r="I71" s="239" t="str">
        <f>IF($C71="","",SUMIFS('2022-Q4'!$I:$I,'2022-Q4'!$J:$J,FORECAST!$C71))</f>
        <v/>
      </c>
      <c r="J71" s="239" t="str">
        <f>IF($C71="","",SUMIFS('2023-Q1'!$I:$I,'2023-Q1'!$J:$J,FORECAST!$C71))</f>
        <v/>
      </c>
      <c r="K71" s="239" t="str">
        <f>IF($C71="","",SUMIFS('2023-Q2'!$I:$I,'2023-Q2'!$J:$J,FORECAST!$C71))</f>
        <v/>
      </c>
      <c r="L71" s="239" t="str">
        <f>IF($C71="","",SUMIFS('2023-Q3'!$I:$I,'2023-Q3'!$J:$J,FORECAST!$C71))</f>
        <v/>
      </c>
      <c r="M71" s="239" t="str">
        <f>IF($C71="","",SUMIFS('2023-Q4'!$I:$I,'2023-Q4'!$J:$J,FORECAST!$C71))</f>
        <v/>
      </c>
      <c r="N71" s="239" t="str">
        <f>IF($C71="","",SUMIFS('2024-Q1'!$I:$I,'2024-Q1'!$J:$J,FORECAST!$C71))</f>
        <v/>
      </c>
      <c r="O71" s="239" t="str">
        <f>IF($C71="","",SUMIFS('2024-Q2'!$I:$I,'2024-Q2'!$J:$J,FORECAST!$C71))</f>
        <v/>
      </c>
      <c r="P71" s="270">
        <f t="shared" si="39"/>
        <v>0</v>
      </c>
      <c r="Q71" s="271" t="e">
        <f t="shared" si="40"/>
        <v>#VALUE!</v>
      </c>
      <c r="R71" s="241"/>
      <c r="S71" s="248"/>
      <c r="T71" s="248"/>
      <c r="U71" s="248"/>
      <c r="V71" s="248"/>
      <c r="W71" s="248"/>
      <c r="X71" s="248"/>
      <c r="Y71" s="248"/>
      <c r="Z71" s="248"/>
      <c r="AA71" s="248"/>
      <c r="AB71" s="270">
        <f t="shared" si="42"/>
        <v>0</v>
      </c>
      <c r="AC71" s="241"/>
      <c r="AD71" s="250">
        <f t="shared" si="43"/>
        <v>0</v>
      </c>
      <c r="AE71" s="277" t="e">
        <f t="shared" si="44"/>
        <v>#VALUE!</v>
      </c>
      <c r="AF71" s="278" t="e">
        <f t="shared" si="45"/>
        <v>#VALUE!</v>
      </c>
      <c r="AG71" s="241"/>
    </row>
    <row r="72" spans="1:33" outlineLevel="1" x14ac:dyDescent="0.35">
      <c r="B72" s="130"/>
      <c r="C72" s="229" t="str">
        <f>IF(BUDGET!C57="","",BUDGET!C57)</f>
        <v/>
      </c>
      <c r="D72" s="231" t="str">
        <f>IF(BUDGET!D57="","",BUDGET!D57)</f>
        <v/>
      </c>
      <c r="E72" s="239" t="str">
        <f>IF(BUDGET!N57="","",BUDGET!N57)</f>
        <v/>
      </c>
      <c r="F72" s="241"/>
      <c r="G72" s="239" t="str">
        <f>IF($C72="","",SUMIFS('2022-Q2'!$I:$I,'2022-Q2'!$J:$J,FORECAST!$C72))</f>
        <v/>
      </c>
      <c r="H72" s="239" t="str">
        <f>IF($C72="","",SUMIFS('2022-Q3'!$I:$I,'2022-Q3'!$J:$J,FORECAST!$C72))</f>
        <v/>
      </c>
      <c r="I72" s="239" t="str">
        <f>IF($C72="","",SUMIFS('2022-Q4'!$I:$I,'2022-Q4'!$J:$J,FORECAST!$C72))</f>
        <v/>
      </c>
      <c r="J72" s="239" t="str">
        <f>IF($C72="","",SUMIFS('2023-Q1'!$I:$I,'2023-Q1'!$J:$J,FORECAST!$C72))</f>
        <v/>
      </c>
      <c r="K72" s="239" t="str">
        <f>IF($C72="","",SUMIFS('2023-Q2'!$I:$I,'2023-Q2'!$J:$J,FORECAST!$C72))</f>
        <v/>
      </c>
      <c r="L72" s="239" t="str">
        <f>IF($C72="","",SUMIFS('2023-Q3'!$I:$I,'2023-Q3'!$J:$J,FORECAST!$C72))</f>
        <v/>
      </c>
      <c r="M72" s="239" t="str">
        <f>IF($C72="","",SUMIFS('2023-Q4'!$I:$I,'2023-Q4'!$J:$J,FORECAST!$C72))</f>
        <v/>
      </c>
      <c r="N72" s="239" t="str">
        <f>IF($C72="","",SUMIFS('2024-Q1'!$I:$I,'2024-Q1'!$J:$J,FORECAST!$C72))</f>
        <v/>
      </c>
      <c r="O72" s="239" t="str">
        <f>IF($C72="","",SUMIFS('2024-Q2'!$I:$I,'2024-Q2'!$J:$J,FORECAST!$C72))</f>
        <v/>
      </c>
      <c r="P72" s="270">
        <f t="shared" si="39"/>
        <v>0</v>
      </c>
      <c r="Q72" s="271" t="e">
        <f t="shared" si="40"/>
        <v>#VALUE!</v>
      </c>
      <c r="R72" s="241"/>
      <c r="S72" s="248"/>
      <c r="T72" s="248"/>
      <c r="U72" s="248"/>
      <c r="V72" s="248"/>
      <c r="W72" s="248"/>
      <c r="X72" s="248"/>
      <c r="Y72" s="248"/>
      <c r="Z72" s="248"/>
      <c r="AA72" s="248"/>
      <c r="AB72" s="270">
        <f t="shared" si="42"/>
        <v>0</v>
      </c>
      <c r="AC72" s="241"/>
      <c r="AD72" s="250">
        <f t="shared" si="43"/>
        <v>0</v>
      </c>
      <c r="AE72" s="277" t="e">
        <f t="shared" si="44"/>
        <v>#VALUE!</v>
      </c>
      <c r="AF72" s="278" t="e">
        <f t="shared" si="45"/>
        <v>#VALUE!</v>
      </c>
      <c r="AG72" s="241"/>
    </row>
    <row r="73" spans="1:33" outlineLevel="1" x14ac:dyDescent="0.35">
      <c r="B73" s="130"/>
      <c r="C73" s="229" t="str">
        <f>IF(BUDGET!C58="","",BUDGET!C58)</f>
        <v/>
      </c>
      <c r="D73" s="231" t="str">
        <f>IF(BUDGET!D58="","",BUDGET!D58)</f>
        <v/>
      </c>
      <c r="E73" s="239" t="str">
        <f>IF(BUDGET!N58="","",BUDGET!N58)</f>
        <v/>
      </c>
      <c r="F73" s="241"/>
      <c r="G73" s="239" t="str">
        <f>IF($C73="","",SUMIFS('2022-Q2'!$I:$I,'2022-Q2'!$J:$J,FORECAST!$C73))</f>
        <v/>
      </c>
      <c r="H73" s="239" t="str">
        <f>IF($C73="","",SUMIFS('2022-Q3'!$I:$I,'2022-Q3'!$J:$J,FORECAST!$C73))</f>
        <v/>
      </c>
      <c r="I73" s="239" t="str">
        <f>IF($C73="","",SUMIFS('2022-Q4'!$I:$I,'2022-Q4'!$J:$J,FORECAST!$C73))</f>
        <v/>
      </c>
      <c r="J73" s="239" t="str">
        <f>IF($C73="","",SUMIFS('2023-Q1'!$I:$I,'2023-Q1'!$J:$J,FORECAST!$C73))</f>
        <v/>
      </c>
      <c r="K73" s="239" t="str">
        <f>IF($C73="","",SUMIFS('2023-Q2'!$I:$I,'2023-Q2'!$J:$J,FORECAST!$C73))</f>
        <v/>
      </c>
      <c r="L73" s="239" t="str">
        <f>IF($C73="","",SUMIFS('2023-Q3'!$I:$I,'2023-Q3'!$J:$J,FORECAST!$C73))</f>
        <v/>
      </c>
      <c r="M73" s="239" t="str">
        <f>IF($C73="","",SUMIFS('2023-Q4'!$I:$I,'2023-Q4'!$J:$J,FORECAST!$C73))</f>
        <v/>
      </c>
      <c r="N73" s="239" t="str">
        <f>IF($C73="","",SUMIFS('2024-Q1'!$I:$I,'2024-Q1'!$J:$J,FORECAST!$C73))</f>
        <v/>
      </c>
      <c r="O73" s="239" t="str">
        <f>IF($C73="","",SUMIFS('2024-Q2'!$I:$I,'2024-Q2'!$J:$J,FORECAST!$C73))</f>
        <v/>
      </c>
      <c r="P73" s="270">
        <f t="shared" si="39"/>
        <v>0</v>
      </c>
      <c r="Q73" s="271" t="e">
        <f t="shared" si="40"/>
        <v>#VALUE!</v>
      </c>
      <c r="R73" s="241"/>
      <c r="S73" s="248"/>
      <c r="T73" s="248"/>
      <c r="U73" s="248"/>
      <c r="V73" s="248"/>
      <c r="W73" s="248"/>
      <c r="X73" s="248"/>
      <c r="Y73" s="248"/>
      <c r="Z73" s="248"/>
      <c r="AA73" s="248"/>
      <c r="AB73" s="270">
        <f t="shared" si="42"/>
        <v>0</v>
      </c>
      <c r="AC73" s="241"/>
      <c r="AD73" s="250">
        <f t="shared" si="43"/>
        <v>0</v>
      </c>
      <c r="AE73" s="277" t="e">
        <f t="shared" si="44"/>
        <v>#VALUE!</v>
      </c>
      <c r="AF73" s="278" t="e">
        <f t="shared" si="45"/>
        <v>#VALUE!</v>
      </c>
      <c r="AG73" s="241"/>
    </row>
    <row r="74" spans="1:33" outlineLevel="1" x14ac:dyDescent="0.35">
      <c r="B74" s="130"/>
      <c r="C74" s="229" t="str">
        <f>IF(BUDGET!C59="","",BUDGET!C59)</f>
        <v/>
      </c>
      <c r="D74" s="231" t="str">
        <f>IF(BUDGET!D59="","",BUDGET!D59)</f>
        <v/>
      </c>
      <c r="E74" s="239" t="str">
        <f>IF(BUDGET!N59="","",BUDGET!N59)</f>
        <v/>
      </c>
      <c r="F74" s="241"/>
      <c r="G74" s="239" t="str">
        <f>IF($C74="","",SUMIFS('2022-Q2'!$I:$I,'2022-Q2'!$J:$J,FORECAST!$C74))</f>
        <v/>
      </c>
      <c r="H74" s="239" t="str">
        <f>IF($C74="","",SUMIFS('2022-Q3'!$I:$I,'2022-Q3'!$J:$J,FORECAST!$C74))</f>
        <v/>
      </c>
      <c r="I74" s="239" t="str">
        <f>IF($C74="","",SUMIFS('2022-Q4'!$I:$I,'2022-Q4'!$J:$J,FORECAST!$C74))</f>
        <v/>
      </c>
      <c r="J74" s="239" t="str">
        <f>IF($C74="","",SUMIFS('2023-Q1'!$I:$I,'2023-Q1'!$J:$J,FORECAST!$C74))</f>
        <v/>
      </c>
      <c r="K74" s="239" t="str">
        <f>IF($C74="","",SUMIFS('2023-Q2'!$I:$I,'2023-Q2'!$J:$J,FORECAST!$C74))</f>
        <v/>
      </c>
      <c r="L74" s="239" t="str">
        <f>IF($C74="","",SUMIFS('2023-Q3'!$I:$I,'2023-Q3'!$J:$J,FORECAST!$C74))</f>
        <v/>
      </c>
      <c r="M74" s="239" t="str">
        <f>IF($C74="","",SUMIFS('2023-Q4'!$I:$I,'2023-Q4'!$J:$J,FORECAST!$C74))</f>
        <v/>
      </c>
      <c r="N74" s="239" t="str">
        <f>IF($C74="","",SUMIFS('2024-Q1'!$I:$I,'2024-Q1'!$J:$J,FORECAST!$C74))</f>
        <v/>
      </c>
      <c r="O74" s="239" t="str">
        <f>IF($C74="","",SUMIFS('2024-Q2'!$I:$I,'2024-Q2'!$J:$J,FORECAST!$C74))</f>
        <v/>
      </c>
      <c r="P74" s="270">
        <f t="shared" si="39"/>
        <v>0</v>
      </c>
      <c r="Q74" s="271" t="e">
        <f t="shared" si="40"/>
        <v>#VALUE!</v>
      </c>
      <c r="R74" s="241"/>
      <c r="S74" s="248"/>
      <c r="T74" s="248"/>
      <c r="U74" s="248"/>
      <c r="V74" s="248"/>
      <c r="W74" s="248"/>
      <c r="X74" s="248"/>
      <c r="Y74" s="248"/>
      <c r="Z74" s="248"/>
      <c r="AA74" s="248"/>
      <c r="AB74" s="270">
        <f t="shared" si="42"/>
        <v>0</v>
      </c>
      <c r="AC74" s="241"/>
      <c r="AD74" s="250">
        <f t="shared" si="43"/>
        <v>0</v>
      </c>
      <c r="AE74" s="277" t="e">
        <f t="shared" si="44"/>
        <v>#VALUE!</v>
      </c>
      <c r="AF74" s="278" t="e">
        <f t="shared" si="45"/>
        <v>#VALUE!</v>
      </c>
      <c r="AG74" s="241"/>
    </row>
    <row r="75" spans="1:33" outlineLevel="1" x14ac:dyDescent="0.35">
      <c r="B75" s="130"/>
      <c r="C75" s="229" t="str">
        <f>IF(BUDGET!C60="","",BUDGET!C60)</f>
        <v/>
      </c>
      <c r="D75" s="231" t="str">
        <f>IF(BUDGET!D60="","",BUDGET!D60)</f>
        <v/>
      </c>
      <c r="E75" s="239" t="str">
        <f>IF(BUDGET!N60="","",BUDGET!N60)</f>
        <v/>
      </c>
      <c r="F75" s="241"/>
      <c r="G75" s="239" t="str">
        <f>IF($C75="","",SUMIFS('2022-Q2'!$I:$I,'2022-Q2'!$J:$J,FORECAST!$C75))</f>
        <v/>
      </c>
      <c r="H75" s="239" t="str">
        <f>IF($C75="","",SUMIFS('2022-Q3'!$I:$I,'2022-Q3'!$J:$J,FORECAST!$C75))</f>
        <v/>
      </c>
      <c r="I75" s="239" t="str">
        <f>IF($C75="","",SUMIFS('2022-Q4'!$I:$I,'2022-Q4'!$J:$J,FORECAST!$C75))</f>
        <v/>
      </c>
      <c r="J75" s="239" t="str">
        <f>IF($C75="","",SUMIFS('2023-Q1'!$I:$I,'2023-Q1'!$J:$J,FORECAST!$C75))</f>
        <v/>
      </c>
      <c r="K75" s="239" t="str">
        <f>IF($C75="","",SUMIFS('2023-Q2'!$I:$I,'2023-Q2'!$J:$J,FORECAST!$C75))</f>
        <v/>
      </c>
      <c r="L75" s="239" t="str">
        <f>IF($C75="","",SUMIFS('2023-Q3'!$I:$I,'2023-Q3'!$J:$J,FORECAST!$C75))</f>
        <v/>
      </c>
      <c r="M75" s="239" t="str">
        <f>IF($C75="","",SUMIFS('2023-Q4'!$I:$I,'2023-Q4'!$J:$J,FORECAST!$C75))</f>
        <v/>
      </c>
      <c r="N75" s="239" t="str">
        <f>IF($C75="","",SUMIFS('2024-Q1'!$I:$I,'2024-Q1'!$J:$J,FORECAST!$C75))</f>
        <v/>
      </c>
      <c r="O75" s="239" t="str">
        <f>IF($C75="","",SUMIFS('2024-Q2'!$I:$I,'2024-Q2'!$J:$J,FORECAST!$C75))</f>
        <v/>
      </c>
      <c r="P75" s="270">
        <f t="shared" si="39"/>
        <v>0</v>
      </c>
      <c r="Q75" s="271" t="e">
        <f t="shared" si="40"/>
        <v>#VALUE!</v>
      </c>
      <c r="R75" s="241"/>
      <c r="S75" s="248"/>
      <c r="T75" s="248"/>
      <c r="U75" s="248"/>
      <c r="V75" s="248"/>
      <c r="W75" s="248"/>
      <c r="X75" s="248"/>
      <c r="Y75" s="248"/>
      <c r="Z75" s="248"/>
      <c r="AA75" s="248"/>
      <c r="AB75" s="270">
        <f t="shared" si="42"/>
        <v>0</v>
      </c>
      <c r="AC75" s="241"/>
      <c r="AD75" s="250">
        <f t="shared" si="43"/>
        <v>0</v>
      </c>
      <c r="AE75" s="277" t="e">
        <f t="shared" si="44"/>
        <v>#VALUE!</v>
      </c>
      <c r="AF75" s="278" t="e">
        <f t="shared" si="45"/>
        <v>#VALUE!</v>
      </c>
      <c r="AG75" s="241"/>
    </row>
    <row r="76" spans="1:33" s="132" customFormat="1" outlineLevel="1" x14ac:dyDescent="0.35">
      <c r="A76" s="104"/>
      <c r="B76" s="130"/>
      <c r="C76" s="229" t="str">
        <f>IF(BUDGET!C61="","",BUDGET!C61)</f>
        <v/>
      </c>
      <c r="D76" s="231" t="str">
        <f>IF(BUDGET!D61="","",BUDGET!D61)</f>
        <v/>
      </c>
      <c r="E76" s="239" t="str">
        <f>IF(BUDGET!N61="","",BUDGET!N61)</f>
        <v/>
      </c>
      <c r="F76" s="241"/>
      <c r="G76" s="239" t="str">
        <f>IF($C76="","",SUMIFS('2022-Q2'!$I:$I,'2022-Q2'!$J:$J,FORECAST!$C76))</f>
        <v/>
      </c>
      <c r="H76" s="239" t="str">
        <f>IF($C76="","",SUMIFS('2022-Q3'!$I:$I,'2022-Q3'!$J:$J,FORECAST!$C76))</f>
        <v/>
      </c>
      <c r="I76" s="239" t="str">
        <f>IF($C76="","",SUMIFS('2022-Q4'!$I:$I,'2022-Q4'!$J:$J,FORECAST!$C76))</f>
        <v/>
      </c>
      <c r="J76" s="239" t="str">
        <f>IF($C76="","",SUMIFS('2023-Q1'!$I:$I,'2023-Q1'!$J:$J,FORECAST!$C76))</f>
        <v/>
      </c>
      <c r="K76" s="239" t="str">
        <f>IF($C76="","",SUMIFS('2023-Q2'!$I:$I,'2023-Q2'!$J:$J,FORECAST!$C76))</f>
        <v/>
      </c>
      <c r="L76" s="239" t="str">
        <f>IF($C76="","",SUMIFS('2023-Q3'!$I:$I,'2023-Q3'!$J:$J,FORECAST!$C76))</f>
        <v/>
      </c>
      <c r="M76" s="239" t="str">
        <f>IF($C76="","",SUMIFS('2023-Q4'!$I:$I,'2023-Q4'!$J:$J,FORECAST!$C76))</f>
        <v/>
      </c>
      <c r="N76" s="239" t="str">
        <f>IF($C76="","",SUMIFS('2024-Q1'!$I:$I,'2024-Q1'!$J:$J,FORECAST!$C76))</f>
        <v/>
      </c>
      <c r="O76" s="239" t="str">
        <f>IF($C76="","",SUMIFS('2024-Q2'!$I:$I,'2024-Q2'!$J:$J,FORECAST!$C76))</f>
        <v/>
      </c>
      <c r="P76" s="270">
        <f t="shared" si="39"/>
        <v>0</v>
      </c>
      <c r="Q76" s="271" t="e">
        <f t="shared" si="40"/>
        <v>#VALUE!</v>
      </c>
      <c r="R76" s="241"/>
      <c r="S76" s="248"/>
      <c r="T76" s="248"/>
      <c r="U76" s="248"/>
      <c r="V76" s="248"/>
      <c r="W76" s="248"/>
      <c r="X76" s="248"/>
      <c r="Y76" s="248"/>
      <c r="Z76" s="248"/>
      <c r="AA76" s="248"/>
      <c r="AB76" s="270">
        <f t="shared" si="42"/>
        <v>0</v>
      </c>
      <c r="AC76" s="241"/>
      <c r="AD76" s="250">
        <f t="shared" si="43"/>
        <v>0</v>
      </c>
      <c r="AE76" s="277" t="e">
        <f t="shared" si="44"/>
        <v>#VALUE!</v>
      </c>
      <c r="AF76" s="278" t="e">
        <f t="shared" si="45"/>
        <v>#VALUE!</v>
      </c>
      <c r="AG76" s="241"/>
    </row>
    <row r="77" spans="1:33" s="132" customFormat="1" outlineLevel="1" x14ac:dyDescent="0.35">
      <c r="A77" s="104"/>
      <c r="B77" s="130"/>
      <c r="C77" s="229" t="str">
        <f>IF(BUDGET!C62="","",BUDGET!C62)</f>
        <v/>
      </c>
      <c r="D77" s="231" t="str">
        <f>IF(BUDGET!D62="","",BUDGET!D62)</f>
        <v/>
      </c>
      <c r="E77" s="239" t="str">
        <f>IF(BUDGET!N62="","",BUDGET!N62)</f>
        <v/>
      </c>
      <c r="F77" s="241"/>
      <c r="G77" s="239" t="str">
        <f>IF($C77="","",SUMIFS('2022-Q2'!$I:$I,'2022-Q2'!$J:$J,FORECAST!$C77))</f>
        <v/>
      </c>
      <c r="H77" s="239" t="str">
        <f>IF($C77="","",SUMIFS('2022-Q3'!$I:$I,'2022-Q3'!$J:$J,FORECAST!$C77))</f>
        <v/>
      </c>
      <c r="I77" s="239" t="str">
        <f>IF($C77="","",SUMIFS('2022-Q4'!$I:$I,'2022-Q4'!$J:$J,FORECAST!$C77))</f>
        <v/>
      </c>
      <c r="J77" s="239" t="str">
        <f>IF($C77="","",SUMIFS('2023-Q1'!$I:$I,'2023-Q1'!$J:$J,FORECAST!$C77))</f>
        <v/>
      </c>
      <c r="K77" s="239" t="str">
        <f>IF($C77="","",SUMIFS('2023-Q2'!$I:$I,'2023-Q2'!$J:$J,FORECAST!$C77))</f>
        <v/>
      </c>
      <c r="L77" s="239" t="str">
        <f>IF($C77="","",SUMIFS('2023-Q3'!$I:$I,'2023-Q3'!$J:$J,FORECAST!$C77))</f>
        <v/>
      </c>
      <c r="M77" s="239" t="str">
        <f>IF($C77="","",SUMIFS('2023-Q4'!$I:$I,'2023-Q4'!$J:$J,FORECAST!$C77))</f>
        <v/>
      </c>
      <c r="N77" s="239" t="str">
        <f>IF($C77="","",SUMIFS('2024-Q1'!$I:$I,'2024-Q1'!$J:$J,FORECAST!$C77))</f>
        <v/>
      </c>
      <c r="O77" s="239" t="str">
        <f>IF($C77="","",SUMIFS('2024-Q2'!$I:$I,'2024-Q2'!$J:$J,FORECAST!$C77))</f>
        <v/>
      </c>
      <c r="P77" s="270">
        <f t="shared" si="39"/>
        <v>0</v>
      </c>
      <c r="Q77" s="271" t="e">
        <f t="shared" si="40"/>
        <v>#VALUE!</v>
      </c>
      <c r="R77" s="241"/>
      <c r="S77" s="248"/>
      <c r="T77" s="248"/>
      <c r="U77" s="248"/>
      <c r="V77" s="248"/>
      <c r="W77" s="248"/>
      <c r="X77" s="248"/>
      <c r="Y77" s="248"/>
      <c r="Z77" s="248"/>
      <c r="AA77" s="248"/>
      <c r="AB77" s="270">
        <f t="shared" si="42"/>
        <v>0</v>
      </c>
      <c r="AC77" s="241"/>
      <c r="AD77" s="250">
        <f t="shared" si="43"/>
        <v>0</v>
      </c>
      <c r="AE77" s="277" t="e">
        <f t="shared" si="44"/>
        <v>#VALUE!</v>
      </c>
      <c r="AF77" s="278" t="e">
        <f t="shared" si="45"/>
        <v>#VALUE!</v>
      </c>
      <c r="AG77" s="241"/>
    </row>
    <row r="78" spans="1:33" ht="19.5" customHeight="1" x14ac:dyDescent="0.35">
      <c r="A78" s="108"/>
      <c r="B78" s="126">
        <f>B62+1</f>
        <v>5</v>
      </c>
      <c r="C78" s="127" t="str">
        <f>IF(BUDGET!C63="","",BUDGET!C63)</f>
        <v>Interim Reparative Measures projects</v>
      </c>
      <c r="D78" s="236"/>
      <c r="E78" s="129">
        <f>SUM(E79:E94)</f>
        <v>350000</v>
      </c>
      <c r="F78" s="241"/>
      <c r="G78" s="321">
        <f t="shared" ref="G78:L78" si="46">SUM(G79:G94)</f>
        <v>0</v>
      </c>
      <c r="H78" s="321">
        <f t="shared" si="46"/>
        <v>0</v>
      </c>
      <c r="I78" s="321">
        <f t="shared" si="46"/>
        <v>0</v>
      </c>
      <c r="J78" s="321">
        <f t="shared" si="46"/>
        <v>0</v>
      </c>
      <c r="K78" s="321">
        <f t="shared" si="46"/>
        <v>0</v>
      </c>
      <c r="L78" s="321">
        <f t="shared" si="46"/>
        <v>0</v>
      </c>
      <c r="M78" s="321">
        <f t="shared" ref="M78:O78" si="47">SUM(M79:M94)</f>
        <v>0</v>
      </c>
      <c r="N78" s="321">
        <f t="shared" si="47"/>
        <v>0</v>
      </c>
      <c r="O78" s="321">
        <f t="shared" si="47"/>
        <v>0</v>
      </c>
      <c r="P78" s="267">
        <f>SUM(P79:P94)</f>
        <v>0</v>
      </c>
      <c r="Q78" s="268">
        <f>P78/E78</f>
        <v>0</v>
      </c>
      <c r="R78" s="136"/>
      <c r="S78" s="129">
        <f t="shared" ref="S78:AB78" si="48">SUM(S79:S94)</f>
        <v>0</v>
      </c>
      <c r="T78" s="129">
        <f t="shared" si="48"/>
        <v>0</v>
      </c>
      <c r="U78" s="129">
        <f t="shared" si="48"/>
        <v>0</v>
      </c>
      <c r="V78" s="129">
        <f t="shared" si="48"/>
        <v>0</v>
      </c>
      <c r="W78" s="129">
        <f t="shared" si="48"/>
        <v>0</v>
      </c>
      <c r="X78" s="129">
        <f t="shared" si="48"/>
        <v>0</v>
      </c>
      <c r="Y78" s="129">
        <f t="shared" si="48"/>
        <v>0</v>
      </c>
      <c r="Z78" s="129">
        <f t="shared" si="48"/>
        <v>0</v>
      </c>
      <c r="AA78" s="129">
        <f t="shared" si="48"/>
        <v>0</v>
      </c>
      <c r="AB78" s="267">
        <f t="shared" si="48"/>
        <v>0</v>
      </c>
      <c r="AC78" s="136"/>
      <c r="AD78" s="129">
        <f t="shared" si="33"/>
        <v>0</v>
      </c>
      <c r="AE78" s="259">
        <f t="shared" ref="AE78:AE109" si="49">AD78-E78</f>
        <v>-350000</v>
      </c>
      <c r="AF78" s="252">
        <f t="shared" ref="AF78:AF109" si="50">AE78/E78</f>
        <v>-1</v>
      </c>
      <c r="AG78" s="136"/>
    </row>
    <row r="79" spans="1:33" ht="54" outlineLevel="1" x14ac:dyDescent="0.35">
      <c r="B79" s="130"/>
      <c r="C79" s="229" t="str">
        <f>IF(BUDGET!C64="","",BUDGET!C64)</f>
        <v>IRM-01</v>
      </c>
      <c r="D79" s="231" t="str">
        <f>IF(BUDGET!D64="","",BUDGET!D64)</f>
        <v>Grants to IRM projects implementing partners, consultants and employees to coordinate projects and partners, monitoring and evaluation, travels and field visits, etc</v>
      </c>
      <c r="E79" s="239">
        <f>IF(BUDGET!N64="","",BUDGET!N64)</f>
        <v>350000</v>
      </c>
      <c r="F79" s="241"/>
      <c r="G79" s="239">
        <f>IF($C79="","",SUMIFS('2022-Q2'!$I:$I,'2022-Q2'!$J:$J,FORECAST!$C79))</f>
        <v>0</v>
      </c>
      <c r="H79" s="239">
        <f>IF($C79="","",SUMIFS('2022-Q3'!$I:$I,'2022-Q3'!$J:$J,FORECAST!$C79))</f>
        <v>0</v>
      </c>
      <c r="I79" s="239">
        <f>IF($C79="","",SUMIFS('2022-Q4'!$I:$I,'2022-Q4'!$J:$J,FORECAST!$C79))</f>
        <v>0</v>
      </c>
      <c r="J79" s="239">
        <f>IF($C79="","",SUMIFS('2023-Q1'!$I:$I,'2023-Q1'!$J:$J,FORECAST!$C79))</f>
        <v>0</v>
      </c>
      <c r="K79" s="239">
        <f>IF($C79="","",SUMIFS('2023-Q2'!$I:$I,'2023-Q2'!$J:$J,FORECAST!$C79))</f>
        <v>0</v>
      </c>
      <c r="L79" s="239">
        <f>IF($C79="","",SUMIFS('2023-Q3'!$I:$I,'2023-Q3'!$J:$J,FORECAST!$C79))</f>
        <v>0</v>
      </c>
      <c r="M79" s="239">
        <f>IF($C79="","",SUMIFS('2023-Q4'!$I:$I,'2023-Q4'!$J:$J,FORECAST!$C79))</f>
        <v>0</v>
      </c>
      <c r="N79" s="239">
        <f>IF($C79="","",SUMIFS('2024-Q1'!$I:$I,'2024-Q1'!$J:$J,FORECAST!$C79))</f>
        <v>0</v>
      </c>
      <c r="O79" s="239">
        <f>IF($C79="","",SUMIFS('2024-Q2'!$I:$I,'2024-Q2'!$J:$J,FORECAST!$C79))</f>
        <v>0</v>
      </c>
      <c r="P79" s="270">
        <f t="shared" ref="P79:P94" si="51">SUM(G79:O79)</f>
        <v>0</v>
      </c>
      <c r="Q79" s="271">
        <f t="shared" ref="Q79:Q94" si="52">P79/E79</f>
        <v>0</v>
      </c>
      <c r="R79" s="111"/>
      <c r="S79" s="248"/>
      <c r="T79" s="248"/>
      <c r="U79" s="248"/>
      <c r="V79" s="248"/>
      <c r="W79" s="248"/>
      <c r="X79" s="248"/>
      <c r="Y79" s="248"/>
      <c r="Z79" s="248"/>
      <c r="AA79" s="248"/>
      <c r="AB79" s="270">
        <f t="shared" ref="AB79:AB94" si="53">SUM(S79:AA79)</f>
        <v>0</v>
      </c>
      <c r="AC79" s="111"/>
      <c r="AD79" s="250">
        <f>P79+AB79</f>
        <v>0</v>
      </c>
      <c r="AE79" s="277">
        <f t="shared" si="49"/>
        <v>-350000</v>
      </c>
      <c r="AF79" s="278">
        <f t="shared" si="50"/>
        <v>-1</v>
      </c>
      <c r="AG79" s="110"/>
    </row>
    <row r="80" spans="1:33" outlineLevel="1" x14ac:dyDescent="0.35">
      <c r="B80" s="130"/>
      <c r="C80" s="229" t="str">
        <f>IF(BUDGET!C65="","",BUDGET!C65)</f>
        <v/>
      </c>
      <c r="D80" s="231" t="str">
        <f>IF(BUDGET!D65="","",BUDGET!D65)</f>
        <v/>
      </c>
      <c r="E80" s="239" t="str">
        <f>IF(BUDGET!N65="","",BUDGET!N65)</f>
        <v/>
      </c>
      <c r="F80" s="241"/>
      <c r="G80" s="239" t="str">
        <f>IF($C80="","",SUMIFS('2022-Q2'!$I:$I,'2022-Q2'!$J:$J,FORECAST!$C80))</f>
        <v/>
      </c>
      <c r="H80" s="239" t="str">
        <f>IF($C80="","",SUMIFS('2022-Q3'!$I:$I,'2022-Q3'!$J:$J,FORECAST!$C80))</f>
        <v/>
      </c>
      <c r="I80" s="239" t="str">
        <f>IF($C80="","",SUMIFS('2022-Q4'!$I:$I,'2022-Q4'!$J:$J,FORECAST!$C80))</f>
        <v/>
      </c>
      <c r="J80" s="239" t="str">
        <f>IF($C80="","",SUMIFS('2023-Q1'!$I:$I,'2023-Q1'!$J:$J,FORECAST!$C80))</f>
        <v/>
      </c>
      <c r="K80" s="239" t="str">
        <f>IF($C80="","",SUMIFS('2023-Q2'!$I:$I,'2023-Q2'!$J:$J,FORECAST!$C80))</f>
        <v/>
      </c>
      <c r="L80" s="239" t="str">
        <f>IF($C80="","",SUMIFS('2023-Q3'!$I:$I,'2023-Q3'!$J:$J,FORECAST!$C80))</f>
        <v/>
      </c>
      <c r="M80" s="239" t="str">
        <f>IF($C80="","",SUMIFS('2023-Q4'!$I:$I,'2023-Q4'!$J:$J,FORECAST!$C80))</f>
        <v/>
      </c>
      <c r="N80" s="239" t="str">
        <f>IF($C80="","",SUMIFS('2024-Q1'!$I:$I,'2024-Q1'!$J:$J,FORECAST!$C80))</f>
        <v/>
      </c>
      <c r="O80" s="239" t="str">
        <f>IF($C80="","",SUMIFS('2024-Q2'!$I:$I,'2024-Q2'!$J:$J,FORECAST!$C80))</f>
        <v/>
      </c>
      <c r="P80" s="270">
        <f t="shared" si="51"/>
        <v>0</v>
      </c>
      <c r="Q80" s="271" t="e">
        <f t="shared" si="52"/>
        <v>#VALUE!</v>
      </c>
      <c r="R80" s="111"/>
      <c r="S80" s="248"/>
      <c r="T80" s="248"/>
      <c r="U80" s="248"/>
      <c r="V80" s="248"/>
      <c r="W80" s="248"/>
      <c r="X80" s="248"/>
      <c r="Y80" s="248"/>
      <c r="Z80" s="248"/>
      <c r="AA80" s="248"/>
      <c r="AB80" s="270">
        <f t="shared" si="53"/>
        <v>0</v>
      </c>
      <c r="AC80" s="111"/>
      <c r="AD80" s="250">
        <f>P80+AB80</f>
        <v>0</v>
      </c>
      <c r="AE80" s="277" t="e">
        <f t="shared" si="49"/>
        <v>#VALUE!</v>
      </c>
      <c r="AF80" s="278" t="e">
        <f t="shared" si="50"/>
        <v>#VALUE!</v>
      </c>
      <c r="AG80" s="110"/>
    </row>
    <row r="81" spans="1:33" outlineLevel="1" x14ac:dyDescent="0.35">
      <c r="B81" s="130"/>
      <c r="C81" s="229" t="str">
        <f>IF(BUDGET!C66="","",BUDGET!C66)</f>
        <v/>
      </c>
      <c r="D81" s="231" t="str">
        <f>IF(BUDGET!D66="","",BUDGET!D66)</f>
        <v/>
      </c>
      <c r="E81" s="239" t="str">
        <f>IF(BUDGET!N66="","",BUDGET!N66)</f>
        <v/>
      </c>
      <c r="F81" s="241"/>
      <c r="G81" s="239" t="str">
        <f>IF($C81="","",SUMIFS('2022-Q2'!$I:$I,'2022-Q2'!$J:$J,FORECAST!$C81))</f>
        <v/>
      </c>
      <c r="H81" s="239" t="str">
        <f>IF($C81="","",SUMIFS('2022-Q3'!$I:$I,'2022-Q3'!$J:$J,FORECAST!$C81))</f>
        <v/>
      </c>
      <c r="I81" s="239" t="str">
        <f>IF($C81="","",SUMIFS('2022-Q4'!$I:$I,'2022-Q4'!$J:$J,FORECAST!$C81))</f>
        <v/>
      </c>
      <c r="J81" s="239" t="str">
        <f>IF($C81="","",SUMIFS('2023-Q1'!$I:$I,'2023-Q1'!$J:$J,FORECAST!$C81))</f>
        <v/>
      </c>
      <c r="K81" s="239" t="str">
        <f>IF($C81="","",SUMIFS('2023-Q2'!$I:$I,'2023-Q2'!$J:$J,FORECAST!$C81))</f>
        <v/>
      </c>
      <c r="L81" s="239" t="str">
        <f>IF($C81="","",SUMIFS('2023-Q3'!$I:$I,'2023-Q3'!$J:$J,FORECAST!$C81))</f>
        <v/>
      </c>
      <c r="M81" s="239" t="str">
        <f>IF($C81="","",SUMIFS('2023-Q4'!$I:$I,'2023-Q4'!$J:$J,FORECAST!$C81))</f>
        <v/>
      </c>
      <c r="N81" s="239" t="str">
        <f>IF($C81="","",SUMIFS('2024-Q1'!$I:$I,'2024-Q1'!$J:$J,FORECAST!$C81))</f>
        <v/>
      </c>
      <c r="O81" s="239" t="str">
        <f>IF($C81="","",SUMIFS('2024-Q2'!$I:$I,'2024-Q2'!$J:$J,FORECAST!$C81))</f>
        <v/>
      </c>
      <c r="P81" s="270">
        <f t="shared" si="51"/>
        <v>0</v>
      </c>
      <c r="Q81" s="271" t="e">
        <f t="shared" si="52"/>
        <v>#VALUE!</v>
      </c>
      <c r="R81" s="111"/>
      <c r="S81" s="248"/>
      <c r="T81" s="248"/>
      <c r="U81" s="248"/>
      <c r="V81" s="248"/>
      <c r="W81" s="248"/>
      <c r="X81" s="248"/>
      <c r="Y81" s="248"/>
      <c r="Z81" s="248"/>
      <c r="AA81" s="248"/>
      <c r="AB81" s="270">
        <f t="shared" si="53"/>
        <v>0</v>
      </c>
      <c r="AC81" s="111"/>
      <c r="AD81" s="250">
        <f t="shared" ref="AD81:AD94" si="54">P81+AB81</f>
        <v>0</v>
      </c>
      <c r="AE81" s="277" t="e">
        <f t="shared" si="49"/>
        <v>#VALUE!</v>
      </c>
      <c r="AF81" s="278" t="e">
        <f t="shared" si="50"/>
        <v>#VALUE!</v>
      </c>
      <c r="AG81" s="110"/>
    </row>
    <row r="82" spans="1:33" outlineLevel="1" x14ac:dyDescent="0.35">
      <c r="B82" s="130"/>
      <c r="C82" s="229" t="str">
        <f>IF(BUDGET!C67="","",BUDGET!C67)</f>
        <v/>
      </c>
      <c r="D82" s="231" t="str">
        <f>IF(BUDGET!D67="","",BUDGET!D67)</f>
        <v/>
      </c>
      <c r="E82" s="239" t="str">
        <f>IF(BUDGET!N67="","",BUDGET!N67)</f>
        <v/>
      </c>
      <c r="F82" s="241"/>
      <c r="G82" s="239" t="str">
        <f>IF($C82="","",SUMIFS('2022-Q2'!$I:$I,'2022-Q2'!$J:$J,FORECAST!$C82))</f>
        <v/>
      </c>
      <c r="H82" s="239" t="str">
        <f>IF($C82="","",SUMIFS('2022-Q3'!$I:$I,'2022-Q3'!$J:$J,FORECAST!$C82))</f>
        <v/>
      </c>
      <c r="I82" s="239" t="str">
        <f>IF($C82="","",SUMIFS('2022-Q4'!$I:$I,'2022-Q4'!$J:$J,FORECAST!$C82))</f>
        <v/>
      </c>
      <c r="J82" s="239" t="str">
        <f>IF($C82="","",SUMIFS('2023-Q1'!$I:$I,'2023-Q1'!$J:$J,FORECAST!$C82))</f>
        <v/>
      </c>
      <c r="K82" s="239" t="str">
        <f>IF($C82="","",SUMIFS('2023-Q2'!$I:$I,'2023-Q2'!$J:$J,FORECAST!$C82))</f>
        <v/>
      </c>
      <c r="L82" s="239" t="str">
        <f>IF($C82="","",SUMIFS('2023-Q3'!$I:$I,'2023-Q3'!$J:$J,FORECAST!$C82))</f>
        <v/>
      </c>
      <c r="M82" s="239" t="str">
        <f>IF($C82="","",SUMIFS('2023-Q4'!$I:$I,'2023-Q4'!$J:$J,FORECAST!$C82))</f>
        <v/>
      </c>
      <c r="N82" s="239" t="str">
        <f>IF($C82="","",SUMIFS('2024-Q1'!$I:$I,'2024-Q1'!$J:$J,FORECAST!$C82))</f>
        <v/>
      </c>
      <c r="O82" s="239" t="str">
        <f>IF($C82="","",SUMIFS('2024-Q2'!$I:$I,'2024-Q2'!$J:$J,FORECAST!$C82))</f>
        <v/>
      </c>
      <c r="P82" s="270">
        <f t="shared" si="51"/>
        <v>0</v>
      </c>
      <c r="Q82" s="271" t="e">
        <f t="shared" si="52"/>
        <v>#VALUE!</v>
      </c>
      <c r="R82" s="111"/>
      <c r="S82" s="248"/>
      <c r="T82" s="248"/>
      <c r="U82" s="248"/>
      <c r="V82" s="248"/>
      <c r="W82" s="248"/>
      <c r="X82" s="248"/>
      <c r="Y82" s="248"/>
      <c r="Z82" s="248"/>
      <c r="AA82" s="248"/>
      <c r="AB82" s="270">
        <f t="shared" si="53"/>
        <v>0</v>
      </c>
      <c r="AC82" s="111"/>
      <c r="AD82" s="250">
        <f t="shared" si="54"/>
        <v>0</v>
      </c>
      <c r="AE82" s="277" t="e">
        <f t="shared" si="49"/>
        <v>#VALUE!</v>
      </c>
      <c r="AF82" s="278" t="e">
        <f t="shared" si="50"/>
        <v>#VALUE!</v>
      </c>
      <c r="AG82" s="110"/>
    </row>
    <row r="83" spans="1:33" outlineLevel="1" x14ac:dyDescent="0.35">
      <c r="B83" s="130"/>
      <c r="C83" s="229" t="str">
        <f>IF(BUDGET!C68="","",BUDGET!C68)</f>
        <v/>
      </c>
      <c r="D83" s="231" t="str">
        <f>IF(BUDGET!D68="","",BUDGET!D68)</f>
        <v/>
      </c>
      <c r="E83" s="239" t="str">
        <f>IF(BUDGET!N68="","",BUDGET!N68)</f>
        <v/>
      </c>
      <c r="F83" s="241"/>
      <c r="G83" s="239" t="str">
        <f>IF($C83="","",SUMIFS('2022-Q2'!$I:$I,'2022-Q2'!$J:$J,FORECAST!$C83))</f>
        <v/>
      </c>
      <c r="H83" s="239" t="str">
        <f>IF($C83="","",SUMIFS('2022-Q3'!$I:$I,'2022-Q3'!$J:$J,FORECAST!$C83))</f>
        <v/>
      </c>
      <c r="I83" s="239" t="str">
        <f>IF($C83="","",SUMIFS('2022-Q4'!$I:$I,'2022-Q4'!$J:$J,FORECAST!$C83))</f>
        <v/>
      </c>
      <c r="J83" s="239" t="str">
        <f>IF($C83="","",SUMIFS('2023-Q1'!$I:$I,'2023-Q1'!$J:$J,FORECAST!$C83))</f>
        <v/>
      </c>
      <c r="K83" s="239" t="str">
        <f>IF($C83="","",SUMIFS('2023-Q2'!$I:$I,'2023-Q2'!$J:$J,FORECAST!$C83))</f>
        <v/>
      </c>
      <c r="L83" s="239" t="str">
        <f>IF($C83="","",SUMIFS('2023-Q3'!$I:$I,'2023-Q3'!$J:$J,FORECAST!$C83))</f>
        <v/>
      </c>
      <c r="M83" s="239" t="str">
        <f>IF($C83="","",SUMIFS('2023-Q4'!$I:$I,'2023-Q4'!$J:$J,FORECAST!$C83))</f>
        <v/>
      </c>
      <c r="N83" s="239" t="str">
        <f>IF($C83="","",SUMIFS('2024-Q1'!$I:$I,'2024-Q1'!$J:$J,FORECAST!$C83))</f>
        <v/>
      </c>
      <c r="O83" s="239" t="str">
        <f>IF($C83="","",SUMIFS('2024-Q2'!$I:$I,'2024-Q2'!$J:$J,FORECAST!$C83))</f>
        <v/>
      </c>
      <c r="P83" s="270">
        <f t="shared" si="51"/>
        <v>0</v>
      </c>
      <c r="Q83" s="271" t="e">
        <f t="shared" si="52"/>
        <v>#VALUE!</v>
      </c>
      <c r="R83" s="111"/>
      <c r="S83" s="248"/>
      <c r="T83" s="248"/>
      <c r="U83" s="248"/>
      <c r="V83" s="248"/>
      <c r="W83" s="248"/>
      <c r="X83" s="248"/>
      <c r="Y83" s="248"/>
      <c r="Z83" s="248"/>
      <c r="AA83" s="248"/>
      <c r="AB83" s="270">
        <f t="shared" si="53"/>
        <v>0</v>
      </c>
      <c r="AC83" s="111"/>
      <c r="AD83" s="250">
        <f t="shared" si="54"/>
        <v>0</v>
      </c>
      <c r="AE83" s="277" t="e">
        <f t="shared" si="49"/>
        <v>#VALUE!</v>
      </c>
      <c r="AF83" s="278" t="e">
        <f t="shared" si="50"/>
        <v>#VALUE!</v>
      </c>
      <c r="AG83" s="110"/>
    </row>
    <row r="84" spans="1:33" outlineLevel="1" x14ac:dyDescent="0.35">
      <c r="B84" s="130"/>
      <c r="C84" s="229" t="str">
        <f>IF(BUDGET!C69="","",BUDGET!C69)</f>
        <v/>
      </c>
      <c r="D84" s="231" t="str">
        <f>IF(BUDGET!D69="","",BUDGET!D69)</f>
        <v/>
      </c>
      <c r="E84" s="239" t="str">
        <f>IF(BUDGET!N69="","",BUDGET!N69)</f>
        <v/>
      </c>
      <c r="F84" s="241"/>
      <c r="G84" s="239" t="str">
        <f>IF($C84="","",SUMIFS('2022-Q2'!$I:$I,'2022-Q2'!$J:$J,FORECAST!$C84))</f>
        <v/>
      </c>
      <c r="H84" s="239" t="str">
        <f>IF($C84="","",SUMIFS('2022-Q3'!$I:$I,'2022-Q3'!$J:$J,FORECAST!$C84))</f>
        <v/>
      </c>
      <c r="I84" s="239" t="str">
        <f>IF($C84="","",SUMIFS('2022-Q4'!$I:$I,'2022-Q4'!$J:$J,FORECAST!$C84))</f>
        <v/>
      </c>
      <c r="J84" s="239" t="str">
        <f>IF($C84="","",SUMIFS('2023-Q1'!$I:$I,'2023-Q1'!$J:$J,FORECAST!$C84))</f>
        <v/>
      </c>
      <c r="K84" s="239" t="str">
        <f>IF($C84="","",SUMIFS('2023-Q2'!$I:$I,'2023-Q2'!$J:$J,FORECAST!$C84))</f>
        <v/>
      </c>
      <c r="L84" s="239" t="str">
        <f>IF($C84="","",SUMIFS('2023-Q3'!$I:$I,'2023-Q3'!$J:$J,FORECAST!$C84))</f>
        <v/>
      </c>
      <c r="M84" s="239" t="str">
        <f>IF($C84="","",SUMIFS('2023-Q4'!$I:$I,'2023-Q4'!$J:$J,FORECAST!$C84))</f>
        <v/>
      </c>
      <c r="N84" s="239" t="str">
        <f>IF($C84="","",SUMIFS('2024-Q1'!$I:$I,'2024-Q1'!$J:$J,FORECAST!$C84))</f>
        <v/>
      </c>
      <c r="O84" s="239" t="str">
        <f>IF($C84="","",SUMIFS('2024-Q2'!$I:$I,'2024-Q2'!$J:$J,FORECAST!$C84))</f>
        <v/>
      </c>
      <c r="P84" s="270">
        <f t="shared" si="51"/>
        <v>0</v>
      </c>
      <c r="Q84" s="271" t="e">
        <f t="shared" si="52"/>
        <v>#VALUE!</v>
      </c>
      <c r="R84" s="111"/>
      <c r="S84" s="248"/>
      <c r="T84" s="248"/>
      <c r="U84" s="248"/>
      <c r="V84" s="248"/>
      <c r="W84" s="248"/>
      <c r="X84" s="248"/>
      <c r="Y84" s="248"/>
      <c r="Z84" s="248"/>
      <c r="AA84" s="248"/>
      <c r="AB84" s="270">
        <f t="shared" si="53"/>
        <v>0</v>
      </c>
      <c r="AC84" s="111"/>
      <c r="AD84" s="250">
        <f t="shared" si="54"/>
        <v>0</v>
      </c>
      <c r="AE84" s="277" t="e">
        <f t="shared" si="49"/>
        <v>#VALUE!</v>
      </c>
      <c r="AF84" s="278" t="e">
        <f t="shared" si="50"/>
        <v>#VALUE!</v>
      </c>
      <c r="AG84" s="110"/>
    </row>
    <row r="85" spans="1:33" outlineLevel="1" x14ac:dyDescent="0.35">
      <c r="B85" s="130"/>
      <c r="C85" s="229" t="str">
        <f>IF(BUDGET!C70="","",BUDGET!C70)</f>
        <v/>
      </c>
      <c r="D85" s="231" t="str">
        <f>IF(BUDGET!D70="","",BUDGET!D70)</f>
        <v/>
      </c>
      <c r="E85" s="239" t="str">
        <f>IF(BUDGET!N70="","",BUDGET!N70)</f>
        <v/>
      </c>
      <c r="F85" s="241"/>
      <c r="G85" s="239" t="str">
        <f>IF($C85="","",SUMIFS('2022-Q2'!$I:$I,'2022-Q2'!$J:$J,FORECAST!$C85))</f>
        <v/>
      </c>
      <c r="H85" s="239" t="str">
        <f>IF($C85="","",SUMIFS('2022-Q3'!$I:$I,'2022-Q3'!$J:$J,FORECAST!$C85))</f>
        <v/>
      </c>
      <c r="I85" s="239" t="str">
        <f>IF($C85="","",SUMIFS('2022-Q4'!$I:$I,'2022-Q4'!$J:$J,FORECAST!$C85))</f>
        <v/>
      </c>
      <c r="J85" s="239" t="str">
        <f>IF($C85="","",SUMIFS('2023-Q1'!$I:$I,'2023-Q1'!$J:$J,FORECAST!$C85))</f>
        <v/>
      </c>
      <c r="K85" s="239" t="str">
        <f>IF($C85="","",SUMIFS('2023-Q2'!$I:$I,'2023-Q2'!$J:$J,FORECAST!$C85))</f>
        <v/>
      </c>
      <c r="L85" s="239" t="str">
        <f>IF($C85="","",SUMIFS('2023-Q3'!$I:$I,'2023-Q3'!$J:$J,FORECAST!$C85))</f>
        <v/>
      </c>
      <c r="M85" s="239" t="str">
        <f>IF($C85="","",SUMIFS('2023-Q4'!$I:$I,'2023-Q4'!$J:$J,FORECAST!$C85))</f>
        <v/>
      </c>
      <c r="N85" s="239" t="str">
        <f>IF($C85="","",SUMIFS('2024-Q1'!$I:$I,'2024-Q1'!$J:$J,FORECAST!$C85))</f>
        <v/>
      </c>
      <c r="O85" s="239" t="str">
        <f>IF($C85="","",SUMIFS('2024-Q2'!$I:$I,'2024-Q2'!$J:$J,FORECAST!$C85))</f>
        <v/>
      </c>
      <c r="P85" s="270">
        <f t="shared" si="51"/>
        <v>0</v>
      </c>
      <c r="Q85" s="271" t="e">
        <f t="shared" si="52"/>
        <v>#VALUE!</v>
      </c>
      <c r="R85" s="111"/>
      <c r="S85" s="248"/>
      <c r="T85" s="248"/>
      <c r="U85" s="248"/>
      <c r="V85" s="248"/>
      <c r="W85" s="248"/>
      <c r="X85" s="248"/>
      <c r="Y85" s="248"/>
      <c r="Z85" s="248"/>
      <c r="AA85" s="248"/>
      <c r="AB85" s="270">
        <f t="shared" si="53"/>
        <v>0</v>
      </c>
      <c r="AC85" s="111"/>
      <c r="AD85" s="250">
        <f t="shared" si="54"/>
        <v>0</v>
      </c>
      <c r="AE85" s="277" t="e">
        <f t="shared" si="49"/>
        <v>#VALUE!</v>
      </c>
      <c r="AF85" s="278" t="e">
        <f t="shared" si="50"/>
        <v>#VALUE!</v>
      </c>
      <c r="AG85" s="110"/>
    </row>
    <row r="86" spans="1:33" outlineLevel="1" x14ac:dyDescent="0.35">
      <c r="B86" s="130"/>
      <c r="C86" s="229" t="str">
        <f>IF(BUDGET!C71="","",BUDGET!C71)</f>
        <v/>
      </c>
      <c r="D86" s="231" t="str">
        <f>IF(BUDGET!D71="","",BUDGET!D71)</f>
        <v/>
      </c>
      <c r="E86" s="239" t="str">
        <f>IF(BUDGET!N71="","",BUDGET!N71)</f>
        <v/>
      </c>
      <c r="F86" s="241"/>
      <c r="G86" s="239" t="str">
        <f>IF($C86="","",SUMIFS('2022-Q2'!$I:$I,'2022-Q2'!$J:$J,FORECAST!$C86))</f>
        <v/>
      </c>
      <c r="H86" s="239" t="str">
        <f>IF($C86="","",SUMIFS('2022-Q3'!$I:$I,'2022-Q3'!$J:$J,FORECAST!$C86))</f>
        <v/>
      </c>
      <c r="I86" s="239" t="str">
        <f>IF($C86="","",SUMIFS('2022-Q4'!$I:$I,'2022-Q4'!$J:$J,FORECAST!$C86))</f>
        <v/>
      </c>
      <c r="J86" s="239" t="str">
        <f>IF($C86="","",SUMIFS('2023-Q1'!$I:$I,'2023-Q1'!$J:$J,FORECAST!$C86))</f>
        <v/>
      </c>
      <c r="K86" s="239" t="str">
        <f>IF($C86="","",SUMIFS('2023-Q2'!$I:$I,'2023-Q2'!$J:$J,FORECAST!$C86))</f>
        <v/>
      </c>
      <c r="L86" s="239" t="str">
        <f>IF($C86="","",SUMIFS('2023-Q3'!$I:$I,'2023-Q3'!$J:$J,FORECAST!$C86))</f>
        <v/>
      </c>
      <c r="M86" s="239" t="str">
        <f>IF($C86="","",SUMIFS('2023-Q4'!$I:$I,'2023-Q4'!$J:$J,FORECAST!$C86))</f>
        <v/>
      </c>
      <c r="N86" s="239" t="str">
        <f>IF($C86="","",SUMIFS('2024-Q1'!$I:$I,'2024-Q1'!$J:$J,FORECAST!$C86))</f>
        <v/>
      </c>
      <c r="O86" s="239" t="str">
        <f>IF($C86="","",SUMIFS('2024-Q2'!$I:$I,'2024-Q2'!$J:$J,FORECAST!$C86))</f>
        <v/>
      </c>
      <c r="P86" s="270">
        <f t="shared" si="51"/>
        <v>0</v>
      </c>
      <c r="Q86" s="271" t="e">
        <f t="shared" si="52"/>
        <v>#VALUE!</v>
      </c>
      <c r="R86" s="111"/>
      <c r="S86" s="248"/>
      <c r="T86" s="248"/>
      <c r="U86" s="248"/>
      <c r="V86" s="248"/>
      <c r="W86" s="248"/>
      <c r="X86" s="248"/>
      <c r="Y86" s="248"/>
      <c r="Z86" s="248"/>
      <c r="AA86" s="248"/>
      <c r="AB86" s="270">
        <f t="shared" si="53"/>
        <v>0</v>
      </c>
      <c r="AC86" s="111"/>
      <c r="AD86" s="250">
        <f t="shared" si="54"/>
        <v>0</v>
      </c>
      <c r="AE86" s="277" t="e">
        <f t="shared" si="49"/>
        <v>#VALUE!</v>
      </c>
      <c r="AF86" s="278" t="e">
        <f t="shared" si="50"/>
        <v>#VALUE!</v>
      </c>
      <c r="AG86" s="110"/>
    </row>
    <row r="87" spans="1:33" outlineLevel="1" x14ac:dyDescent="0.35">
      <c r="B87" s="130"/>
      <c r="C87" s="229" t="str">
        <f>IF(BUDGET!C72="","",BUDGET!C72)</f>
        <v/>
      </c>
      <c r="D87" s="231" t="str">
        <f>IF(BUDGET!D72="","",BUDGET!D72)</f>
        <v/>
      </c>
      <c r="E87" s="239" t="str">
        <f>IF(BUDGET!N72="","",BUDGET!N72)</f>
        <v/>
      </c>
      <c r="F87" s="241"/>
      <c r="G87" s="239" t="str">
        <f>IF($C87="","",SUMIFS('2022-Q2'!$I:$I,'2022-Q2'!$J:$J,FORECAST!$C87))</f>
        <v/>
      </c>
      <c r="H87" s="239" t="str">
        <f>IF($C87="","",SUMIFS('2022-Q3'!$I:$I,'2022-Q3'!$J:$J,FORECAST!$C87))</f>
        <v/>
      </c>
      <c r="I87" s="239" t="str">
        <f>IF($C87="","",SUMIFS('2022-Q4'!$I:$I,'2022-Q4'!$J:$J,FORECAST!$C87))</f>
        <v/>
      </c>
      <c r="J87" s="239" t="str">
        <f>IF($C87="","",SUMIFS('2023-Q1'!$I:$I,'2023-Q1'!$J:$J,FORECAST!$C87))</f>
        <v/>
      </c>
      <c r="K87" s="239" t="str">
        <f>IF($C87="","",SUMIFS('2023-Q2'!$I:$I,'2023-Q2'!$J:$J,FORECAST!$C87))</f>
        <v/>
      </c>
      <c r="L87" s="239" t="str">
        <f>IF($C87="","",SUMIFS('2023-Q3'!$I:$I,'2023-Q3'!$J:$J,FORECAST!$C87))</f>
        <v/>
      </c>
      <c r="M87" s="239" t="str">
        <f>IF($C87="","",SUMIFS('2023-Q4'!$I:$I,'2023-Q4'!$J:$J,FORECAST!$C87))</f>
        <v/>
      </c>
      <c r="N87" s="239" t="str">
        <f>IF($C87="","",SUMIFS('2024-Q1'!$I:$I,'2024-Q1'!$J:$J,FORECAST!$C87))</f>
        <v/>
      </c>
      <c r="O87" s="239" t="str">
        <f>IF($C87="","",SUMIFS('2024-Q2'!$I:$I,'2024-Q2'!$J:$J,FORECAST!$C87))</f>
        <v/>
      </c>
      <c r="P87" s="270">
        <f t="shared" si="51"/>
        <v>0</v>
      </c>
      <c r="Q87" s="271" t="e">
        <f t="shared" si="52"/>
        <v>#VALUE!</v>
      </c>
      <c r="R87" s="111"/>
      <c r="S87" s="248"/>
      <c r="T87" s="248"/>
      <c r="U87" s="248"/>
      <c r="V87" s="248"/>
      <c r="W87" s="248"/>
      <c r="X87" s="248"/>
      <c r="Y87" s="248"/>
      <c r="Z87" s="248"/>
      <c r="AA87" s="248"/>
      <c r="AB87" s="270">
        <f t="shared" si="53"/>
        <v>0</v>
      </c>
      <c r="AC87" s="111"/>
      <c r="AD87" s="250">
        <f t="shared" si="54"/>
        <v>0</v>
      </c>
      <c r="AE87" s="277" t="e">
        <f t="shared" si="49"/>
        <v>#VALUE!</v>
      </c>
      <c r="AF87" s="278" t="e">
        <f t="shared" si="50"/>
        <v>#VALUE!</v>
      </c>
      <c r="AG87" s="110"/>
    </row>
    <row r="88" spans="1:33" outlineLevel="1" x14ac:dyDescent="0.35">
      <c r="B88" s="130"/>
      <c r="C88" s="229" t="str">
        <f>IF(BUDGET!C73="","",BUDGET!C73)</f>
        <v/>
      </c>
      <c r="D88" s="231" t="str">
        <f>IF(BUDGET!D73="","",BUDGET!D73)</f>
        <v/>
      </c>
      <c r="E88" s="239" t="str">
        <f>IF(BUDGET!N73="","",BUDGET!N73)</f>
        <v/>
      </c>
      <c r="F88" s="241"/>
      <c r="G88" s="239" t="str">
        <f>IF($C88="","",SUMIFS('2022-Q2'!$I:$I,'2022-Q2'!$J:$J,FORECAST!$C88))</f>
        <v/>
      </c>
      <c r="H88" s="239" t="str">
        <f>IF($C88="","",SUMIFS('2022-Q3'!$I:$I,'2022-Q3'!$J:$J,FORECAST!$C88))</f>
        <v/>
      </c>
      <c r="I88" s="239" t="str">
        <f>IF($C88="","",SUMIFS('2022-Q4'!$I:$I,'2022-Q4'!$J:$J,FORECAST!$C88))</f>
        <v/>
      </c>
      <c r="J88" s="239" t="str">
        <f>IF($C88="","",SUMIFS('2023-Q1'!$I:$I,'2023-Q1'!$J:$J,FORECAST!$C88))</f>
        <v/>
      </c>
      <c r="K88" s="239" t="str">
        <f>IF($C88="","",SUMIFS('2023-Q2'!$I:$I,'2023-Q2'!$J:$J,FORECAST!$C88))</f>
        <v/>
      </c>
      <c r="L88" s="239" t="str">
        <f>IF($C88="","",SUMIFS('2023-Q3'!$I:$I,'2023-Q3'!$J:$J,FORECAST!$C88))</f>
        <v/>
      </c>
      <c r="M88" s="239" t="str">
        <f>IF($C88="","",SUMIFS('2023-Q4'!$I:$I,'2023-Q4'!$J:$J,FORECAST!$C88))</f>
        <v/>
      </c>
      <c r="N88" s="239" t="str">
        <f>IF($C88="","",SUMIFS('2024-Q1'!$I:$I,'2024-Q1'!$J:$J,FORECAST!$C88))</f>
        <v/>
      </c>
      <c r="O88" s="239" t="str">
        <f>IF($C88="","",SUMIFS('2024-Q2'!$I:$I,'2024-Q2'!$J:$J,FORECAST!$C88))</f>
        <v/>
      </c>
      <c r="P88" s="270">
        <f t="shared" si="51"/>
        <v>0</v>
      </c>
      <c r="Q88" s="271" t="e">
        <f t="shared" si="52"/>
        <v>#VALUE!</v>
      </c>
      <c r="R88" s="111"/>
      <c r="S88" s="248"/>
      <c r="T88" s="248"/>
      <c r="U88" s="248"/>
      <c r="V88" s="248"/>
      <c r="W88" s="248"/>
      <c r="X88" s="248"/>
      <c r="Y88" s="248"/>
      <c r="Z88" s="248"/>
      <c r="AA88" s="248"/>
      <c r="AB88" s="270">
        <f t="shared" si="53"/>
        <v>0</v>
      </c>
      <c r="AC88" s="111"/>
      <c r="AD88" s="250">
        <f t="shared" si="54"/>
        <v>0</v>
      </c>
      <c r="AE88" s="277" t="e">
        <f t="shared" si="49"/>
        <v>#VALUE!</v>
      </c>
      <c r="AF88" s="278" t="e">
        <f t="shared" si="50"/>
        <v>#VALUE!</v>
      </c>
      <c r="AG88" s="110"/>
    </row>
    <row r="89" spans="1:33" outlineLevel="1" x14ac:dyDescent="0.35">
      <c r="B89" s="130"/>
      <c r="C89" s="229" t="str">
        <f>IF(BUDGET!C74="","",BUDGET!C74)</f>
        <v/>
      </c>
      <c r="D89" s="231" t="str">
        <f>IF(BUDGET!D74="","",BUDGET!D74)</f>
        <v/>
      </c>
      <c r="E89" s="239" t="str">
        <f>IF(BUDGET!N74="","",BUDGET!N74)</f>
        <v/>
      </c>
      <c r="F89" s="241"/>
      <c r="G89" s="239" t="str">
        <f>IF($C89="","",SUMIFS('2022-Q2'!$I:$I,'2022-Q2'!$J:$J,FORECAST!$C89))</f>
        <v/>
      </c>
      <c r="H89" s="239" t="str">
        <f>IF($C89="","",SUMIFS('2022-Q3'!$I:$I,'2022-Q3'!$J:$J,FORECAST!$C89))</f>
        <v/>
      </c>
      <c r="I89" s="239" t="str">
        <f>IF($C89="","",SUMIFS('2022-Q4'!$I:$I,'2022-Q4'!$J:$J,FORECAST!$C89))</f>
        <v/>
      </c>
      <c r="J89" s="239" t="str">
        <f>IF($C89="","",SUMIFS('2023-Q1'!$I:$I,'2023-Q1'!$J:$J,FORECAST!$C89))</f>
        <v/>
      </c>
      <c r="K89" s="239" t="str">
        <f>IF($C89="","",SUMIFS('2023-Q2'!$I:$I,'2023-Q2'!$J:$J,FORECAST!$C89))</f>
        <v/>
      </c>
      <c r="L89" s="239" t="str">
        <f>IF($C89="","",SUMIFS('2023-Q3'!$I:$I,'2023-Q3'!$J:$J,FORECAST!$C89))</f>
        <v/>
      </c>
      <c r="M89" s="239" t="str">
        <f>IF($C89="","",SUMIFS('2023-Q4'!$I:$I,'2023-Q4'!$J:$J,FORECAST!$C89))</f>
        <v/>
      </c>
      <c r="N89" s="239" t="str">
        <f>IF($C89="","",SUMIFS('2024-Q1'!$I:$I,'2024-Q1'!$J:$J,FORECAST!$C89))</f>
        <v/>
      </c>
      <c r="O89" s="239" t="str">
        <f>IF($C89="","",SUMIFS('2024-Q2'!$I:$I,'2024-Q2'!$J:$J,FORECAST!$C89))</f>
        <v/>
      </c>
      <c r="P89" s="270">
        <f t="shared" si="51"/>
        <v>0</v>
      </c>
      <c r="Q89" s="271" t="e">
        <f t="shared" si="52"/>
        <v>#VALUE!</v>
      </c>
      <c r="R89" s="111"/>
      <c r="S89" s="248"/>
      <c r="T89" s="248"/>
      <c r="U89" s="248"/>
      <c r="V89" s="248"/>
      <c r="W89" s="248"/>
      <c r="X89" s="248"/>
      <c r="Y89" s="248"/>
      <c r="Z89" s="248"/>
      <c r="AA89" s="248"/>
      <c r="AB89" s="270">
        <f t="shared" si="53"/>
        <v>0</v>
      </c>
      <c r="AC89" s="111"/>
      <c r="AD89" s="250">
        <f t="shared" si="54"/>
        <v>0</v>
      </c>
      <c r="AE89" s="277" t="e">
        <f t="shared" si="49"/>
        <v>#VALUE!</v>
      </c>
      <c r="AF89" s="278" t="e">
        <f t="shared" si="50"/>
        <v>#VALUE!</v>
      </c>
      <c r="AG89" s="110"/>
    </row>
    <row r="90" spans="1:33" outlineLevel="1" x14ac:dyDescent="0.35">
      <c r="B90" s="130"/>
      <c r="C90" s="229" t="str">
        <f>IF(BUDGET!C75="","",BUDGET!C75)</f>
        <v/>
      </c>
      <c r="D90" s="231" t="str">
        <f>IF(BUDGET!D75="","",BUDGET!D75)</f>
        <v/>
      </c>
      <c r="E90" s="239" t="str">
        <f>IF(BUDGET!N75="","",BUDGET!N75)</f>
        <v/>
      </c>
      <c r="F90" s="241"/>
      <c r="G90" s="239" t="str">
        <f>IF($C90="","",SUMIFS('2022-Q2'!$I:$I,'2022-Q2'!$J:$J,FORECAST!$C90))</f>
        <v/>
      </c>
      <c r="H90" s="239" t="str">
        <f>IF($C90="","",SUMIFS('2022-Q3'!$I:$I,'2022-Q3'!$J:$J,FORECAST!$C90))</f>
        <v/>
      </c>
      <c r="I90" s="239" t="str">
        <f>IF($C90="","",SUMIFS('2022-Q4'!$I:$I,'2022-Q4'!$J:$J,FORECAST!$C90))</f>
        <v/>
      </c>
      <c r="J90" s="239" t="str">
        <f>IF($C90="","",SUMIFS('2023-Q1'!$I:$I,'2023-Q1'!$J:$J,FORECAST!$C90))</f>
        <v/>
      </c>
      <c r="K90" s="239" t="str">
        <f>IF($C90="","",SUMIFS('2023-Q2'!$I:$I,'2023-Q2'!$J:$J,FORECAST!$C90))</f>
        <v/>
      </c>
      <c r="L90" s="239" t="str">
        <f>IF($C90="","",SUMIFS('2023-Q3'!$I:$I,'2023-Q3'!$J:$J,FORECAST!$C90))</f>
        <v/>
      </c>
      <c r="M90" s="239" t="str">
        <f>IF($C90="","",SUMIFS('2023-Q4'!$I:$I,'2023-Q4'!$J:$J,FORECAST!$C90))</f>
        <v/>
      </c>
      <c r="N90" s="239" t="str">
        <f>IF($C90="","",SUMIFS('2024-Q1'!$I:$I,'2024-Q1'!$J:$J,FORECAST!$C90))</f>
        <v/>
      </c>
      <c r="O90" s="239" t="str">
        <f>IF($C90="","",SUMIFS('2024-Q2'!$I:$I,'2024-Q2'!$J:$J,FORECAST!$C90))</f>
        <v/>
      </c>
      <c r="P90" s="270">
        <f t="shared" si="51"/>
        <v>0</v>
      </c>
      <c r="Q90" s="271" t="e">
        <f t="shared" si="52"/>
        <v>#VALUE!</v>
      </c>
      <c r="R90" s="111"/>
      <c r="S90" s="248"/>
      <c r="T90" s="248"/>
      <c r="U90" s="248"/>
      <c r="V90" s="248"/>
      <c r="W90" s="248"/>
      <c r="X90" s="248"/>
      <c r="Y90" s="248"/>
      <c r="Z90" s="248"/>
      <c r="AA90" s="248"/>
      <c r="AB90" s="270">
        <f t="shared" si="53"/>
        <v>0</v>
      </c>
      <c r="AC90" s="111"/>
      <c r="AD90" s="250">
        <f t="shared" si="54"/>
        <v>0</v>
      </c>
      <c r="AE90" s="277" t="e">
        <f t="shared" si="49"/>
        <v>#VALUE!</v>
      </c>
      <c r="AF90" s="278" t="e">
        <f t="shared" si="50"/>
        <v>#VALUE!</v>
      </c>
      <c r="AG90" s="110"/>
    </row>
    <row r="91" spans="1:33" outlineLevel="1" x14ac:dyDescent="0.35">
      <c r="B91" s="130"/>
      <c r="C91" s="229" t="str">
        <f>IF(BUDGET!C76="","",BUDGET!C76)</f>
        <v/>
      </c>
      <c r="D91" s="231" t="str">
        <f>IF(BUDGET!D76="","",BUDGET!D76)</f>
        <v/>
      </c>
      <c r="E91" s="239" t="str">
        <f>IF(BUDGET!N76="","",BUDGET!N76)</f>
        <v/>
      </c>
      <c r="F91" s="241"/>
      <c r="G91" s="239" t="str">
        <f>IF($C91="","",SUMIFS('2022-Q2'!$I:$I,'2022-Q2'!$J:$J,FORECAST!$C91))</f>
        <v/>
      </c>
      <c r="H91" s="239" t="str">
        <f>IF($C91="","",SUMIFS('2022-Q3'!$I:$I,'2022-Q3'!$J:$J,FORECAST!$C91))</f>
        <v/>
      </c>
      <c r="I91" s="239" t="str">
        <f>IF($C91="","",SUMIFS('2022-Q4'!$I:$I,'2022-Q4'!$J:$J,FORECAST!$C91))</f>
        <v/>
      </c>
      <c r="J91" s="239" t="str">
        <f>IF($C91="","",SUMIFS('2023-Q1'!$I:$I,'2023-Q1'!$J:$J,FORECAST!$C91))</f>
        <v/>
      </c>
      <c r="K91" s="239" t="str">
        <f>IF($C91="","",SUMIFS('2023-Q2'!$I:$I,'2023-Q2'!$J:$J,FORECAST!$C91))</f>
        <v/>
      </c>
      <c r="L91" s="239" t="str">
        <f>IF($C91="","",SUMIFS('2023-Q3'!$I:$I,'2023-Q3'!$J:$J,FORECAST!$C91))</f>
        <v/>
      </c>
      <c r="M91" s="239" t="str">
        <f>IF($C91="","",SUMIFS('2023-Q4'!$I:$I,'2023-Q4'!$J:$J,FORECAST!$C91))</f>
        <v/>
      </c>
      <c r="N91" s="239" t="str">
        <f>IF($C91="","",SUMIFS('2024-Q1'!$I:$I,'2024-Q1'!$J:$J,FORECAST!$C91))</f>
        <v/>
      </c>
      <c r="O91" s="239" t="str">
        <f>IF($C91="","",SUMIFS('2024-Q2'!$I:$I,'2024-Q2'!$J:$J,FORECAST!$C91))</f>
        <v/>
      </c>
      <c r="P91" s="270">
        <f t="shared" si="51"/>
        <v>0</v>
      </c>
      <c r="Q91" s="271" t="e">
        <f t="shared" si="52"/>
        <v>#VALUE!</v>
      </c>
      <c r="R91" s="111"/>
      <c r="S91" s="248"/>
      <c r="T91" s="248"/>
      <c r="U91" s="248"/>
      <c r="V91" s="248"/>
      <c r="W91" s="248"/>
      <c r="X91" s="248"/>
      <c r="Y91" s="248"/>
      <c r="Z91" s="248"/>
      <c r="AA91" s="248"/>
      <c r="AB91" s="270">
        <f t="shared" si="53"/>
        <v>0</v>
      </c>
      <c r="AC91" s="111"/>
      <c r="AD91" s="250">
        <f t="shared" si="54"/>
        <v>0</v>
      </c>
      <c r="AE91" s="277" t="e">
        <f t="shared" si="49"/>
        <v>#VALUE!</v>
      </c>
      <c r="AF91" s="278" t="e">
        <f t="shared" si="50"/>
        <v>#VALUE!</v>
      </c>
      <c r="AG91" s="110"/>
    </row>
    <row r="92" spans="1:33" outlineLevel="1" x14ac:dyDescent="0.35">
      <c r="B92" s="130"/>
      <c r="C92" s="229" t="str">
        <f>IF(BUDGET!C77="","",BUDGET!C77)</f>
        <v/>
      </c>
      <c r="D92" s="231" t="str">
        <f>IF(BUDGET!D77="","",BUDGET!D77)</f>
        <v/>
      </c>
      <c r="E92" s="239" t="str">
        <f>IF(BUDGET!N77="","",BUDGET!N77)</f>
        <v/>
      </c>
      <c r="F92" s="241"/>
      <c r="G92" s="239" t="str">
        <f>IF($C92="","",SUMIFS('2022-Q2'!$I:$I,'2022-Q2'!$J:$J,FORECAST!$C92))</f>
        <v/>
      </c>
      <c r="H92" s="239" t="str">
        <f>IF($C92="","",SUMIFS('2022-Q3'!$I:$I,'2022-Q3'!$J:$J,FORECAST!$C92))</f>
        <v/>
      </c>
      <c r="I92" s="239" t="str">
        <f>IF($C92="","",SUMIFS('2022-Q4'!$I:$I,'2022-Q4'!$J:$J,FORECAST!$C92))</f>
        <v/>
      </c>
      <c r="J92" s="239" t="str">
        <f>IF($C92="","",SUMIFS('2023-Q1'!$I:$I,'2023-Q1'!$J:$J,FORECAST!$C92))</f>
        <v/>
      </c>
      <c r="K92" s="239" t="str">
        <f>IF($C92="","",SUMIFS('2023-Q2'!$I:$I,'2023-Q2'!$J:$J,FORECAST!$C92))</f>
        <v/>
      </c>
      <c r="L92" s="239" t="str">
        <f>IF($C92="","",SUMIFS('2023-Q3'!$I:$I,'2023-Q3'!$J:$J,FORECAST!$C92))</f>
        <v/>
      </c>
      <c r="M92" s="239" t="str">
        <f>IF($C92="","",SUMIFS('2023-Q4'!$I:$I,'2023-Q4'!$J:$J,FORECAST!$C92))</f>
        <v/>
      </c>
      <c r="N92" s="239" t="str">
        <f>IF($C92="","",SUMIFS('2024-Q1'!$I:$I,'2024-Q1'!$J:$J,FORECAST!$C92))</f>
        <v/>
      </c>
      <c r="O92" s="239" t="str">
        <f>IF($C92="","",SUMIFS('2024-Q2'!$I:$I,'2024-Q2'!$J:$J,FORECAST!$C92))</f>
        <v/>
      </c>
      <c r="P92" s="270">
        <f t="shared" si="51"/>
        <v>0</v>
      </c>
      <c r="Q92" s="271" t="e">
        <f t="shared" si="52"/>
        <v>#VALUE!</v>
      </c>
      <c r="R92" s="111"/>
      <c r="S92" s="248"/>
      <c r="T92" s="248"/>
      <c r="U92" s="248"/>
      <c r="V92" s="248"/>
      <c r="W92" s="248"/>
      <c r="X92" s="248"/>
      <c r="Y92" s="248"/>
      <c r="Z92" s="248"/>
      <c r="AA92" s="248"/>
      <c r="AB92" s="270">
        <f t="shared" si="53"/>
        <v>0</v>
      </c>
      <c r="AC92" s="111"/>
      <c r="AD92" s="250">
        <f t="shared" si="54"/>
        <v>0</v>
      </c>
      <c r="AE92" s="277" t="e">
        <f t="shared" si="49"/>
        <v>#VALUE!</v>
      </c>
      <c r="AF92" s="278" t="e">
        <f t="shared" si="50"/>
        <v>#VALUE!</v>
      </c>
      <c r="AG92" s="110"/>
    </row>
    <row r="93" spans="1:33" outlineLevel="1" x14ac:dyDescent="0.35">
      <c r="B93" s="130"/>
      <c r="C93" s="229" t="str">
        <f>IF(BUDGET!C78="","",BUDGET!C78)</f>
        <v/>
      </c>
      <c r="D93" s="231" t="str">
        <f>IF(BUDGET!D78="","",BUDGET!D78)</f>
        <v/>
      </c>
      <c r="E93" s="239" t="str">
        <f>IF(BUDGET!N78="","",BUDGET!N78)</f>
        <v/>
      </c>
      <c r="F93" s="241"/>
      <c r="G93" s="239" t="str">
        <f>IF($C93="","",SUMIFS('2022-Q2'!$I:$I,'2022-Q2'!$J:$J,FORECAST!$C93))</f>
        <v/>
      </c>
      <c r="H93" s="239" t="str">
        <f>IF($C93="","",SUMIFS('2022-Q3'!$I:$I,'2022-Q3'!$J:$J,FORECAST!$C93))</f>
        <v/>
      </c>
      <c r="I93" s="239" t="str">
        <f>IF($C93="","",SUMIFS('2022-Q4'!$I:$I,'2022-Q4'!$J:$J,FORECAST!$C93))</f>
        <v/>
      </c>
      <c r="J93" s="239" t="str">
        <f>IF($C93="","",SUMIFS('2023-Q1'!$I:$I,'2023-Q1'!$J:$J,FORECAST!$C93))</f>
        <v/>
      </c>
      <c r="K93" s="239" t="str">
        <f>IF($C93="","",SUMIFS('2023-Q2'!$I:$I,'2023-Q2'!$J:$J,FORECAST!$C93))</f>
        <v/>
      </c>
      <c r="L93" s="239" t="str">
        <f>IF($C93="","",SUMIFS('2023-Q3'!$I:$I,'2023-Q3'!$J:$J,FORECAST!$C93))</f>
        <v/>
      </c>
      <c r="M93" s="239" t="str">
        <f>IF($C93="","",SUMIFS('2023-Q4'!$I:$I,'2023-Q4'!$J:$J,FORECAST!$C93))</f>
        <v/>
      </c>
      <c r="N93" s="239" t="str">
        <f>IF($C93="","",SUMIFS('2024-Q1'!$I:$I,'2024-Q1'!$J:$J,FORECAST!$C93))</f>
        <v/>
      </c>
      <c r="O93" s="239" t="str">
        <f>IF($C93="","",SUMIFS('2024-Q2'!$I:$I,'2024-Q2'!$J:$J,FORECAST!$C93))</f>
        <v/>
      </c>
      <c r="P93" s="270">
        <f t="shared" si="51"/>
        <v>0</v>
      </c>
      <c r="Q93" s="271" t="e">
        <f t="shared" si="52"/>
        <v>#VALUE!</v>
      </c>
      <c r="R93" s="111"/>
      <c r="S93" s="248"/>
      <c r="T93" s="248"/>
      <c r="U93" s="248"/>
      <c r="V93" s="248"/>
      <c r="W93" s="248"/>
      <c r="X93" s="248"/>
      <c r="Y93" s="248"/>
      <c r="Z93" s="248"/>
      <c r="AA93" s="248"/>
      <c r="AB93" s="270">
        <f t="shared" si="53"/>
        <v>0</v>
      </c>
      <c r="AC93" s="111"/>
      <c r="AD93" s="250">
        <f t="shared" si="54"/>
        <v>0</v>
      </c>
      <c r="AE93" s="277" t="e">
        <f t="shared" si="49"/>
        <v>#VALUE!</v>
      </c>
      <c r="AF93" s="278" t="e">
        <f t="shared" si="50"/>
        <v>#VALUE!</v>
      </c>
      <c r="AG93" s="110"/>
    </row>
    <row r="94" spans="1:33" outlineLevel="1" x14ac:dyDescent="0.35">
      <c r="B94" s="130"/>
      <c r="C94" s="229" t="str">
        <f>IF(BUDGET!C79="","",BUDGET!C79)</f>
        <v/>
      </c>
      <c r="D94" s="231" t="str">
        <f>IF(BUDGET!D79="","",BUDGET!D79)</f>
        <v/>
      </c>
      <c r="E94" s="239" t="str">
        <f>IF(BUDGET!N79="","",BUDGET!N79)</f>
        <v/>
      </c>
      <c r="F94" s="241"/>
      <c r="G94" s="239" t="str">
        <f>IF($C94="","",SUMIFS('2022-Q2'!$I:$I,'2022-Q2'!$J:$J,FORECAST!$C94))</f>
        <v/>
      </c>
      <c r="H94" s="239" t="str">
        <f>IF($C94="","",SUMIFS('2022-Q3'!$I:$I,'2022-Q3'!$J:$J,FORECAST!$C94))</f>
        <v/>
      </c>
      <c r="I94" s="239" t="str">
        <f>IF($C94="","",SUMIFS('2022-Q4'!$I:$I,'2022-Q4'!$J:$J,FORECAST!$C94))</f>
        <v/>
      </c>
      <c r="J94" s="239" t="str">
        <f>IF($C94="","",SUMIFS('2023-Q1'!$I:$I,'2023-Q1'!$J:$J,FORECAST!$C94))</f>
        <v/>
      </c>
      <c r="K94" s="239" t="str">
        <f>IF($C94="","",SUMIFS('2023-Q2'!$I:$I,'2023-Q2'!$J:$J,FORECAST!$C94))</f>
        <v/>
      </c>
      <c r="L94" s="239" t="str">
        <f>IF($C94="","",SUMIFS('2023-Q3'!$I:$I,'2023-Q3'!$J:$J,FORECAST!$C94))</f>
        <v/>
      </c>
      <c r="M94" s="239" t="str">
        <f>IF($C94="","",SUMIFS('2023-Q4'!$I:$I,'2023-Q4'!$J:$J,FORECAST!$C94))</f>
        <v/>
      </c>
      <c r="N94" s="239" t="str">
        <f>IF($C94="","",SUMIFS('2024-Q1'!$I:$I,'2024-Q1'!$J:$J,FORECAST!$C94))</f>
        <v/>
      </c>
      <c r="O94" s="239" t="str">
        <f>IF($C94="","",SUMIFS('2024-Q2'!$I:$I,'2024-Q2'!$J:$J,FORECAST!$C94))</f>
        <v/>
      </c>
      <c r="P94" s="270">
        <f t="shared" si="51"/>
        <v>0</v>
      </c>
      <c r="Q94" s="271" t="e">
        <f t="shared" si="52"/>
        <v>#VALUE!</v>
      </c>
      <c r="R94" s="111"/>
      <c r="S94" s="248"/>
      <c r="T94" s="248"/>
      <c r="U94" s="248"/>
      <c r="V94" s="248"/>
      <c r="W94" s="248"/>
      <c r="X94" s="248"/>
      <c r="Y94" s="248"/>
      <c r="Z94" s="248"/>
      <c r="AA94" s="248"/>
      <c r="AB94" s="270">
        <f t="shared" si="53"/>
        <v>0</v>
      </c>
      <c r="AC94" s="111"/>
      <c r="AD94" s="250">
        <f t="shared" si="54"/>
        <v>0</v>
      </c>
      <c r="AE94" s="277" t="e">
        <f t="shared" si="49"/>
        <v>#VALUE!</v>
      </c>
      <c r="AF94" s="278" t="e">
        <f t="shared" si="50"/>
        <v>#VALUE!</v>
      </c>
      <c r="AG94" s="110"/>
    </row>
    <row r="95" spans="1:33" ht="19.5" customHeight="1" x14ac:dyDescent="0.35">
      <c r="A95" s="108"/>
      <c r="B95" s="126">
        <f>B78+1</f>
        <v>6</v>
      </c>
      <c r="C95" s="127" t="e">
        <f>IF(BUDGET!#REF!="","",BUDGET!#REF!)</f>
        <v>#REF!</v>
      </c>
      <c r="D95" s="236"/>
      <c r="E95" s="129" t="e">
        <f>SUM(E96:E110)</f>
        <v>#REF!</v>
      </c>
      <c r="F95" s="241"/>
      <c r="G95" s="321" t="e">
        <f t="shared" ref="G95:L95" si="55">SUM(G96:G110)</f>
        <v>#REF!</v>
      </c>
      <c r="H95" s="321" t="e">
        <f t="shared" si="55"/>
        <v>#REF!</v>
      </c>
      <c r="I95" s="321" t="e">
        <f t="shared" si="55"/>
        <v>#REF!</v>
      </c>
      <c r="J95" s="321" t="e">
        <f t="shared" si="55"/>
        <v>#REF!</v>
      </c>
      <c r="K95" s="321" t="e">
        <f t="shared" si="55"/>
        <v>#REF!</v>
      </c>
      <c r="L95" s="321" t="e">
        <f t="shared" si="55"/>
        <v>#REF!</v>
      </c>
      <c r="M95" s="321" t="e">
        <f t="shared" ref="M95:O95" si="56">SUM(M96:M110)</f>
        <v>#REF!</v>
      </c>
      <c r="N95" s="321" t="e">
        <f t="shared" si="56"/>
        <v>#REF!</v>
      </c>
      <c r="O95" s="321" t="e">
        <f t="shared" si="56"/>
        <v>#REF!</v>
      </c>
      <c r="P95" s="267" t="e">
        <f>SUM(P96:P110)</f>
        <v>#REF!</v>
      </c>
      <c r="Q95" s="268" t="e">
        <f>P95/E95</f>
        <v>#REF!</v>
      </c>
      <c r="R95" s="111"/>
      <c r="S95" s="129">
        <f t="shared" ref="S95:X95" si="57">SUM(S96:S110)</f>
        <v>0</v>
      </c>
      <c r="T95" s="129">
        <f t="shared" si="57"/>
        <v>0</v>
      </c>
      <c r="U95" s="129">
        <f t="shared" si="57"/>
        <v>0</v>
      </c>
      <c r="V95" s="129">
        <f t="shared" si="57"/>
        <v>0</v>
      </c>
      <c r="W95" s="129">
        <f t="shared" si="57"/>
        <v>0</v>
      </c>
      <c r="X95" s="129">
        <f t="shared" si="57"/>
        <v>0</v>
      </c>
      <c r="Y95" s="129">
        <f t="shared" ref="Y95:AA95" si="58">SUM(Y96:Y110)</f>
        <v>0</v>
      </c>
      <c r="Z95" s="129">
        <f t="shared" si="58"/>
        <v>0</v>
      </c>
      <c r="AA95" s="129">
        <f t="shared" si="58"/>
        <v>0</v>
      </c>
      <c r="AB95" s="267">
        <f t="shared" ref="AB95" si="59">SUM(AB96:AB110)</f>
        <v>0</v>
      </c>
      <c r="AC95" s="111"/>
      <c r="AD95" s="129" t="e">
        <f t="shared" ref="AD95:AD125" si="60">P95+AB95</f>
        <v>#REF!</v>
      </c>
      <c r="AE95" s="259" t="e">
        <f t="shared" si="49"/>
        <v>#REF!</v>
      </c>
      <c r="AF95" s="252" t="e">
        <f t="shared" si="50"/>
        <v>#REF!</v>
      </c>
      <c r="AG95" s="110"/>
    </row>
    <row r="96" spans="1:33" outlineLevel="1" x14ac:dyDescent="0.35">
      <c r="B96" s="130"/>
      <c r="C96" s="229" t="e">
        <f>IF(BUDGET!#REF!="","",BUDGET!#REF!)</f>
        <v>#REF!</v>
      </c>
      <c r="D96" s="231" t="e">
        <f>IF(BUDGET!#REF!="","",BUDGET!#REF!)</f>
        <v>#REF!</v>
      </c>
      <c r="E96" s="239" t="e">
        <f>IF(BUDGET!#REF!="","",BUDGET!#REF!)</f>
        <v>#REF!</v>
      </c>
      <c r="F96" s="241"/>
      <c r="G96" s="239" t="e">
        <f>IF($C96="","",SUMIFS('2022-Q2'!$I:$I,'2022-Q2'!$J:$J,FORECAST!$C96))</f>
        <v>#REF!</v>
      </c>
      <c r="H96" s="239" t="e">
        <f>IF($C96="","",SUMIFS('2022-Q3'!$I:$I,'2022-Q3'!$J:$J,FORECAST!$C96))</f>
        <v>#REF!</v>
      </c>
      <c r="I96" s="239" t="e">
        <f>IF($C96="","",SUMIFS('2022-Q4'!$I:$I,'2022-Q4'!$J:$J,FORECAST!$C96))</f>
        <v>#REF!</v>
      </c>
      <c r="J96" s="239" t="e">
        <f>IF($C96="","",SUMIFS('2023-Q1'!$I:$I,'2023-Q1'!$J:$J,FORECAST!$C96))</f>
        <v>#REF!</v>
      </c>
      <c r="K96" s="239" t="e">
        <f>IF($C96="","",SUMIFS('2023-Q2'!$I:$I,'2023-Q2'!$J:$J,FORECAST!$C96))</f>
        <v>#REF!</v>
      </c>
      <c r="L96" s="239" t="e">
        <f>IF($C96="","",SUMIFS('2023-Q3'!$I:$I,'2023-Q3'!$J:$J,FORECAST!$C96))</f>
        <v>#REF!</v>
      </c>
      <c r="M96" s="239" t="e">
        <f>IF($C96="","",SUMIFS('2023-Q4'!$I:$I,'2023-Q4'!$J:$J,FORECAST!$C96))</f>
        <v>#REF!</v>
      </c>
      <c r="N96" s="239" t="e">
        <f>IF($C96="","",SUMIFS('2024-Q1'!$I:$I,'2024-Q1'!$J:$J,FORECAST!$C96))</f>
        <v>#REF!</v>
      </c>
      <c r="O96" s="239" t="e">
        <f>IF($C96="","",SUMIFS('2024-Q2'!$I:$I,'2024-Q2'!$J:$J,FORECAST!$C96))</f>
        <v>#REF!</v>
      </c>
      <c r="P96" s="270" t="e">
        <f t="shared" ref="P96:P110" si="61">SUM(G96:O96)</f>
        <v>#REF!</v>
      </c>
      <c r="Q96" s="271" t="e">
        <f t="shared" ref="Q96:Q110" si="62">P96/E96</f>
        <v>#REF!</v>
      </c>
      <c r="R96" s="111"/>
      <c r="S96" s="248"/>
      <c r="T96" s="248"/>
      <c r="U96" s="248"/>
      <c r="V96" s="248"/>
      <c r="W96" s="248"/>
      <c r="X96" s="248"/>
      <c r="Y96" s="248"/>
      <c r="Z96" s="248"/>
      <c r="AA96" s="248"/>
      <c r="AB96" s="270">
        <f t="shared" ref="AB96:AB110" si="63">SUM(S96:AA96)</f>
        <v>0</v>
      </c>
      <c r="AC96" s="111"/>
      <c r="AD96" s="250" t="e">
        <f t="shared" si="60"/>
        <v>#REF!</v>
      </c>
      <c r="AE96" s="277" t="e">
        <f t="shared" si="49"/>
        <v>#REF!</v>
      </c>
      <c r="AF96" s="278" t="e">
        <f t="shared" si="50"/>
        <v>#REF!</v>
      </c>
      <c r="AG96" s="110"/>
    </row>
    <row r="97" spans="1:33" outlineLevel="1" x14ac:dyDescent="0.35">
      <c r="B97" s="130"/>
      <c r="C97" s="229" t="e">
        <f>IF(BUDGET!#REF!="","",BUDGET!#REF!)</f>
        <v>#REF!</v>
      </c>
      <c r="D97" s="231" t="e">
        <f>IF(BUDGET!#REF!="","",BUDGET!#REF!)</f>
        <v>#REF!</v>
      </c>
      <c r="E97" s="239" t="e">
        <f>IF(BUDGET!#REF!="","",BUDGET!#REF!)</f>
        <v>#REF!</v>
      </c>
      <c r="F97" s="241"/>
      <c r="G97" s="239" t="e">
        <f>IF($C97="","",SUMIFS('2022-Q2'!$I:$I,'2022-Q2'!$J:$J,FORECAST!$C97))</f>
        <v>#REF!</v>
      </c>
      <c r="H97" s="239" t="e">
        <f>IF($C97="","",SUMIFS('2022-Q3'!$I:$I,'2022-Q3'!$J:$J,FORECAST!$C97))</f>
        <v>#REF!</v>
      </c>
      <c r="I97" s="239" t="e">
        <f>IF($C97="","",SUMIFS('2022-Q4'!$I:$I,'2022-Q4'!$J:$J,FORECAST!$C97))</f>
        <v>#REF!</v>
      </c>
      <c r="J97" s="239" t="e">
        <f>IF($C97="","",SUMIFS('2023-Q1'!$I:$I,'2023-Q1'!$J:$J,FORECAST!$C97))</f>
        <v>#REF!</v>
      </c>
      <c r="K97" s="239" t="e">
        <f>IF($C97="","",SUMIFS('2023-Q2'!$I:$I,'2023-Q2'!$J:$J,FORECAST!$C97))</f>
        <v>#REF!</v>
      </c>
      <c r="L97" s="239" t="e">
        <f>IF($C97="","",SUMIFS('2023-Q3'!$I:$I,'2023-Q3'!$J:$J,FORECAST!$C97))</f>
        <v>#REF!</v>
      </c>
      <c r="M97" s="239" t="e">
        <f>IF($C97="","",SUMIFS('2023-Q4'!$I:$I,'2023-Q4'!$J:$J,FORECAST!$C97))</f>
        <v>#REF!</v>
      </c>
      <c r="N97" s="239" t="e">
        <f>IF($C97="","",SUMIFS('2024-Q1'!$I:$I,'2024-Q1'!$J:$J,FORECAST!$C97))</f>
        <v>#REF!</v>
      </c>
      <c r="O97" s="239" t="e">
        <f>IF($C97="","",SUMIFS('2024-Q2'!$I:$I,'2024-Q2'!$J:$J,FORECAST!$C97))</f>
        <v>#REF!</v>
      </c>
      <c r="P97" s="270" t="e">
        <f t="shared" si="61"/>
        <v>#REF!</v>
      </c>
      <c r="Q97" s="271" t="e">
        <f t="shared" si="62"/>
        <v>#REF!</v>
      </c>
      <c r="R97" s="111"/>
      <c r="S97" s="248"/>
      <c r="T97" s="248"/>
      <c r="U97" s="248"/>
      <c r="V97" s="248"/>
      <c r="W97" s="248"/>
      <c r="X97" s="248"/>
      <c r="Y97" s="248"/>
      <c r="Z97" s="248"/>
      <c r="AA97" s="248"/>
      <c r="AB97" s="270">
        <f t="shared" si="63"/>
        <v>0</v>
      </c>
      <c r="AC97" s="111"/>
      <c r="AD97" s="250" t="e">
        <f t="shared" si="60"/>
        <v>#REF!</v>
      </c>
      <c r="AE97" s="277" t="e">
        <f t="shared" si="49"/>
        <v>#REF!</v>
      </c>
      <c r="AF97" s="278" t="e">
        <f t="shared" si="50"/>
        <v>#REF!</v>
      </c>
      <c r="AG97" s="110"/>
    </row>
    <row r="98" spans="1:33" ht="41.25" customHeight="1" outlineLevel="1" x14ac:dyDescent="0.35">
      <c r="B98" s="130"/>
      <c r="C98" s="229" t="e">
        <f>IF(BUDGET!#REF!="","",BUDGET!#REF!)</f>
        <v>#REF!</v>
      </c>
      <c r="D98" s="231" t="e">
        <f>IF(BUDGET!#REF!="","",BUDGET!#REF!)</f>
        <v>#REF!</v>
      </c>
      <c r="E98" s="239" t="e">
        <f>IF(BUDGET!#REF!="","",BUDGET!#REF!)</f>
        <v>#REF!</v>
      </c>
      <c r="F98" s="241"/>
      <c r="G98" s="239" t="e">
        <f>IF($C98="","",SUMIFS('2022-Q2'!$I:$I,'2022-Q2'!$J:$J,FORECAST!$C98))</f>
        <v>#REF!</v>
      </c>
      <c r="H98" s="239" t="e">
        <f>IF($C98="","",SUMIFS('2022-Q3'!$I:$I,'2022-Q3'!$J:$J,FORECAST!$C98))</f>
        <v>#REF!</v>
      </c>
      <c r="I98" s="239" t="e">
        <f>IF($C98="","",SUMIFS('2022-Q4'!$I:$I,'2022-Q4'!$J:$J,FORECAST!$C98))</f>
        <v>#REF!</v>
      </c>
      <c r="J98" s="239" t="e">
        <f>IF($C98="","",SUMIFS('2023-Q1'!$I:$I,'2023-Q1'!$J:$J,FORECAST!$C98))</f>
        <v>#REF!</v>
      </c>
      <c r="K98" s="239" t="e">
        <f>IF($C98="","",SUMIFS('2023-Q2'!$I:$I,'2023-Q2'!$J:$J,FORECAST!$C98))</f>
        <v>#REF!</v>
      </c>
      <c r="L98" s="239" t="e">
        <f>IF($C98="","",SUMIFS('2023-Q3'!$I:$I,'2023-Q3'!$J:$J,FORECAST!$C98))</f>
        <v>#REF!</v>
      </c>
      <c r="M98" s="239" t="e">
        <f>IF($C98="","",SUMIFS('2023-Q4'!$I:$I,'2023-Q4'!$J:$J,FORECAST!$C98))</f>
        <v>#REF!</v>
      </c>
      <c r="N98" s="239" t="e">
        <f>IF($C98="","",SUMIFS('2024-Q1'!$I:$I,'2024-Q1'!$J:$J,FORECAST!$C98))</f>
        <v>#REF!</v>
      </c>
      <c r="O98" s="239" t="e">
        <f>IF($C98="","",SUMIFS('2024-Q2'!$I:$I,'2024-Q2'!$J:$J,FORECAST!$C98))</f>
        <v>#REF!</v>
      </c>
      <c r="P98" s="270" t="e">
        <f t="shared" si="61"/>
        <v>#REF!</v>
      </c>
      <c r="Q98" s="271" t="e">
        <f t="shared" si="62"/>
        <v>#REF!</v>
      </c>
      <c r="R98" s="111"/>
      <c r="S98" s="248"/>
      <c r="T98" s="248"/>
      <c r="U98" s="248"/>
      <c r="V98" s="248"/>
      <c r="W98" s="248"/>
      <c r="X98" s="248"/>
      <c r="Y98" s="248"/>
      <c r="Z98" s="248"/>
      <c r="AA98" s="248"/>
      <c r="AB98" s="270">
        <f t="shared" si="63"/>
        <v>0</v>
      </c>
      <c r="AC98" s="111"/>
      <c r="AD98" s="250" t="e">
        <f t="shared" si="60"/>
        <v>#REF!</v>
      </c>
      <c r="AE98" s="277" t="e">
        <f t="shared" si="49"/>
        <v>#REF!</v>
      </c>
      <c r="AF98" s="278" t="e">
        <f t="shared" si="50"/>
        <v>#REF!</v>
      </c>
      <c r="AG98" s="110"/>
    </row>
    <row r="99" spans="1:33" outlineLevel="1" x14ac:dyDescent="0.35">
      <c r="B99" s="130"/>
      <c r="C99" s="229" t="e">
        <f>IF(BUDGET!#REF!="","",BUDGET!#REF!)</f>
        <v>#REF!</v>
      </c>
      <c r="D99" s="231" t="e">
        <f>IF(BUDGET!#REF!="","",BUDGET!#REF!)</f>
        <v>#REF!</v>
      </c>
      <c r="E99" s="239" t="e">
        <f>IF(BUDGET!#REF!="","",BUDGET!#REF!)</f>
        <v>#REF!</v>
      </c>
      <c r="F99" s="241"/>
      <c r="G99" s="239" t="e">
        <f>IF($C99="","",SUMIFS('2022-Q2'!$I:$I,'2022-Q2'!$J:$J,FORECAST!$C99))</f>
        <v>#REF!</v>
      </c>
      <c r="H99" s="239" t="e">
        <f>IF($C99="","",SUMIFS('2022-Q3'!$I:$I,'2022-Q3'!$J:$J,FORECAST!$C99))</f>
        <v>#REF!</v>
      </c>
      <c r="I99" s="239" t="e">
        <f>IF($C99="","",SUMIFS('2022-Q4'!$I:$I,'2022-Q4'!$J:$J,FORECAST!$C99))</f>
        <v>#REF!</v>
      </c>
      <c r="J99" s="239" t="e">
        <f>IF($C99="","",SUMIFS('2023-Q1'!$I:$I,'2023-Q1'!$J:$J,FORECAST!$C99))</f>
        <v>#REF!</v>
      </c>
      <c r="K99" s="239" t="e">
        <f>IF($C99="","",SUMIFS('2023-Q2'!$I:$I,'2023-Q2'!$J:$J,FORECAST!$C99))</f>
        <v>#REF!</v>
      </c>
      <c r="L99" s="239" t="e">
        <f>IF($C99="","",SUMIFS('2023-Q3'!$I:$I,'2023-Q3'!$J:$J,FORECAST!$C99))</f>
        <v>#REF!</v>
      </c>
      <c r="M99" s="239" t="e">
        <f>IF($C99="","",SUMIFS('2023-Q4'!$I:$I,'2023-Q4'!$J:$J,FORECAST!$C99))</f>
        <v>#REF!</v>
      </c>
      <c r="N99" s="239" t="e">
        <f>IF($C99="","",SUMIFS('2024-Q1'!$I:$I,'2024-Q1'!$J:$J,FORECAST!$C99))</f>
        <v>#REF!</v>
      </c>
      <c r="O99" s="239" t="e">
        <f>IF($C99="","",SUMIFS('2024-Q2'!$I:$I,'2024-Q2'!$J:$J,FORECAST!$C99))</f>
        <v>#REF!</v>
      </c>
      <c r="P99" s="270" t="e">
        <f t="shared" si="61"/>
        <v>#REF!</v>
      </c>
      <c r="Q99" s="271" t="e">
        <f t="shared" si="62"/>
        <v>#REF!</v>
      </c>
      <c r="R99" s="111"/>
      <c r="S99" s="248"/>
      <c r="T99" s="248"/>
      <c r="U99" s="248"/>
      <c r="V99" s="248"/>
      <c r="W99" s="248"/>
      <c r="X99" s="248"/>
      <c r="Y99" s="248"/>
      <c r="Z99" s="248"/>
      <c r="AA99" s="248"/>
      <c r="AB99" s="270">
        <f t="shared" si="63"/>
        <v>0</v>
      </c>
      <c r="AC99" s="111"/>
      <c r="AD99" s="250" t="e">
        <f t="shared" si="60"/>
        <v>#REF!</v>
      </c>
      <c r="AE99" s="277" t="e">
        <f t="shared" si="49"/>
        <v>#REF!</v>
      </c>
      <c r="AF99" s="278" t="e">
        <f t="shared" si="50"/>
        <v>#REF!</v>
      </c>
      <c r="AG99" s="110"/>
    </row>
    <row r="100" spans="1:33" outlineLevel="1" x14ac:dyDescent="0.35">
      <c r="B100" s="130"/>
      <c r="C100" s="229" t="e">
        <f>IF(BUDGET!#REF!="","",BUDGET!#REF!)</f>
        <v>#REF!</v>
      </c>
      <c r="D100" s="231" t="e">
        <f>IF(BUDGET!#REF!="","",BUDGET!#REF!)</f>
        <v>#REF!</v>
      </c>
      <c r="E100" s="239" t="e">
        <f>IF(BUDGET!#REF!="","",BUDGET!#REF!)</f>
        <v>#REF!</v>
      </c>
      <c r="F100" s="241"/>
      <c r="G100" s="239" t="e">
        <f>IF($C100="","",SUMIFS('2022-Q2'!$I:$I,'2022-Q2'!$J:$J,FORECAST!$C100))</f>
        <v>#REF!</v>
      </c>
      <c r="H100" s="239" t="e">
        <f>IF($C100="","",SUMIFS('2022-Q3'!$I:$I,'2022-Q3'!$J:$J,FORECAST!$C100))</f>
        <v>#REF!</v>
      </c>
      <c r="I100" s="239" t="e">
        <f>IF($C100="","",SUMIFS('2022-Q4'!$I:$I,'2022-Q4'!$J:$J,FORECAST!$C100))</f>
        <v>#REF!</v>
      </c>
      <c r="J100" s="239" t="e">
        <f>IF($C100="","",SUMIFS('2023-Q1'!$I:$I,'2023-Q1'!$J:$J,FORECAST!$C100))</f>
        <v>#REF!</v>
      </c>
      <c r="K100" s="239" t="e">
        <f>IF($C100="","",SUMIFS('2023-Q2'!$I:$I,'2023-Q2'!$J:$J,FORECAST!$C100))</f>
        <v>#REF!</v>
      </c>
      <c r="L100" s="239" t="e">
        <f>IF($C100="","",SUMIFS('2023-Q3'!$I:$I,'2023-Q3'!$J:$J,FORECAST!$C100))</f>
        <v>#REF!</v>
      </c>
      <c r="M100" s="239" t="e">
        <f>IF($C100="","",SUMIFS('2023-Q4'!$I:$I,'2023-Q4'!$J:$J,FORECAST!$C100))</f>
        <v>#REF!</v>
      </c>
      <c r="N100" s="239" t="e">
        <f>IF($C100="","",SUMIFS('2024-Q1'!$I:$I,'2024-Q1'!$J:$J,FORECAST!$C100))</f>
        <v>#REF!</v>
      </c>
      <c r="O100" s="239" t="e">
        <f>IF($C100="","",SUMIFS('2024-Q2'!$I:$I,'2024-Q2'!$J:$J,FORECAST!$C100))</f>
        <v>#REF!</v>
      </c>
      <c r="P100" s="270" t="e">
        <f t="shared" si="61"/>
        <v>#REF!</v>
      </c>
      <c r="Q100" s="271" t="e">
        <f t="shared" si="62"/>
        <v>#REF!</v>
      </c>
      <c r="R100" s="111"/>
      <c r="S100" s="248"/>
      <c r="T100" s="248"/>
      <c r="U100" s="248"/>
      <c r="V100" s="248"/>
      <c r="W100" s="248"/>
      <c r="X100" s="248"/>
      <c r="Y100" s="248"/>
      <c r="Z100" s="248"/>
      <c r="AA100" s="248"/>
      <c r="AB100" s="270">
        <f t="shared" si="63"/>
        <v>0</v>
      </c>
      <c r="AC100" s="111"/>
      <c r="AD100" s="250" t="e">
        <f t="shared" si="60"/>
        <v>#REF!</v>
      </c>
      <c r="AE100" s="277" t="e">
        <f t="shared" si="49"/>
        <v>#REF!</v>
      </c>
      <c r="AF100" s="278" t="e">
        <f t="shared" si="50"/>
        <v>#REF!</v>
      </c>
      <c r="AG100" s="110"/>
    </row>
    <row r="101" spans="1:33" outlineLevel="1" x14ac:dyDescent="0.35">
      <c r="B101" s="130"/>
      <c r="C101" s="229" t="e">
        <f>IF(BUDGET!#REF!="","",BUDGET!#REF!)</f>
        <v>#REF!</v>
      </c>
      <c r="D101" s="231" t="e">
        <f>IF(BUDGET!#REF!="","",BUDGET!#REF!)</f>
        <v>#REF!</v>
      </c>
      <c r="E101" s="239" t="e">
        <f>IF(BUDGET!#REF!="","",BUDGET!#REF!)</f>
        <v>#REF!</v>
      </c>
      <c r="F101" s="241"/>
      <c r="G101" s="239" t="e">
        <f>IF($C101="","",SUMIFS('2022-Q2'!$I:$I,'2022-Q2'!$J:$J,FORECAST!$C101))</f>
        <v>#REF!</v>
      </c>
      <c r="H101" s="239" t="e">
        <f>IF($C101="","",SUMIFS('2022-Q3'!$I:$I,'2022-Q3'!$J:$J,FORECAST!$C101))</f>
        <v>#REF!</v>
      </c>
      <c r="I101" s="239" t="e">
        <f>IF($C101="","",SUMIFS('2022-Q4'!$I:$I,'2022-Q4'!$J:$J,FORECAST!$C101))</f>
        <v>#REF!</v>
      </c>
      <c r="J101" s="239" t="e">
        <f>IF($C101="","",SUMIFS('2023-Q1'!$I:$I,'2023-Q1'!$J:$J,FORECAST!$C101))</f>
        <v>#REF!</v>
      </c>
      <c r="K101" s="239" t="e">
        <f>IF($C101="","",SUMIFS('2023-Q2'!$I:$I,'2023-Q2'!$J:$J,FORECAST!$C101))</f>
        <v>#REF!</v>
      </c>
      <c r="L101" s="239" t="e">
        <f>IF($C101="","",SUMIFS('2023-Q3'!$I:$I,'2023-Q3'!$J:$J,FORECAST!$C101))</f>
        <v>#REF!</v>
      </c>
      <c r="M101" s="239" t="e">
        <f>IF($C101="","",SUMIFS('2023-Q4'!$I:$I,'2023-Q4'!$J:$J,FORECAST!$C101))</f>
        <v>#REF!</v>
      </c>
      <c r="N101" s="239" t="e">
        <f>IF($C101="","",SUMIFS('2024-Q1'!$I:$I,'2024-Q1'!$J:$J,FORECAST!$C101))</f>
        <v>#REF!</v>
      </c>
      <c r="O101" s="239" t="e">
        <f>IF($C101="","",SUMIFS('2024-Q2'!$I:$I,'2024-Q2'!$J:$J,FORECAST!$C101))</f>
        <v>#REF!</v>
      </c>
      <c r="P101" s="270" t="e">
        <f t="shared" si="61"/>
        <v>#REF!</v>
      </c>
      <c r="Q101" s="271" t="e">
        <f t="shared" si="62"/>
        <v>#REF!</v>
      </c>
      <c r="R101" s="111"/>
      <c r="S101" s="248"/>
      <c r="T101" s="248"/>
      <c r="U101" s="248"/>
      <c r="V101" s="248"/>
      <c r="W101" s="248"/>
      <c r="X101" s="248"/>
      <c r="Y101" s="248"/>
      <c r="Z101" s="248"/>
      <c r="AA101" s="248"/>
      <c r="AB101" s="270">
        <f t="shared" si="63"/>
        <v>0</v>
      </c>
      <c r="AC101" s="111"/>
      <c r="AD101" s="250" t="e">
        <f t="shared" si="60"/>
        <v>#REF!</v>
      </c>
      <c r="AE101" s="277" t="e">
        <f t="shared" si="49"/>
        <v>#REF!</v>
      </c>
      <c r="AF101" s="278" t="e">
        <f t="shared" si="50"/>
        <v>#REF!</v>
      </c>
      <c r="AG101" s="110"/>
    </row>
    <row r="102" spans="1:33" outlineLevel="1" x14ac:dyDescent="0.35">
      <c r="B102" s="130"/>
      <c r="C102" s="229" t="e">
        <f>IF(BUDGET!#REF!="","",BUDGET!#REF!)</f>
        <v>#REF!</v>
      </c>
      <c r="D102" s="231" t="e">
        <f>IF(BUDGET!#REF!="","",BUDGET!#REF!)</f>
        <v>#REF!</v>
      </c>
      <c r="E102" s="239" t="e">
        <f>IF(BUDGET!#REF!="","",BUDGET!#REF!)</f>
        <v>#REF!</v>
      </c>
      <c r="F102" s="241"/>
      <c r="G102" s="239" t="e">
        <f>IF($C102="","",SUMIFS('2022-Q2'!$I:$I,'2022-Q2'!$J:$J,FORECAST!$C102))</f>
        <v>#REF!</v>
      </c>
      <c r="H102" s="239" t="e">
        <f>IF($C102="","",SUMIFS('2022-Q3'!$I:$I,'2022-Q3'!$J:$J,FORECAST!$C102))</f>
        <v>#REF!</v>
      </c>
      <c r="I102" s="239" t="e">
        <f>IF($C102="","",SUMIFS('2022-Q4'!$I:$I,'2022-Q4'!$J:$J,FORECAST!$C102))</f>
        <v>#REF!</v>
      </c>
      <c r="J102" s="239" t="e">
        <f>IF($C102="","",SUMIFS('2023-Q1'!$I:$I,'2023-Q1'!$J:$J,FORECAST!$C102))</f>
        <v>#REF!</v>
      </c>
      <c r="K102" s="239" t="e">
        <f>IF($C102="","",SUMIFS('2023-Q2'!$I:$I,'2023-Q2'!$J:$J,FORECAST!$C102))</f>
        <v>#REF!</v>
      </c>
      <c r="L102" s="239" t="e">
        <f>IF($C102="","",SUMIFS('2023-Q3'!$I:$I,'2023-Q3'!$J:$J,FORECAST!$C102))</f>
        <v>#REF!</v>
      </c>
      <c r="M102" s="239" t="e">
        <f>IF($C102="","",SUMIFS('2023-Q4'!$I:$I,'2023-Q4'!$J:$J,FORECAST!$C102))</f>
        <v>#REF!</v>
      </c>
      <c r="N102" s="239" t="e">
        <f>IF($C102="","",SUMIFS('2024-Q1'!$I:$I,'2024-Q1'!$J:$J,FORECAST!$C102))</f>
        <v>#REF!</v>
      </c>
      <c r="O102" s="239" t="e">
        <f>IF($C102="","",SUMIFS('2024-Q2'!$I:$I,'2024-Q2'!$J:$J,FORECAST!$C102))</f>
        <v>#REF!</v>
      </c>
      <c r="P102" s="270" t="e">
        <f t="shared" si="61"/>
        <v>#REF!</v>
      </c>
      <c r="Q102" s="271" t="e">
        <f t="shared" si="62"/>
        <v>#REF!</v>
      </c>
      <c r="R102" s="111"/>
      <c r="S102" s="248"/>
      <c r="T102" s="248"/>
      <c r="U102" s="248"/>
      <c r="V102" s="248"/>
      <c r="W102" s="248"/>
      <c r="X102" s="248"/>
      <c r="Y102" s="248"/>
      <c r="Z102" s="248"/>
      <c r="AA102" s="248"/>
      <c r="AB102" s="270">
        <f t="shared" si="63"/>
        <v>0</v>
      </c>
      <c r="AC102" s="111"/>
      <c r="AD102" s="250" t="e">
        <f t="shared" si="60"/>
        <v>#REF!</v>
      </c>
      <c r="AE102" s="277" t="e">
        <f t="shared" si="49"/>
        <v>#REF!</v>
      </c>
      <c r="AF102" s="278" t="e">
        <f t="shared" si="50"/>
        <v>#REF!</v>
      </c>
      <c r="AG102" s="110"/>
    </row>
    <row r="103" spans="1:33" outlineLevel="1" x14ac:dyDescent="0.35">
      <c r="B103" s="130"/>
      <c r="C103" s="229" t="e">
        <f>IF(BUDGET!#REF!="","",BUDGET!#REF!)</f>
        <v>#REF!</v>
      </c>
      <c r="D103" s="231" t="e">
        <f>IF(BUDGET!#REF!="","",BUDGET!#REF!)</f>
        <v>#REF!</v>
      </c>
      <c r="E103" s="239" t="e">
        <f>IF(BUDGET!#REF!="","",BUDGET!#REF!)</f>
        <v>#REF!</v>
      </c>
      <c r="F103" s="241"/>
      <c r="G103" s="239" t="e">
        <f>IF($C103="","",SUMIFS('2022-Q2'!$I:$I,'2022-Q2'!$J:$J,FORECAST!$C103))</f>
        <v>#REF!</v>
      </c>
      <c r="H103" s="239" t="e">
        <f>IF($C103="","",SUMIFS('2022-Q3'!$I:$I,'2022-Q3'!$J:$J,FORECAST!$C103))</f>
        <v>#REF!</v>
      </c>
      <c r="I103" s="239" t="e">
        <f>IF($C103="","",SUMIFS('2022-Q4'!$I:$I,'2022-Q4'!$J:$J,FORECAST!$C103))</f>
        <v>#REF!</v>
      </c>
      <c r="J103" s="239" t="e">
        <f>IF($C103="","",SUMIFS('2023-Q1'!$I:$I,'2023-Q1'!$J:$J,FORECAST!$C103))</f>
        <v>#REF!</v>
      </c>
      <c r="K103" s="239" t="e">
        <f>IF($C103="","",SUMIFS('2023-Q2'!$I:$I,'2023-Q2'!$J:$J,FORECAST!$C103))</f>
        <v>#REF!</v>
      </c>
      <c r="L103" s="239" t="e">
        <f>IF($C103="","",SUMIFS('2023-Q3'!$I:$I,'2023-Q3'!$J:$J,FORECAST!$C103))</f>
        <v>#REF!</v>
      </c>
      <c r="M103" s="239" t="e">
        <f>IF($C103="","",SUMIFS('2023-Q4'!$I:$I,'2023-Q4'!$J:$J,FORECAST!$C103))</f>
        <v>#REF!</v>
      </c>
      <c r="N103" s="239" t="e">
        <f>IF($C103="","",SUMIFS('2024-Q1'!$I:$I,'2024-Q1'!$J:$J,FORECAST!$C103))</f>
        <v>#REF!</v>
      </c>
      <c r="O103" s="239" t="e">
        <f>IF($C103="","",SUMIFS('2024-Q2'!$I:$I,'2024-Q2'!$J:$J,FORECAST!$C103))</f>
        <v>#REF!</v>
      </c>
      <c r="P103" s="270" t="e">
        <f t="shared" si="61"/>
        <v>#REF!</v>
      </c>
      <c r="Q103" s="271" t="e">
        <f t="shared" si="62"/>
        <v>#REF!</v>
      </c>
      <c r="R103" s="111"/>
      <c r="S103" s="248"/>
      <c r="T103" s="248"/>
      <c r="U103" s="248"/>
      <c r="V103" s="248"/>
      <c r="W103" s="248"/>
      <c r="X103" s="248"/>
      <c r="Y103" s="248"/>
      <c r="Z103" s="248"/>
      <c r="AA103" s="248"/>
      <c r="AB103" s="270">
        <f t="shared" si="63"/>
        <v>0</v>
      </c>
      <c r="AC103" s="111"/>
      <c r="AD103" s="250" t="e">
        <f t="shared" si="60"/>
        <v>#REF!</v>
      </c>
      <c r="AE103" s="277" t="e">
        <f t="shared" si="49"/>
        <v>#REF!</v>
      </c>
      <c r="AF103" s="278" t="e">
        <f t="shared" si="50"/>
        <v>#REF!</v>
      </c>
      <c r="AG103" s="110"/>
    </row>
    <row r="104" spans="1:33" outlineLevel="1" x14ac:dyDescent="0.35">
      <c r="B104" s="130"/>
      <c r="C104" s="229" t="e">
        <f>IF(BUDGET!#REF!="","",BUDGET!#REF!)</f>
        <v>#REF!</v>
      </c>
      <c r="D104" s="231" t="e">
        <f>IF(BUDGET!#REF!="","",BUDGET!#REF!)</f>
        <v>#REF!</v>
      </c>
      <c r="E104" s="239" t="e">
        <f>IF(BUDGET!#REF!="","",BUDGET!#REF!)</f>
        <v>#REF!</v>
      </c>
      <c r="F104" s="241"/>
      <c r="G104" s="239" t="e">
        <f>IF($C104="","",SUMIFS('2022-Q2'!$I:$I,'2022-Q2'!$J:$J,FORECAST!$C104))</f>
        <v>#REF!</v>
      </c>
      <c r="H104" s="239" t="e">
        <f>IF($C104="","",SUMIFS('2022-Q3'!$I:$I,'2022-Q3'!$J:$J,FORECAST!$C104))</f>
        <v>#REF!</v>
      </c>
      <c r="I104" s="239" t="e">
        <f>IF($C104="","",SUMIFS('2022-Q4'!$I:$I,'2022-Q4'!$J:$J,FORECAST!$C104))</f>
        <v>#REF!</v>
      </c>
      <c r="J104" s="239" t="e">
        <f>IF($C104="","",SUMIFS('2023-Q1'!$I:$I,'2023-Q1'!$J:$J,FORECAST!$C104))</f>
        <v>#REF!</v>
      </c>
      <c r="K104" s="239" t="e">
        <f>IF($C104="","",SUMIFS('2023-Q2'!$I:$I,'2023-Q2'!$J:$J,FORECAST!$C104))</f>
        <v>#REF!</v>
      </c>
      <c r="L104" s="239" t="e">
        <f>IF($C104="","",SUMIFS('2023-Q3'!$I:$I,'2023-Q3'!$J:$J,FORECAST!$C104))</f>
        <v>#REF!</v>
      </c>
      <c r="M104" s="239" t="e">
        <f>IF($C104="","",SUMIFS('2023-Q4'!$I:$I,'2023-Q4'!$J:$J,FORECAST!$C104))</f>
        <v>#REF!</v>
      </c>
      <c r="N104" s="239" t="e">
        <f>IF($C104="","",SUMIFS('2024-Q1'!$I:$I,'2024-Q1'!$J:$J,FORECAST!$C104))</f>
        <v>#REF!</v>
      </c>
      <c r="O104" s="239" t="e">
        <f>IF($C104="","",SUMIFS('2024-Q2'!$I:$I,'2024-Q2'!$J:$J,FORECAST!$C104))</f>
        <v>#REF!</v>
      </c>
      <c r="P104" s="270" t="e">
        <f t="shared" si="61"/>
        <v>#REF!</v>
      </c>
      <c r="Q104" s="271" t="e">
        <f t="shared" si="62"/>
        <v>#REF!</v>
      </c>
      <c r="R104" s="111"/>
      <c r="S104" s="248"/>
      <c r="T104" s="248"/>
      <c r="U104" s="248"/>
      <c r="V104" s="248"/>
      <c r="W104" s="248"/>
      <c r="X104" s="248"/>
      <c r="Y104" s="248"/>
      <c r="Z104" s="248"/>
      <c r="AA104" s="248"/>
      <c r="AB104" s="270">
        <f t="shared" si="63"/>
        <v>0</v>
      </c>
      <c r="AC104" s="111"/>
      <c r="AD104" s="250" t="e">
        <f t="shared" si="60"/>
        <v>#REF!</v>
      </c>
      <c r="AE104" s="277" t="e">
        <f t="shared" si="49"/>
        <v>#REF!</v>
      </c>
      <c r="AF104" s="278" t="e">
        <f t="shared" si="50"/>
        <v>#REF!</v>
      </c>
      <c r="AG104" s="110"/>
    </row>
    <row r="105" spans="1:33" outlineLevel="1" x14ac:dyDescent="0.35">
      <c r="B105" s="130"/>
      <c r="C105" s="229" t="e">
        <f>IF(BUDGET!#REF!="","",BUDGET!#REF!)</f>
        <v>#REF!</v>
      </c>
      <c r="D105" s="231" t="e">
        <f>IF(BUDGET!#REF!="","",BUDGET!#REF!)</f>
        <v>#REF!</v>
      </c>
      <c r="E105" s="239" t="e">
        <f>IF(BUDGET!#REF!="","",BUDGET!#REF!)</f>
        <v>#REF!</v>
      </c>
      <c r="F105" s="241"/>
      <c r="G105" s="239" t="e">
        <f>IF($C105="","",SUMIFS('2022-Q2'!$I:$I,'2022-Q2'!$J:$J,FORECAST!$C105))</f>
        <v>#REF!</v>
      </c>
      <c r="H105" s="239" t="e">
        <f>IF($C105="","",SUMIFS('2022-Q3'!$I:$I,'2022-Q3'!$J:$J,FORECAST!$C105))</f>
        <v>#REF!</v>
      </c>
      <c r="I105" s="239" t="e">
        <f>IF($C105="","",SUMIFS('2022-Q4'!$I:$I,'2022-Q4'!$J:$J,FORECAST!$C105))</f>
        <v>#REF!</v>
      </c>
      <c r="J105" s="239" t="e">
        <f>IF($C105="","",SUMIFS('2023-Q1'!$I:$I,'2023-Q1'!$J:$J,FORECAST!$C105))</f>
        <v>#REF!</v>
      </c>
      <c r="K105" s="239" t="e">
        <f>IF($C105="","",SUMIFS('2023-Q2'!$I:$I,'2023-Q2'!$J:$J,FORECAST!$C105))</f>
        <v>#REF!</v>
      </c>
      <c r="L105" s="239" t="e">
        <f>IF($C105="","",SUMIFS('2023-Q3'!$I:$I,'2023-Q3'!$J:$J,FORECAST!$C105))</f>
        <v>#REF!</v>
      </c>
      <c r="M105" s="239" t="e">
        <f>IF($C105="","",SUMIFS('2023-Q4'!$I:$I,'2023-Q4'!$J:$J,FORECAST!$C105))</f>
        <v>#REF!</v>
      </c>
      <c r="N105" s="239" t="e">
        <f>IF($C105="","",SUMIFS('2024-Q1'!$I:$I,'2024-Q1'!$J:$J,FORECAST!$C105))</f>
        <v>#REF!</v>
      </c>
      <c r="O105" s="239" t="e">
        <f>IF($C105="","",SUMIFS('2024-Q2'!$I:$I,'2024-Q2'!$J:$J,FORECAST!$C105))</f>
        <v>#REF!</v>
      </c>
      <c r="P105" s="270" t="e">
        <f t="shared" si="61"/>
        <v>#REF!</v>
      </c>
      <c r="Q105" s="271" t="e">
        <f t="shared" si="62"/>
        <v>#REF!</v>
      </c>
      <c r="R105" s="111"/>
      <c r="S105" s="248"/>
      <c r="T105" s="248"/>
      <c r="U105" s="248"/>
      <c r="V105" s="248"/>
      <c r="W105" s="248"/>
      <c r="X105" s="248"/>
      <c r="Y105" s="248"/>
      <c r="Z105" s="248"/>
      <c r="AA105" s="248"/>
      <c r="AB105" s="270">
        <f t="shared" si="63"/>
        <v>0</v>
      </c>
      <c r="AC105" s="111"/>
      <c r="AD105" s="250" t="e">
        <f t="shared" si="60"/>
        <v>#REF!</v>
      </c>
      <c r="AE105" s="277" t="e">
        <f t="shared" si="49"/>
        <v>#REF!</v>
      </c>
      <c r="AF105" s="278" t="e">
        <f t="shared" si="50"/>
        <v>#REF!</v>
      </c>
      <c r="AG105" s="110"/>
    </row>
    <row r="106" spans="1:33" outlineLevel="1" x14ac:dyDescent="0.35">
      <c r="B106" s="130"/>
      <c r="C106" s="229" t="e">
        <f>IF(BUDGET!#REF!="","",BUDGET!#REF!)</f>
        <v>#REF!</v>
      </c>
      <c r="D106" s="231" t="e">
        <f>IF(BUDGET!#REF!="","",BUDGET!#REF!)</f>
        <v>#REF!</v>
      </c>
      <c r="E106" s="239" t="e">
        <f>IF(BUDGET!#REF!="","",BUDGET!#REF!)</f>
        <v>#REF!</v>
      </c>
      <c r="F106" s="241"/>
      <c r="G106" s="239" t="e">
        <f>IF($C106="","",SUMIFS('2022-Q2'!$I:$I,'2022-Q2'!$J:$J,FORECAST!$C106))</f>
        <v>#REF!</v>
      </c>
      <c r="H106" s="239" t="e">
        <f>IF($C106="","",SUMIFS('2022-Q3'!$I:$I,'2022-Q3'!$J:$J,FORECAST!$C106))</f>
        <v>#REF!</v>
      </c>
      <c r="I106" s="239" t="e">
        <f>IF($C106="","",SUMIFS('2022-Q4'!$I:$I,'2022-Q4'!$J:$J,FORECAST!$C106))</f>
        <v>#REF!</v>
      </c>
      <c r="J106" s="239" t="e">
        <f>IF($C106="","",SUMIFS('2023-Q1'!$I:$I,'2023-Q1'!$J:$J,FORECAST!$C106))</f>
        <v>#REF!</v>
      </c>
      <c r="K106" s="239" t="e">
        <f>IF($C106="","",SUMIFS('2023-Q2'!$I:$I,'2023-Q2'!$J:$J,FORECAST!$C106))</f>
        <v>#REF!</v>
      </c>
      <c r="L106" s="239" t="e">
        <f>IF($C106="","",SUMIFS('2023-Q3'!$I:$I,'2023-Q3'!$J:$J,FORECAST!$C106))</f>
        <v>#REF!</v>
      </c>
      <c r="M106" s="239" t="e">
        <f>IF($C106="","",SUMIFS('2023-Q4'!$I:$I,'2023-Q4'!$J:$J,FORECAST!$C106))</f>
        <v>#REF!</v>
      </c>
      <c r="N106" s="239" t="e">
        <f>IF($C106="","",SUMIFS('2024-Q1'!$I:$I,'2024-Q1'!$J:$J,FORECAST!$C106))</f>
        <v>#REF!</v>
      </c>
      <c r="O106" s="239" t="e">
        <f>IF($C106="","",SUMIFS('2024-Q2'!$I:$I,'2024-Q2'!$J:$J,FORECAST!$C106))</f>
        <v>#REF!</v>
      </c>
      <c r="P106" s="270" t="e">
        <f t="shared" si="61"/>
        <v>#REF!</v>
      </c>
      <c r="Q106" s="271" t="e">
        <f t="shared" si="62"/>
        <v>#REF!</v>
      </c>
      <c r="R106" s="111"/>
      <c r="S106" s="248"/>
      <c r="T106" s="248"/>
      <c r="U106" s="248"/>
      <c r="V106" s="248"/>
      <c r="W106" s="248"/>
      <c r="X106" s="248"/>
      <c r="Y106" s="248"/>
      <c r="Z106" s="248"/>
      <c r="AA106" s="248"/>
      <c r="AB106" s="270">
        <f t="shared" si="63"/>
        <v>0</v>
      </c>
      <c r="AC106" s="111"/>
      <c r="AD106" s="250" t="e">
        <f t="shared" si="60"/>
        <v>#REF!</v>
      </c>
      <c r="AE106" s="277" t="e">
        <f t="shared" si="49"/>
        <v>#REF!</v>
      </c>
      <c r="AF106" s="278" t="e">
        <f t="shared" si="50"/>
        <v>#REF!</v>
      </c>
      <c r="AG106" s="110"/>
    </row>
    <row r="107" spans="1:33" outlineLevel="1" x14ac:dyDescent="0.35">
      <c r="B107" s="130"/>
      <c r="C107" s="229" t="e">
        <f>IF(BUDGET!#REF!="","",BUDGET!#REF!)</f>
        <v>#REF!</v>
      </c>
      <c r="D107" s="231" t="e">
        <f>IF(BUDGET!#REF!="","",BUDGET!#REF!)</f>
        <v>#REF!</v>
      </c>
      <c r="E107" s="239" t="e">
        <f>IF(BUDGET!#REF!="","",BUDGET!#REF!)</f>
        <v>#REF!</v>
      </c>
      <c r="F107" s="241"/>
      <c r="G107" s="239" t="e">
        <f>IF($C107="","",SUMIFS('2022-Q2'!$I:$I,'2022-Q2'!$J:$J,FORECAST!$C107))</f>
        <v>#REF!</v>
      </c>
      <c r="H107" s="239" t="e">
        <f>IF($C107="","",SUMIFS('2022-Q3'!$I:$I,'2022-Q3'!$J:$J,FORECAST!$C107))</f>
        <v>#REF!</v>
      </c>
      <c r="I107" s="239" t="e">
        <f>IF($C107="","",SUMIFS('2022-Q4'!$I:$I,'2022-Q4'!$J:$J,FORECAST!$C107))</f>
        <v>#REF!</v>
      </c>
      <c r="J107" s="239" t="e">
        <f>IF($C107="","",SUMIFS('2023-Q1'!$I:$I,'2023-Q1'!$J:$J,FORECAST!$C107))</f>
        <v>#REF!</v>
      </c>
      <c r="K107" s="239" t="e">
        <f>IF($C107="","",SUMIFS('2023-Q2'!$I:$I,'2023-Q2'!$J:$J,FORECAST!$C107))</f>
        <v>#REF!</v>
      </c>
      <c r="L107" s="239" t="e">
        <f>IF($C107="","",SUMIFS('2023-Q3'!$I:$I,'2023-Q3'!$J:$J,FORECAST!$C107))</f>
        <v>#REF!</v>
      </c>
      <c r="M107" s="239" t="e">
        <f>IF($C107="","",SUMIFS('2023-Q4'!$I:$I,'2023-Q4'!$J:$J,FORECAST!$C107))</f>
        <v>#REF!</v>
      </c>
      <c r="N107" s="239" t="e">
        <f>IF($C107="","",SUMIFS('2024-Q1'!$I:$I,'2024-Q1'!$J:$J,FORECAST!$C107))</f>
        <v>#REF!</v>
      </c>
      <c r="O107" s="239" t="e">
        <f>IF($C107="","",SUMIFS('2024-Q2'!$I:$I,'2024-Q2'!$J:$J,FORECAST!$C107))</f>
        <v>#REF!</v>
      </c>
      <c r="P107" s="270" t="e">
        <f t="shared" si="61"/>
        <v>#REF!</v>
      </c>
      <c r="Q107" s="271" t="e">
        <f t="shared" si="62"/>
        <v>#REF!</v>
      </c>
      <c r="R107" s="111"/>
      <c r="S107" s="248"/>
      <c r="T107" s="248"/>
      <c r="U107" s="248"/>
      <c r="V107" s="248"/>
      <c r="W107" s="248"/>
      <c r="X107" s="248"/>
      <c r="Y107" s="248"/>
      <c r="Z107" s="248"/>
      <c r="AA107" s="248"/>
      <c r="AB107" s="270">
        <f t="shared" si="63"/>
        <v>0</v>
      </c>
      <c r="AC107" s="111"/>
      <c r="AD107" s="250" t="e">
        <f t="shared" si="60"/>
        <v>#REF!</v>
      </c>
      <c r="AE107" s="277" t="e">
        <f t="shared" si="49"/>
        <v>#REF!</v>
      </c>
      <c r="AF107" s="278" t="e">
        <f t="shared" si="50"/>
        <v>#REF!</v>
      </c>
      <c r="AG107" s="110"/>
    </row>
    <row r="108" spans="1:33" outlineLevel="1" x14ac:dyDescent="0.35">
      <c r="B108" s="130"/>
      <c r="C108" s="229" t="e">
        <f>IF(BUDGET!#REF!="","",BUDGET!#REF!)</f>
        <v>#REF!</v>
      </c>
      <c r="D108" s="231" t="e">
        <f>IF(BUDGET!#REF!="","",BUDGET!#REF!)</f>
        <v>#REF!</v>
      </c>
      <c r="E108" s="239" t="e">
        <f>IF(BUDGET!#REF!="","",BUDGET!#REF!)</f>
        <v>#REF!</v>
      </c>
      <c r="F108" s="241"/>
      <c r="G108" s="239" t="e">
        <f>IF($C108="","",SUMIFS('2022-Q2'!$I:$I,'2022-Q2'!$J:$J,FORECAST!$C108))</f>
        <v>#REF!</v>
      </c>
      <c r="H108" s="239" t="e">
        <f>IF($C108="","",SUMIFS('2022-Q3'!$I:$I,'2022-Q3'!$J:$J,FORECAST!$C108))</f>
        <v>#REF!</v>
      </c>
      <c r="I108" s="239" t="e">
        <f>IF($C108="","",SUMIFS('2022-Q4'!$I:$I,'2022-Q4'!$J:$J,FORECAST!$C108))</f>
        <v>#REF!</v>
      </c>
      <c r="J108" s="239" t="e">
        <f>IF($C108="","",SUMIFS('2023-Q1'!$I:$I,'2023-Q1'!$J:$J,FORECAST!$C108))</f>
        <v>#REF!</v>
      </c>
      <c r="K108" s="239" t="e">
        <f>IF($C108="","",SUMIFS('2023-Q2'!$I:$I,'2023-Q2'!$J:$J,FORECAST!$C108))</f>
        <v>#REF!</v>
      </c>
      <c r="L108" s="239" t="e">
        <f>IF($C108="","",SUMIFS('2023-Q3'!$I:$I,'2023-Q3'!$J:$J,FORECAST!$C108))</f>
        <v>#REF!</v>
      </c>
      <c r="M108" s="239" t="e">
        <f>IF($C108="","",SUMIFS('2023-Q4'!$I:$I,'2023-Q4'!$J:$J,FORECAST!$C108))</f>
        <v>#REF!</v>
      </c>
      <c r="N108" s="239" t="e">
        <f>IF($C108="","",SUMIFS('2024-Q1'!$I:$I,'2024-Q1'!$J:$J,FORECAST!$C108))</f>
        <v>#REF!</v>
      </c>
      <c r="O108" s="239" t="e">
        <f>IF($C108="","",SUMIFS('2024-Q2'!$I:$I,'2024-Q2'!$J:$J,FORECAST!$C108))</f>
        <v>#REF!</v>
      </c>
      <c r="P108" s="270" t="e">
        <f t="shared" si="61"/>
        <v>#REF!</v>
      </c>
      <c r="Q108" s="271" t="e">
        <f t="shared" si="62"/>
        <v>#REF!</v>
      </c>
      <c r="R108" s="111"/>
      <c r="S108" s="248"/>
      <c r="T108" s="248"/>
      <c r="U108" s="248"/>
      <c r="V108" s="248"/>
      <c r="W108" s="248"/>
      <c r="X108" s="248"/>
      <c r="Y108" s="248"/>
      <c r="Z108" s="248"/>
      <c r="AA108" s="248"/>
      <c r="AB108" s="270">
        <f t="shared" si="63"/>
        <v>0</v>
      </c>
      <c r="AC108" s="111"/>
      <c r="AD108" s="250" t="e">
        <f t="shared" si="60"/>
        <v>#REF!</v>
      </c>
      <c r="AE108" s="277" t="e">
        <f t="shared" si="49"/>
        <v>#REF!</v>
      </c>
      <c r="AF108" s="278" t="e">
        <f t="shared" si="50"/>
        <v>#REF!</v>
      </c>
      <c r="AG108" s="110"/>
    </row>
    <row r="109" spans="1:33" s="132" customFormat="1" outlineLevel="1" x14ac:dyDescent="0.35">
      <c r="A109" s="104"/>
      <c r="B109" s="130"/>
      <c r="C109" s="229" t="e">
        <f>IF(BUDGET!#REF!="","",BUDGET!#REF!)</f>
        <v>#REF!</v>
      </c>
      <c r="D109" s="231" t="e">
        <f>IF(BUDGET!#REF!="","",BUDGET!#REF!)</f>
        <v>#REF!</v>
      </c>
      <c r="E109" s="239" t="e">
        <f>IF(BUDGET!#REF!="","",BUDGET!#REF!)</f>
        <v>#REF!</v>
      </c>
      <c r="F109" s="241"/>
      <c r="G109" s="239" t="e">
        <f>IF($C109="","",SUMIFS('2022-Q2'!$I:$I,'2022-Q2'!$J:$J,FORECAST!$C109))</f>
        <v>#REF!</v>
      </c>
      <c r="H109" s="239" t="e">
        <f>IF($C109="","",SUMIFS('2022-Q3'!$I:$I,'2022-Q3'!$J:$J,FORECAST!$C109))</f>
        <v>#REF!</v>
      </c>
      <c r="I109" s="239" t="e">
        <f>IF($C109="","",SUMIFS('2022-Q4'!$I:$I,'2022-Q4'!$J:$J,FORECAST!$C109))</f>
        <v>#REF!</v>
      </c>
      <c r="J109" s="239" t="e">
        <f>IF($C109="","",SUMIFS('2023-Q1'!$I:$I,'2023-Q1'!$J:$J,FORECAST!$C109))</f>
        <v>#REF!</v>
      </c>
      <c r="K109" s="239" t="e">
        <f>IF($C109="","",SUMIFS('2023-Q2'!$I:$I,'2023-Q2'!$J:$J,FORECAST!$C109))</f>
        <v>#REF!</v>
      </c>
      <c r="L109" s="239" t="e">
        <f>IF($C109="","",SUMIFS('2023-Q3'!$I:$I,'2023-Q3'!$J:$J,FORECAST!$C109))</f>
        <v>#REF!</v>
      </c>
      <c r="M109" s="239" t="e">
        <f>IF($C109="","",SUMIFS('2023-Q4'!$I:$I,'2023-Q4'!$J:$J,FORECAST!$C109))</f>
        <v>#REF!</v>
      </c>
      <c r="N109" s="239" t="e">
        <f>IF($C109="","",SUMIFS('2024-Q1'!$I:$I,'2024-Q1'!$J:$J,FORECAST!$C109))</f>
        <v>#REF!</v>
      </c>
      <c r="O109" s="239" t="e">
        <f>IF($C109="","",SUMIFS('2024-Q2'!$I:$I,'2024-Q2'!$J:$J,FORECAST!$C109))</f>
        <v>#REF!</v>
      </c>
      <c r="P109" s="270" t="e">
        <f t="shared" si="61"/>
        <v>#REF!</v>
      </c>
      <c r="Q109" s="271" t="e">
        <f t="shared" si="62"/>
        <v>#REF!</v>
      </c>
      <c r="R109" s="111"/>
      <c r="S109" s="248"/>
      <c r="T109" s="248"/>
      <c r="U109" s="248"/>
      <c r="V109" s="248"/>
      <c r="W109" s="248"/>
      <c r="X109" s="248"/>
      <c r="Y109" s="248"/>
      <c r="Z109" s="248"/>
      <c r="AA109" s="248"/>
      <c r="AB109" s="270">
        <f t="shared" si="63"/>
        <v>0</v>
      </c>
      <c r="AC109" s="111"/>
      <c r="AD109" s="250" t="e">
        <f t="shared" si="60"/>
        <v>#REF!</v>
      </c>
      <c r="AE109" s="277" t="e">
        <f t="shared" si="49"/>
        <v>#REF!</v>
      </c>
      <c r="AF109" s="278" t="e">
        <f t="shared" si="50"/>
        <v>#REF!</v>
      </c>
      <c r="AG109" s="110"/>
    </row>
    <row r="110" spans="1:33" s="132" customFormat="1" outlineLevel="1" x14ac:dyDescent="0.35">
      <c r="A110" s="104"/>
      <c r="B110" s="130"/>
      <c r="C110" s="229" t="e">
        <f>IF(BUDGET!#REF!="","",BUDGET!#REF!)</f>
        <v>#REF!</v>
      </c>
      <c r="D110" s="231" t="e">
        <f>IF(BUDGET!#REF!="","",BUDGET!#REF!)</f>
        <v>#REF!</v>
      </c>
      <c r="E110" s="239" t="e">
        <f>IF(BUDGET!#REF!="","",BUDGET!#REF!)</f>
        <v>#REF!</v>
      </c>
      <c r="F110" s="241"/>
      <c r="G110" s="239" t="e">
        <f>IF($C110="","",SUMIFS('2022-Q2'!$I:$I,'2022-Q2'!$J:$J,FORECAST!$C110))</f>
        <v>#REF!</v>
      </c>
      <c r="H110" s="239" t="e">
        <f>IF($C110="","",SUMIFS('2022-Q3'!$I:$I,'2022-Q3'!$J:$J,FORECAST!$C110))</f>
        <v>#REF!</v>
      </c>
      <c r="I110" s="239" t="e">
        <f>IF($C110="","",SUMIFS('2022-Q4'!$I:$I,'2022-Q4'!$J:$J,FORECAST!$C110))</f>
        <v>#REF!</v>
      </c>
      <c r="J110" s="239" t="e">
        <f>IF($C110="","",SUMIFS('2023-Q1'!$I:$I,'2023-Q1'!$J:$J,FORECAST!$C110))</f>
        <v>#REF!</v>
      </c>
      <c r="K110" s="239" t="e">
        <f>IF($C110="","",SUMIFS('2023-Q2'!$I:$I,'2023-Q2'!$J:$J,FORECAST!$C110))</f>
        <v>#REF!</v>
      </c>
      <c r="L110" s="239" t="e">
        <f>IF($C110="","",SUMIFS('2023-Q3'!$I:$I,'2023-Q3'!$J:$J,FORECAST!$C110))</f>
        <v>#REF!</v>
      </c>
      <c r="M110" s="239" t="e">
        <f>IF($C110="","",SUMIFS('2023-Q4'!$I:$I,'2023-Q4'!$J:$J,FORECAST!$C110))</f>
        <v>#REF!</v>
      </c>
      <c r="N110" s="239" t="e">
        <f>IF($C110="","",SUMIFS('2024-Q1'!$I:$I,'2024-Q1'!$J:$J,FORECAST!$C110))</f>
        <v>#REF!</v>
      </c>
      <c r="O110" s="239" t="e">
        <f>IF($C110="","",SUMIFS('2024-Q2'!$I:$I,'2024-Q2'!$J:$J,FORECAST!$C110))</f>
        <v>#REF!</v>
      </c>
      <c r="P110" s="270" t="e">
        <f t="shared" si="61"/>
        <v>#REF!</v>
      </c>
      <c r="Q110" s="271" t="e">
        <f t="shared" si="62"/>
        <v>#REF!</v>
      </c>
      <c r="R110" s="111"/>
      <c r="S110" s="248"/>
      <c r="T110" s="248"/>
      <c r="U110" s="248"/>
      <c r="V110" s="248"/>
      <c r="W110" s="248"/>
      <c r="X110" s="248"/>
      <c r="Y110" s="248"/>
      <c r="Z110" s="248"/>
      <c r="AA110" s="248"/>
      <c r="AB110" s="270">
        <f t="shared" si="63"/>
        <v>0</v>
      </c>
      <c r="AC110" s="111"/>
      <c r="AD110" s="250" t="e">
        <f t="shared" si="60"/>
        <v>#REF!</v>
      </c>
      <c r="AE110" s="277" t="e">
        <f t="shared" ref="AE110:AE129" si="64">AD110-E110</f>
        <v>#REF!</v>
      </c>
      <c r="AF110" s="278" t="e">
        <f t="shared" ref="AF110:AF129" si="65">AE110/E110</f>
        <v>#REF!</v>
      </c>
      <c r="AG110" s="110"/>
    </row>
    <row r="111" spans="1:33" ht="19.5" customHeight="1" x14ac:dyDescent="0.35">
      <c r="A111" s="108"/>
      <c r="B111" s="126">
        <f>B95+1</f>
        <v>7</v>
      </c>
      <c r="C111" s="127" t="e">
        <f>IF(BUDGET!#REF!="","",BUDGET!#REF!)</f>
        <v>#REF!</v>
      </c>
      <c r="D111" s="236"/>
      <c r="E111" s="129" t="e">
        <f>SUM(E112:E126)</f>
        <v>#REF!</v>
      </c>
      <c r="F111" s="241"/>
      <c r="G111" s="321" t="e">
        <f t="shared" ref="G111:L111" si="66">SUM(G112:G126)</f>
        <v>#REF!</v>
      </c>
      <c r="H111" s="321" t="e">
        <f t="shared" si="66"/>
        <v>#REF!</v>
      </c>
      <c r="I111" s="321" t="e">
        <f t="shared" si="66"/>
        <v>#REF!</v>
      </c>
      <c r="J111" s="321" t="e">
        <f t="shared" si="66"/>
        <v>#REF!</v>
      </c>
      <c r="K111" s="321" t="e">
        <f t="shared" si="66"/>
        <v>#REF!</v>
      </c>
      <c r="L111" s="321" t="e">
        <f t="shared" si="66"/>
        <v>#REF!</v>
      </c>
      <c r="M111" s="321" t="e">
        <f t="shared" ref="M111:O111" si="67">SUM(M112:M126)</f>
        <v>#REF!</v>
      </c>
      <c r="N111" s="321" t="e">
        <f t="shared" si="67"/>
        <v>#REF!</v>
      </c>
      <c r="O111" s="321" t="e">
        <f t="shared" si="67"/>
        <v>#REF!</v>
      </c>
      <c r="P111" s="267" t="e">
        <f>SUM(P112:P126)</f>
        <v>#REF!</v>
      </c>
      <c r="Q111" s="268" t="e">
        <f>P111/E111</f>
        <v>#REF!</v>
      </c>
      <c r="R111" s="111"/>
      <c r="S111" s="129">
        <f t="shared" ref="S111:X111" si="68">SUM(S112:S126)</f>
        <v>0</v>
      </c>
      <c r="T111" s="129">
        <f t="shared" si="68"/>
        <v>0</v>
      </c>
      <c r="U111" s="129">
        <f t="shared" si="68"/>
        <v>0</v>
      </c>
      <c r="V111" s="129">
        <f t="shared" si="68"/>
        <v>0</v>
      </c>
      <c r="W111" s="129">
        <f t="shared" si="68"/>
        <v>0</v>
      </c>
      <c r="X111" s="129">
        <f t="shared" si="68"/>
        <v>0</v>
      </c>
      <c r="Y111" s="129">
        <f t="shared" ref="Y111:AA111" si="69">SUM(Y112:Y126)</f>
        <v>0</v>
      </c>
      <c r="Z111" s="129">
        <f t="shared" si="69"/>
        <v>0</v>
      </c>
      <c r="AA111" s="129">
        <f t="shared" si="69"/>
        <v>0</v>
      </c>
      <c r="AB111" s="267">
        <f t="shared" ref="AB111" si="70">SUM(AB112:AB126)</f>
        <v>0</v>
      </c>
      <c r="AC111" s="111"/>
      <c r="AD111" s="129" t="e">
        <f t="shared" si="60"/>
        <v>#REF!</v>
      </c>
      <c r="AE111" s="259" t="e">
        <f t="shared" si="64"/>
        <v>#REF!</v>
      </c>
      <c r="AF111" s="252" t="e">
        <f t="shared" si="65"/>
        <v>#REF!</v>
      </c>
      <c r="AG111" s="110"/>
    </row>
    <row r="112" spans="1:33" outlineLevel="1" x14ac:dyDescent="0.35">
      <c r="B112" s="130"/>
      <c r="C112" s="229" t="e">
        <f>IF(BUDGET!#REF!="","",BUDGET!#REF!)</f>
        <v>#REF!</v>
      </c>
      <c r="D112" s="231" t="e">
        <f>IF(BUDGET!#REF!="","",BUDGET!#REF!)</f>
        <v>#REF!</v>
      </c>
      <c r="E112" s="239" t="e">
        <f>IF(BUDGET!#REF!="","",BUDGET!#REF!)</f>
        <v>#REF!</v>
      </c>
      <c r="F112" s="241"/>
      <c r="G112" s="239" t="e">
        <f>IF($C112="","",SUMIFS('2022-Q2'!$I:$I,'2022-Q2'!$J:$J,FORECAST!$C112))</f>
        <v>#REF!</v>
      </c>
      <c r="H112" s="239" t="e">
        <f>IF($C112="","",SUMIFS('2022-Q3'!$I:$I,'2022-Q3'!$J:$J,FORECAST!$C112))</f>
        <v>#REF!</v>
      </c>
      <c r="I112" s="239" t="e">
        <f>IF($C112="","",SUMIFS('2022-Q4'!$I:$I,'2022-Q4'!$J:$J,FORECAST!$C112))</f>
        <v>#REF!</v>
      </c>
      <c r="J112" s="239" t="e">
        <f>IF($C112="","",SUMIFS('2023-Q1'!$I:$I,'2023-Q1'!$J:$J,FORECAST!$C112))</f>
        <v>#REF!</v>
      </c>
      <c r="K112" s="239" t="e">
        <f>IF($C112="","",SUMIFS('2023-Q2'!$I:$I,'2023-Q2'!$J:$J,FORECAST!$C112))</f>
        <v>#REF!</v>
      </c>
      <c r="L112" s="239" t="e">
        <f>IF($C112="","",SUMIFS('2023-Q3'!$I:$I,'2023-Q3'!$J:$J,FORECAST!$C112))</f>
        <v>#REF!</v>
      </c>
      <c r="M112" s="239" t="e">
        <f>IF($C112="","",SUMIFS('2023-Q4'!$I:$I,'2023-Q4'!$J:$J,FORECAST!$C112))</f>
        <v>#REF!</v>
      </c>
      <c r="N112" s="239" t="e">
        <f>IF($C112="","",SUMIFS('2024-Q1'!$I:$I,'2024-Q1'!$J:$J,FORECAST!$C112))</f>
        <v>#REF!</v>
      </c>
      <c r="O112" s="239" t="e">
        <f>IF($C112="","",SUMIFS('2024-Q2'!$I:$I,'2024-Q2'!$J:$J,FORECAST!$C112))</f>
        <v>#REF!</v>
      </c>
      <c r="P112" s="270" t="e">
        <f t="shared" ref="P112:P126" si="71">SUM(G112:O112)</f>
        <v>#REF!</v>
      </c>
      <c r="Q112" s="271" t="e">
        <f t="shared" ref="Q112:Q126" si="72">P112/E112</f>
        <v>#REF!</v>
      </c>
      <c r="R112" s="111"/>
      <c r="S112" s="248"/>
      <c r="T112" s="248"/>
      <c r="U112" s="248"/>
      <c r="V112" s="248"/>
      <c r="W112" s="248"/>
      <c r="X112" s="248"/>
      <c r="Y112" s="248"/>
      <c r="Z112" s="248"/>
      <c r="AA112" s="248"/>
      <c r="AB112" s="270">
        <f t="shared" ref="AB112:AB126" si="73">SUM(S112:AA112)</f>
        <v>0</v>
      </c>
      <c r="AC112" s="111"/>
      <c r="AD112" s="250" t="e">
        <f t="shared" si="60"/>
        <v>#REF!</v>
      </c>
      <c r="AE112" s="277" t="e">
        <f t="shared" si="64"/>
        <v>#REF!</v>
      </c>
      <c r="AF112" s="278" t="e">
        <f t="shared" si="65"/>
        <v>#REF!</v>
      </c>
      <c r="AG112" s="110"/>
    </row>
    <row r="113" spans="1:33" ht="39" customHeight="1" outlineLevel="1" x14ac:dyDescent="0.35">
      <c r="B113" s="130"/>
      <c r="C113" s="229" t="e">
        <f>IF(BUDGET!#REF!="","",BUDGET!#REF!)</f>
        <v>#REF!</v>
      </c>
      <c r="D113" s="231" t="e">
        <f>IF(BUDGET!#REF!="","",BUDGET!#REF!)</f>
        <v>#REF!</v>
      </c>
      <c r="E113" s="239" t="e">
        <f>IF(BUDGET!#REF!="","",BUDGET!#REF!)</f>
        <v>#REF!</v>
      </c>
      <c r="F113" s="241"/>
      <c r="G113" s="239" t="e">
        <f>IF($C113="","",SUMIFS('2022-Q2'!$I:$I,'2022-Q2'!$J:$J,FORECAST!$C113))</f>
        <v>#REF!</v>
      </c>
      <c r="H113" s="239" t="e">
        <f>IF($C113="","",SUMIFS('2022-Q3'!$I:$I,'2022-Q3'!$J:$J,FORECAST!$C113))</f>
        <v>#REF!</v>
      </c>
      <c r="I113" s="239" t="e">
        <f>IF($C113="","",SUMIFS('2022-Q4'!$I:$I,'2022-Q4'!$J:$J,FORECAST!$C113))</f>
        <v>#REF!</v>
      </c>
      <c r="J113" s="239" t="e">
        <f>IF($C113="","",SUMIFS('2023-Q1'!$I:$I,'2023-Q1'!$J:$J,FORECAST!$C113))</f>
        <v>#REF!</v>
      </c>
      <c r="K113" s="239" t="e">
        <f>IF($C113="","",SUMIFS('2023-Q2'!$I:$I,'2023-Q2'!$J:$J,FORECAST!$C113))</f>
        <v>#REF!</v>
      </c>
      <c r="L113" s="239" t="e">
        <f>IF($C113="","",SUMIFS('2023-Q3'!$I:$I,'2023-Q3'!$J:$J,FORECAST!$C113))</f>
        <v>#REF!</v>
      </c>
      <c r="M113" s="239" t="e">
        <f>IF($C113="","",SUMIFS('2023-Q4'!$I:$I,'2023-Q4'!$J:$J,FORECAST!$C113))</f>
        <v>#REF!</v>
      </c>
      <c r="N113" s="239" t="e">
        <f>IF($C113="","",SUMIFS('2024-Q1'!$I:$I,'2024-Q1'!$J:$J,FORECAST!$C113))</f>
        <v>#REF!</v>
      </c>
      <c r="O113" s="239" t="e">
        <f>IF($C113="","",SUMIFS('2024-Q2'!$I:$I,'2024-Q2'!$J:$J,FORECAST!$C113))</f>
        <v>#REF!</v>
      </c>
      <c r="P113" s="270" t="e">
        <f t="shared" si="71"/>
        <v>#REF!</v>
      </c>
      <c r="Q113" s="271" t="e">
        <f t="shared" si="72"/>
        <v>#REF!</v>
      </c>
      <c r="R113" s="111"/>
      <c r="S113" s="248"/>
      <c r="T113" s="248"/>
      <c r="U113" s="248"/>
      <c r="V113" s="248"/>
      <c r="W113" s="248"/>
      <c r="X113" s="248"/>
      <c r="Y113" s="248"/>
      <c r="Z113" s="248"/>
      <c r="AA113" s="248"/>
      <c r="AB113" s="270">
        <f t="shared" si="73"/>
        <v>0</v>
      </c>
      <c r="AC113" s="111"/>
      <c r="AD113" s="250" t="e">
        <f t="shared" si="60"/>
        <v>#REF!</v>
      </c>
      <c r="AE113" s="277" t="e">
        <f t="shared" si="64"/>
        <v>#REF!</v>
      </c>
      <c r="AF113" s="278" t="e">
        <f t="shared" si="65"/>
        <v>#REF!</v>
      </c>
      <c r="AG113" s="110"/>
    </row>
    <row r="114" spans="1:33" outlineLevel="1" x14ac:dyDescent="0.35">
      <c r="B114" s="130"/>
      <c r="C114" s="229" t="e">
        <f>IF(BUDGET!#REF!="","",BUDGET!#REF!)</f>
        <v>#REF!</v>
      </c>
      <c r="D114" s="231" t="e">
        <f>IF(BUDGET!#REF!="","",BUDGET!#REF!)</f>
        <v>#REF!</v>
      </c>
      <c r="E114" s="239" t="e">
        <f>IF(BUDGET!#REF!="","",BUDGET!#REF!)</f>
        <v>#REF!</v>
      </c>
      <c r="F114" s="241"/>
      <c r="G114" s="239" t="e">
        <f>IF($C114="","",SUMIFS('2022-Q2'!$I:$I,'2022-Q2'!$J:$J,FORECAST!$C114))</f>
        <v>#REF!</v>
      </c>
      <c r="H114" s="239" t="e">
        <f>IF($C114="","",SUMIFS('2022-Q3'!$I:$I,'2022-Q3'!$J:$J,FORECAST!$C114))</f>
        <v>#REF!</v>
      </c>
      <c r="I114" s="239" t="e">
        <f>IF($C114="","",SUMIFS('2022-Q4'!$I:$I,'2022-Q4'!$J:$J,FORECAST!$C114))</f>
        <v>#REF!</v>
      </c>
      <c r="J114" s="239" t="e">
        <f>IF($C114="","",SUMIFS('2023-Q1'!$I:$I,'2023-Q1'!$J:$J,FORECAST!$C114))</f>
        <v>#REF!</v>
      </c>
      <c r="K114" s="239" t="e">
        <f>IF($C114="","",SUMIFS('2023-Q2'!$I:$I,'2023-Q2'!$J:$J,FORECAST!$C114))</f>
        <v>#REF!</v>
      </c>
      <c r="L114" s="239" t="e">
        <f>IF($C114="","",SUMIFS('2023-Q3'!$I:$I,'2023-Q3'!$J:$J,FORECAST!$C114))</f>
        <v>#REF!</v>
      </c>
      <c r="M114" s="239" t="e">
        <f>IF($C114="","",SUMIFS('2023-Q4'!$I:$I,'2023-Q4'!$J:$J,FORECAST!$C114))</f>
        <v>#REF!</v>
      </c>
      <c r="N114" s="239" t="e">
        <f>IF($C114="","",SUMIFS('2024-Q1'!$I:$I,'2024-Q1'!$J:$J,FORECAST!$C114))</f>
        <v>#REF!</v>
      </c>
      <c r="O114" s="239" t="e">
        <f>IF($C114="","",SUMIFS('2024-Q2'!$I:$I,'2024-Q2'!$J:$J,FORECAST!$C114))</f>
        <v>#REF!</v>
      </c>
      <c r="P114" s="270" t="e">
        <f t="shared" si="71"/>
        <v>#REF!</v>
      </c>
      <c r="Q114" s="271" t="e">
        <f t="shared" si="72"/>
        <v>#REF!</v>
      </c>
      <c r="R114" s="111"/>
      <c r="S114" s="248"/>
      <c r="T114" s="248"/>
      <c r="U114" s="248"/>
      <c r="V114" s="248"/>
      <c r="W114" s="248"/>
      <c r="X114" s="248"/>
      <c r="Y114" s="248"/>
      <c r="Z114" s="248"/>
      <c r="AA114" s="248"/>
      <c r="AB114" s="270">
        <f t="shared" si="73"/>
        <v>0</v>
      </c>
      <c r="AC114" s="111"/>
      <c r="AD114" s="250" t="e">
        <f t="shared" si="60"/>
        <v>#REF!</v>
      </c>
      <c r="AE114" s="277" t="e">
        <f t="shared" si="64"/>
        <v>#REF!</v>
      </c>
      <c r="AF114" s="278" t="e">
        <f t="shared" si="65"/>
        <v>#REF!</v>
      </c>
      <c r="AG114" s="110"/>
    </row>
    <row r="115" spans="1:33" outlineLevel="1" x14ac:dyDescent="0.35">
      <c r="B115" s="130"/>
      <c r="C115" s="229" t="e">
        <f>IF(BUDGET!#REF!="","",BUDGET!#REF!)</f>
        <v>#REF!</v>
      </c>
      <c r="D115" s="231" t="e">
        <f>IF(BUDGET!#REF!="","",BUDGET!#REF!)</f>
        <v>#REF!</v>
      </c>
      <c r="E115" s="239" t="e">
        <f>IF(BUDGET!#REF!="","",BUDGET!#REF!)</f>
        <v>#REF!</v>
      </c>
      <c r="F115" s="241"/>
      <c r="G115" s="239" t="e">
        <f>IF($C115="","",SUMIFS('2022-Q2'!$I:$I,'2022-Q2'!$J:$J,FORECAST!$C115))</f>
        <v>#REF!</v>
      </c>
      <c r="H115" s="239" t="e">
        <f>IF($C115="","",SUMIFS('2022-Q3'!$I:$I,'2022-Q3'!$J:$J,FORECAST!$C115))</f>
        <v>#REF!</v>
      </c>
      <c r="I115" s="239" t="e">
        <f>IF($C115="","",SUMIFS('2022-Q4'!$I:$I,'2022-Q4'!$J:$J,FORECAST!$C115))</f>
        <v>#REF!</v>
      </c>
      <c r="J115" s="239" t="e">
        <f>IF($C115="","",SUMIFS('2023-Q1'!$I:$I,'2023-Q1'!$J:$J,FORECAST!$C115))</f>
        <v>#REF!</v>
      </c>
      <c r="K115" s="239" t="e">
        <f>IF($C115="","",SUMIFS('2023-Q2'!$I:$I,'2023-Q2'!$J:$J,FORECAST!$C115))</f>
        <v>#REF!</v>
      </c>
      <c r="L115" s="239" t="e">
        <f>IF($C115="","",SUMIFS('2023-Q3'!$I:$I,'2023-Q3'!$J:$J,FORECAST!$C115))</f>
        <v>#REF!</v>
      </c>
      <c r="M115" s="239" t="e">
        <f>IF($C115="","",SUMIFS('2023-Q4'!$I:$I,'2023-Q4'!$J:$J,FORECAST!$C115))</f>
        <v>#REF!</v>
      </c>
      <c r="N115" s="239" t="e">
        <f>IF($C115="","",SUMIFS('2024-Q1'!$I:$I,'2024-Q1'!$J:$J,FORECAST!$C115))</f>
        <v>#REF!</v>
      </c>
      <c r="O115" s="239" t="e">
        <f>IF($C115="","",SUMIFS('2024-Q2'!$I:$I,'2024-Q2'!$J:$J,FORECAST!$C115))</f>
        <v>#REF!</v>
      </c>
      <c r="P115" s="270" t="e">
        <f t="shared" si="71"/>
        <v>#REF!</v>
      </c>
      <c r="Q115" s="271" t="e">
        <f t="shared" si="72"/>
        <v>#REF!</v>
      </c>
      <c r="R115" s="111"/>
      <c r="S115" s="248"/>
      <c r="T115" s="248"/>
      <c r="U115" s="248"/>
      <c r="V115" s="248"/>
      <c r="W115" s="248"/>
      <c r="X115" s="248"/>
      <c r="Y115" s="248"/>
      <c r="Z115" s="248"/>
      <c r="AA115" s="248"/>
      <c r="AB115" s="270">
        <f t="shared" si="73"/>
        <v>0</v>
      </c>
      <c r="AC115" s="111"/>
      <c r="AD115" s="250" t="e">
        <f t="shared" si="60"/>
        <v>#REF!</v>
      </c>
      <c r="AE115" s="277" t="e">
        <f t="shared" si="64"/>
        <v>#REF!</v>
      </c>
      <c r="AF115" s="278" t="e">
        <f t="shared" si="65"/>
        <v>#REF!</v>
      </c>
      <c r="AG115" s="110"/>
    </row>
    <row r="116" spans="1:33" outlineLevel="1" x14ac:dyDescent="0.35">
      <c r="B116" s="130"/>
      <c r="C116" s="229" t="e">
        <f>IF(BUDGET!#REF!="","",BUDGET!#REF!)</f>
        <v>#REF!</v>
      </c>
      <c r="D116" s="231" t="e">
        <f>IF(BUDGET!#REF!="","",BUDGET!#REF!)</f>
        <v>#REF!</v>
      </c>
      <c r="E116" s="239" t="e">
        <f>IF(BUDGET!#REF!="","",BUDGET!#REF!)</f>
        <v>#REF!</v>
      </c>
      <c r="F116" s="241"/>
      <c r="G116" s="239" t="e">
        <f>IF($C116="","",SUMIFS('2022-Q2'!$I:$I,'2022-Q2'!$J:$J,FORECAST!$C116))</f>
        <v>#REF!</v>
      </c>
      <c r="H116" s="239" t="e">
        <f>IF($C116="","",SUMIFS('2022-Q3'!$I:$I,'2022-Q3'!$J:$J,FORECAST!$C116))</f>
        <v>#REF!</v>
      </c>
      <c r="I116" s="239" t="e">
        <f>IF($C116="","",SUMIFS('2022-Q4'!$I:$I,'2022-Q4'!$J:$J,FORECAST!$C116))</f>
        <v>#REF!</v>
      </c>
      <c r="J116" s="239" t="e">
        <f>IF($C116="","",SUMIFS('2023-Q1'!$I:$I,'2023-Q1'!$J:$J,FORECAST!$C116))</f>
        <v>#REF!</v>
      </c>
      <c r="K116" s="239" t="e">
        <f>IF($C116="","",SUMIFS('2023-Q2'!$I:$I,'2023-Q2'!$J:$J,FORECAST!$C116))</f>
        <v>#REF!</v>
      </c>
      <c r="L116" s="239" t="e">
        <f>IF($C116="","",SUMIFS('2023-Q3'!$I:$I,'2023-Q3'!$J:$J,FORECAST!$C116))</f>
        <v>#REF!</v>
      </c>
      <c r="M116" s="239" t="e">
        <f>IF($C116="","",SUMIFS('2023-Q4'!$I:$I,'2023-Q4'!$J:$J,FORECAST!$C116))</f>
        <v>#REF!</v>
      </c>
      <c r="N116" s="239" t="e">
        <f>IF($C116="","",SUMIFS('2024-Q1'!$I:$I,'2024-Q1'!$J:$J,FORECAST!$C116))</f>
        <v>#REF!</v>
      </c>
      <c r="O116" s="239" t="e">
        <f>IF($C116="","",SUMIFS('2024-Q2'!$I:$I,'2024-Q2'!$J:$J,FORECAST!$C116))</f>
        <v>#REF!</v>
      </c>
      <c r="P116" s="270" t="e">
        <f t="shared" si="71"/>
        <v>#REF!</v>
      </c>
      <c r="Q116" s="271" t="e">
        <f t="shared" si="72"/>
        <v>#REF!</v>
      </c>
      <c r="R116" s="111"/>
      <c r="S116" s="248"/>
      <c r="T116" s="248"/>
      <c r="U116" s="248"/>
      <c r="V116" s="248"/>
      <c r="W116" s="248"/>
      <c r="X116" s="248"/>
      <c r="Y116" s="248"/>
      <c r="Z116" s="248"/>
      <c r="AA116" s="248"/>
      <c r="AB116" s="270">
        <f t="shared" si="73"/>
        <v>0</v>
      </c>
      <c r="AC116" s="111"/>
      <c r="AD116" s="250" t="e">
        <f t="shared" si="60"/>
        <v>#REF!</v>
      </c>
      <c r="AE116" s="277" t="e">
        <f t="shared" si="64"/>
        <v>#REF!</v>
      </c>
      <c r="AF116" s="278" t="e">
        <f t="shared" si="65"/>
        <v>#REF!</v>
      </c>
      <c r="AG116" s="110"/>
    </row>
    <row r="117" spans="1:33" outlineLevel="1" x14ac:dyDescent="0.35">
      <c r="B117" s="130"/>
      <c r="C117" s="229" t="e">
        <f>IF(BUDGET!#REF!="","",BUDGET!#REF!)</f>
        <v>#REF!</v>
      </c>
      <c r="D117" s="231" t="e">
        <f>IF(BUDGET!#REF!="","",BUDGET!#REF!)</f>
        <v>#REF!</v>
      </c>
      <c r="E117" s="239" t="e">
        <f>IF(BUDGET!#REF!="","",BUDGET!#REF!)</f>
        <v>#REF!</v>
      </c>
      <c r="F117" s="241"/>
      <c r="G117" s="239" t="e">
        <f>IF($C117="","",SUMIFS('2022-Q2'!$I:$I,'2022-Q2'!$J:$J,FORECAST!$C117))</f>
        <v>#REF!</v>
      </c>
      <c r="H117" s="239" t="e">
        <f>IF($C117="","",SUMIFS('2022-Q3'!$I:$I,'2022-Q3'!$J:$J,FORECAST!$C117))</f>
        <v>#REF!</v>
      </c>
      <c r="I117" s="239" t="e">
        <f>IF($C117="","",SUMIFS('2022-Q4'!$I:$I,'2022-Q4'!$J:$J,FORECAST!$C117))</f>
        <v>#REF!</v>
      </c>
      <c r="J117" s="239" t="e">
        <f>IF($C117="","",SUMIFS('2023-Q1'!$I:$I,'2023-Q1'!$J:$J,FORECAST!$C117))</f>
        <v>#REF!</v>
      </c>
      <c r="K117" s="239" t="e">
        <f>IF($C117="","",SUMIFS('2023-Q2'!$I:$I,'2023-Q2'!$J:$J,FORECAST!$C117))</f>
        <v>#REF!</v>
      </c>
      <c r="L117" s="239" t="e">
        <f>IF($C117="","",SUMIFS('2023-Q3'!$I:$I,'2023-Q3'!$J:$J,FORECAST!$C117))</f>
        <v>#REF!</v>
      </c>
      <c r="M117" s="239" t="e">
        <f>IF($C117="","",SUMIFS('2023-Q4'!$I:$I,'2023-Q4'!$J:$J,FORECAST!$C117))</f>
        <v>#REF!</v>
      </c>
      <c r="N117" s="239" t="e">
        <f>IF($C117="","",SUMIFS('2024-Q1'!$I:$I,'2024-Q1'!$J:$J,FORECAST!$C117))</f>
        <v>#REF!</v>
      </c>
      <c r="O117" s="239" t="e">
        <f>IF($C117="","",SUMIFS('2024-Q2'!$I:$I,'2024-Q2'!$J:$J,FORECAST!$C117))</f>
        <v>#REF!</v>
      </c>
      <c r="P117" s="270" t="e">
        <f t="shared" si="71"/>
        <v>#REF!</v>
      </c>
      <c r="Q117" s="271" t="e">
        <f t="shared" si="72"/>
        <v>#REF!</v>
      </c>
      <c r="R117" s="111"/>
      <c r="S117" s="248"/>
      <c r="T117" s="248"/>
      <c r="U117" s="248"/>
      <c r="V117" s="248"/>
      <c r="W117" s="248"/>
      <c r="X117" s="248"/>
      <c r="Y117" s="248"/>
      <c r="Z117" s="248"/>
      <c r="AA117" s="248"/>
      <c r="AB117" s="270">
        <f t="shared" si="73"/>
        <v>0</v>
      </c>
      <c r="AC117" s="111"/>
      <c r="AD117" s="250" t="e">
        <f t="shared" si="60"/>
        <v>#REF!</v>
      </c>
      <c r="AE117" s="277" t="e">
        <f t="shared" si="64"/>
        <v>#REF!</v>
      </c>
      <c r="AF117" s="278" t="e">
        <f t="shared" si="65"/>
        <v>#REF!</v>
      </c>
      <c r="AG117" s="110"/>
    </row>
    <row r="118" spans="1:33" outlineLevel="1" x14ac:dyDescent="0.35">
      <c r="B118" s="130"/>
      <c r="C118" s="229" t="e">
        <f>IF(BUDGET!#REF!="","",BUDGET!#REF!)</f>
        <v>#REF!</v>
      </c>
      <c r="D118" s="231" t="e">
        <f>IF(BUDGET!#REF!="","",BUDGET!#REF!)</f>
        <v>#REF!</v>
      </c>
      <c r="E118" s="239" t="e">
        <f>IF(BUDGET!#REF!="","",BUDGET!#REF!)</f>
        <v>#REF!</v>
      </c>
      <c r="F118" s="241"/>
      <c r="G118" s="239" t="e">
        <f>IF($C118="","",SUMIFS('2022-Q2'!$I:$I,'2022-Q2'!$J:$J,FORECAST!$C118))</f>
        <v>#REF!</v>
      </c>
      <c r="H118" s="239" t="e">
        <f>IF($C118="","",SUMIFS('2022-Q3'!$I:$I,'2022-Q3'!$J:$J,FORECAST!$C118))</f>
        <v>#REF!</v>
      </c>
      <c r="I118" s="239" t="e">
        <f>IF($C118="","",SUMIFS('2022-Q4'!$I:$I,'2022-Q4'!$J:$J,FORECAST!$C118))</f>
        <v>#REF!</v>
      </c>
      <c r="J118" s="239" t="e">
        <f>IF($C118="","",SUMIFS('2023-Q1'!$I:$I,'2023-Q1'!$J:$J,FORECAST!$C118))</f>
        <v>#REF!</v>
      </c>
      <c r="K118" s="239" t="e">
        <f>IF($C118="","",SUMIFS('2023-Q2'!$I:$I,'2023-Q2'!$J:$J,FORECAST!$C118))</f>
        <v>#REF!</v>
      </c>
      <c r="L118" s="239" t="e">
        <f>IF($C118="","",SUMIFS('2023-Q3'!$I:$I,'2023-Q3'!$J:$J,FORECAST!$C118))</f>
        <v>#REF!</v>
      </c>
      <c r="M118" s="239" t="e">
        <f>IF($C118="","",SUMIFS('2023-Q4'!$I:$I,'2023-Q4'!$J:$J,FORECAST!$C118))</f>
        <v>#REF!</v>
      </c>
      <c r="N118" s="239" t="e">
        <f>IF($C118="","",SUMIFS('2024-Q1'!$I:$I,'2024-Q1'!$J:$J,FORECAST!$C118))</f>
        <v>#REF!</v>
      </c>
      <c r="O118" s="239" t="e">
        <f>IF($C118="","",SUMIFS('2024-Q2'!$I:$I,'2024-Q2'!$J:$J,FORECAST!$C118))</f>
        <v>#REF!</v>
      </c>
      <c r="P118" s="270" t="e">
        <f t="shared" si="71"/>
        <v>#REF!</v>
      </c>
      <c r="Q118" s="271" t="e">
        <f t="shared" si="72"/>
        <v>#REF!</v>
      </c>
      <c r="R118" s="111"/>
      <c r="S118" s="248"/>
      <c r="T118" s="248"/>
      <c r="U118" s="248"/>
      <c r="V118" s="248"/>
      <c r="W118" s="248"/>
      <c r="X118" s="248"/>
      <c r="Y118" s="248"/>
      <c r="Z118" s="248"/>
      <c r="AA118" s="248"/>
      <c r="AB118" s="270">
        <f t="shared" si="73"/>
        <v>0</v>
      </c>
      <c r="AC118" s="111"/>
      <c r="AD118" s="250" t="e">
        <f t="shared" si="60"/>
        <v>#REF!</v>
      </c>
      <c r="AE118" s="277" t="e">
        <f t="shared" si="64"/>
        <v>#REF!</v>
      </c>
      <c r="AF118" s="278" t="e">
        <f t="shared" si="65"/>
        <v>#REF!</v>
      </c>
      <c r="AG118" s="110"/>
    </row>
    <row r="119" spans="1:33" outlineLevel="1" x14ac:dyDescent="0.35">
      <c r="B119" s="130"/>
      <c r="C119" s="229" t="e">
        <f>IF(BUDGET!#REF!="","",BUDGET!#REF!)</f>
        <v>#REF!</v>
      </c>
      <c r="D119" s="231" t="e">
        <f>IF(BUDGET!#REF!="","",BUDGET!#REF!)</f>
        <v>#REF!</v>
      </c>
      <c r="E119" s="239" t="e">
        <f>IF(BUDGET!#REF!="","",BUDGET!#REF!)</f>
        <v>#REF!</v>
      </c>
      <c r="F119" s="241"/>
      <c r="G119" s="239" t="e">
        <f>IF($C119="","",SUMIFS('2022-Q2'!$I:$I,'2022-Q2'!$J:$J,FORECAST!$C119))</f>
        <v>#REF!</v>
      </c>
      <c r="H119" s="239" t="e">
        <f>IF($C119="","",SUMIFS('2022-Q3'!$I:$I,'2022-Q3'!$J:$J,FORECAST!$C119))</f>
        <v>#REF!</v>
      </c>
      <c r="I119" s="239" t="e">
        <f>IF($C119="","",SUMIFS('2022-Q4'!$I:$I,'2022-Q4'!$J:$J,FORECAST!$C119))</f>
        <v>#REF!</v>
      </c>
      <c r="J119" s="239" t="e">
        <f>IF($C119="","",SUMIFS('2023-Q1'!$I:$I,'2023-Q1'!$J:$J,FORECAST!$C119))</f>
        <v>#REF!</v>
      </c>
      <c r="K119" s="239" t="e">
        <f>IF($C119="","",SUMIFS('2023-Q2'!$I:$I,'2023-Q2'!$J:$J,FORECAST!$C119))</f>
        <v>#REF!</v>
      </c>
      <c r="L119" s="239" t="e">
        <f>IF($C119="","",SUMIFS('2023-Q3'!$I:$I,'2023-Q3'!$J:$J,FORECAST!$C119))</f>
        <v>#REF!</v>
      </c>
      <c r="M119" s="239" t="e">
        <f>IF($C119="","",SUMIFS('2023-Q4'!$I:$I,'2023-Q4'!$J:$J,FORECAST!$C119))</f>
        <v>#REF!</v>
      </c>
      <c r="N119" s="239" t="e">
        <f>IF($C119="","",SUMIFS('2024-Q1'!$I:$I,'2024-Q1'!$J:$J,FORECAST!$C119))</f>
        <v>#REF!</v>
      </c>
      <c r="O119" s="239" t="e">
        <f>IF($C119="","",SUMIFS('2024-Q2'!$I:$I,'2024-Q2'!$J:$J,FORECAST!$C119))</f>
        <v>#REF!</v>
      </c>
      <c r="P119" s="270" t="e">
        <f t="shared" si="71"/>
        <v>#REF!</v>
      </c>
      <c r="Q119" s="271" t="e">
        <f t="shared" si="72"/>
        <v>#REF!</v>
      </c>
      <c r="R119" s="111"/>
      <c r="S119" s="248"/>
      <c r="T119" s="248"/>
      <c r="U119" s="248"/>
      <c r="V119" s="248"/>
      <c r="W119" s="248"/>
      <c r="X119" s="248"/>
      <c r="Y119" s="248"/>
      <c r="Z119" s="248"/>
      <c r="AA119" s="248"/>
      <c r="AB119" s="270">
        <f t="shared" si="73"/>
        <v>0</v>
      </c>
      <c r="AC119" s="111"/>
      <c r="AD119" s="250" t="e">
        <f t="shared" si="60"/>
        <v>#REF!</v>
      </c>
      <c r="AE119" s="277" t="e">
        <f t="shared" si="64"/>
        <v>#REF!</v>
      </c>
      <c r="AF119" s="278" t="e">
        <f t="shared" si="65"/>
        <v>#REF!</v>
      </c>
      <c r="AG119" s="110"/>
    </row>
    <row r="120" spans="1:33" outlineLevel="1" x14ac:dyDescent="0.35">
      <c r="B120" s="130"/>
      <c r="C120" s="229" t="e">
        <f>IF(BUDGET!#REF!="","",BUDGET!#REF!)</f>
        <v>#REF!</v>
      </c>
      <c r="D120" s="231" t="e">
        <f>IF(BUDGET!#REF!="","",BUDGET!#REF!)</f>
        <v>#REF!</v>
      </c>
      <c r="E120" s="239" t="e">
        <f>IF(BUDGET!#REF!="","",BUDGET!#REF!)</f>
        <v>#REF!</v>
      </c>
      <c r="F120" s="241"/>
      <c r="G120" s="239" t="e">
        <f>IF($C120="","",SUMIFS('2022-Q2'!$I:$I,'2022-Q2'!$J:$J,FORECAST!$C120))</f>
        <v>#REF!</v>
      </c>
      <c r="H120" s="239" t="e">
        <f>IF($C120="","",SUMIFS('2022-Q3'!$I:$I,'2022-Q3'!$J:$J,FORECAST!$C120))</f>
        <v>#REF!</v>
      </c>
      <c r="I120" s="239" t="e">
        <f>IF($C120="","",SUMIFS('2022-Q4'!$I:$I,'2022-Q4'!$J:$J,FORECAST!$C120))</f>
        <v>#REF!</v>
      </c>
      <c r="J120" s="239" t="e">
        <f>IF($C120="","",SUMIFS('2023-Q1'!$I:$I,'2023-Q1'!$J:$J,FORECAST!$C120))</f>
        <v>#REF!</v>
      </c>
      <c r="K120" s="239" t="e">
        <f>IF($C120="","",SUMIFS('2023-Q2'!$I:$I,'2023-Q2'!$J:$J,FORECAST!$C120))</f>
        <v>#REF!</v>
      </c>
      <c r="L120" s="239" t="e">
        <f>IF($C120="","",SUMIFS('2023-Q3'!$I:$I,'2023-Q3'!$J:$J,FORECAST!$C120))</f>
        <v>#REF!</v>
      </c>
      <c r="M120" s="239" t="e">
        <f>IF($C120="","",SUMIFS('2023-Q4'!$I:$I,'2023-Q4'!$J:$J,FORECAST!$C120))</f>
        <v>#REF!</v>
      </c>
      <c r="N120" s="239" t="e">
        <f>IF($C120="","",SUMIFS('2024-Q1'!$I:$I,'2024-Q1'!$J:$J,FORECAST!$C120))</f>
        <v>#REF!</v>
      </c>
      <c r="O120" s="239" t="e">
        <f>IF($C120="","",SUMIFS('2024-Q2'!$I:$I,'2024-Q2'!$J:$J,FORECAST!$C120))</f>
        <v>#REF!</v>
      </c>
      <c r="P120" s="270" t="e">
        <f t="shared" si="71"/>
        <v>#REF!</v>
      </c>
      <c r="Q120" s="271" t="e">
        <f t="shared" si="72"/>
        <v>#REF!</v>
      </c>
      <c r="R120" s="111"/>
      <c r="S120" s="248"/>
      <c r="T120" s="248"/>
      <c r="U120" s="248"/>
      <c r="V120" s="248"/>
      <c r="W120" s="248"/>
      <c r="X120" s="248"/>
      <c r="Y120" s="248"/>
      <c r="Z120" s="248"/>
      <c r="AA120" s="248"/>
      <c r="AB120" s="270">
        <f t="shared" si="73"/>
        <v>0</v>
      </c>
      <c r="AC120" s="111"/>
      <c r="AD120" s="250" t="e">
        <f t="shared" si="60"/>
        <v>#REF!</v>
      </c>
      <c r="AE120" s="277" t="e">
        <f t="shared" si="64"/>
        <v>#REF!</v>
      </c>
      <c r="AF120" s="278" t="e">
        <f t="shared" si="65"/>
        <v>#REF!</v>
      </c>
      <c r="AG120" s="110"/>
    </row>
    <row r="121" spans="1:33" outlineLevel="1" x14ac:dyDescent="0.35">
      <c r="B121" s="130"/>
      <c r="C121" s="229" t="e">
        <f>IF(BUDGET!#REF!="","",BUDGET!#REF!)</f>
        <v>#REF!</v>
      </c>
      <c r="D121" s="231" t="e">
        <f>IF(BUDGET!#REF!="","",BUDGET!#REF!)</f>
        <v>#REF!</v>
      </c>
      <c r="E121" s="239" t="e">
        <f>IF(BUDGET!#REF!="","",BUDGET!#REF!)</f>
        <v>#REF!</v>
      </c>
      <c r="F121" s="241"/>
      <c r="G121" s="239" t="e">
        <f>IF($C121="","",SUMIFS('2022-Q2'!$I:$I,'2022-Q2'!$J:$J,FORECAST!$C121))</f>
        <v>#REF!</v>
      </c>
      <c r="H121" s="239" t="e">
        <f>IF($C121="","",SUMIFS('2022-Q3'!$I:$I,'2022-Q3'!$J:$J,FORECAST!$C121))</f>
        <v>#REF!</v>
      </c>
      <c r="I121" s="239" t="e">
        <f>IF($C121="","",SUMIFS('2022-Q4'!$I:$I,'2022-Q4'!$J:$J,FORECAST!$C121))</f>
        <v>#REF!</v>
      </c>
      <c r="J121" s="239" t="e">
        <f>IF($C121="","",SUMIFS('2023-Q1'!$I:$I,'2023-Q1'!$J:$J,FORECAST!$C121))</f>
        <v>#REF!</v>
      </c>
      <c r="K121" s="239" t="e">
        <f>IF($C121="","",SUMIFS('2023-Q2'!$I:$I,'2023-Q2'!$J:$J,FORECAST!$C121))</f>
        <v>#REF!</v>
      </c>
      <c r="L121" s="239" t="e">
        <f>IF($C121="","",SUMIFS('2023-Q3'!$I:$I,'2023-Q3'!$J:$J,FORECAST!$C121))</f>
        <v>#REF!</v>
      </c>
      <c r="M121" s="239" t="e">
        <f>IF($C121="","",SUMIFS('2023-Q4'!$I:$I,'2023-Q4'!$J:$J,FORECAST!$C121))</f>
        <v>#REF!</v>
      </c>
      <c r="N121" s="239" t="e">
        <f>IF($C121="","",SUMIFS('2024-Q1'!$I:$I,'2024-Q1'!$J:$J,FORECAST!$C121))</f>
        <v>#REF!</v>
      </c>
      <c r="O121" s="239" t="e">
        <f>IF($C121="","",SUMIFS('2024-Q2'!$I:$I,'2024-Q2'!$J:$J,FORECAST!$C121))</f>
        <v>#REF!</v>
      </c>
      <c r="P121" s="270" t="e">
        <f t="shared" si="71"/>
        <v>#REF!</v>
      </c>
      <c r="Q121" s="271" t="e">
        <f t="shared" si="72"/>
        <v>#REF!</v>
      </c>
      <c r="R121" s="111"/>
      <c r="S121" s="248"/>
      <c r="T121" s="248"/>
      <c r="U121" s="248"/>
      <c r="V121" s="248"/>
      <c r="W121" s="248"/>
      <c r="X121" s="248"/>
      <c r="Y121" s="248"/>
      <c r="Z121" s="248"/>
      <c r="AA121" s="248"/>
      <c r="AB121" s="270">
        <f t="shared" si="73"/>
        <v>0</v>
      </c>
      <c r="AC121" s="111"/>
      <c r="AD121" s="250" t="e">
        <f t="shared" si="60"/>
        <v>#REF!</v>
      </c>
      <c r="AE121" s="277" t="e">
        <f t="shared" si="64"/>
        <v>#REF!</v>
      </c>
      <c r="AF121" s="278" t="e">
        <f t="shared" si="65"/>
        <v>#REF!</v>
      </c>
      <c r="AG121" s="110"/>
    </row>
    <row r="122" spans="1:33" outlineLevel="1" x14ac:dyDescent="0.35">
      <c r="B122" s="130"/>
      <c r="C122" s="229" t="e">
        <f>IF(BUDGET!#REF!="","",BUDGET!#REF!)</f>
        <v>#REF!</v>
      </c>
      <c r="D122" s="231" t="e">
        <f>IF(BUDGET!#REF!="","",BUDGET!#REF!)</f>
        <v>#REF!</v>
      </c>
      <c r="E122" s="239" t="e">
        <f>IF(BUDGET!#REF!="","",BUDGET!#REF!)</f>
        <v>#REF!</v>
      </c>
      <c r="F122" s="241"/>
      <c r="G122" s="239" t="e">
        <f>IF($C122="","",SUMIFS('2022-Q2'!$I:$I,'2022-Q2'!$J:$J,FORECAST!$C122))</f>
        <v>#REF!</v>
      </c>
      <c r="H122" s="239" t="e">
        <f>IF($C122="","",SUMIFS('2022-Q3'!$I:$I,'2022-Q3'!$J:$J,FORECAST!$C122))</f>
        <v>#REF!</v>
      </c>
      <c r="I122" s="239" t="e">
        <f>IF($C122="","",SUMIFS('2022-Q4'!$I:$I,'2022-Q4'!$J:$J,FORECAST!$C122))</f>
        <v>#REF!</v>
      </c>
      <c r="J122" s="239" t="e">
        <f>IF($C122="","",SUMIFS('2023-Q1'!$I:$I,'2023-Q1'!$J:$J,FORECAST!$C122))</f>
        <v>#REF!</v>
      </c>
      <c r="K122" s="239" t="e">
        <f>IF($C122="","",SUMIFS('2023-Q2'!$I:$I,'2023-Q2'!$J:$J,FORECAST!$C122))</f>
        <v>#REF!</v>
      </c>
      <c r="L122" s="239" t="e">
        <f>IF($C122="","",SUMIFS('2023-Q3'!$I:$I,'2023-Q3'!$J:$J,FORECAST!$C122))</f>
        <v>#REF!</v>
      </c>
      <c r="M122" s="239" t="e">
        <f>IF($C122="","",SUMIFS('2023-Q4'!$I:$I,'2023-Q4'!$J:$J,FORECAST!$C122))</f>
        <v>#REF!</v>
      </c>
      <c r="N122" s="239" t="e">
        <f>IF($C122="","",SUMIFS('2024-Q1'!$I:$I,'2024-Q1'!$J:$J,FORECAST!$C122))</f>
        <v>#REF!</v>
      </c>
      <c r="O122" s="239" t="e">
        <f>IF($C122="","",SUMIFS('2024-Q2'!$I:$I,'2024-Q2'!$J:$J,FORECAST!$C122))</f>
        <v>#REF!</v>
      </c>
      <c r="P122" s="270" t="e">
        <f t="shared" si="71"/>
        <v>#REF!</v>
      </c>
      <c r="Q122" s="271" t="e">
        <f t="shared" si="72"/>
        <v>#REF!</v>
      </c>
      <c r="R122" s="111"/>
      <c r="S122" s="248"/>
      <c r="T122" s="248"/>
      <c r="U122" s="248"/>
      <c r="V122" s="248"/>
      <c r="W122" s="248"/>
      <c r="X122" s="248"/>
      <c r="Y122" s="248"/>
      <c r="Z122" s="248"/>
      <c r="AA122" s="248"/>
      <c r="AB122" s="270">
        <f t="shared" si="73"/>
        <v>0</v>
      </c>
      <c r="AC122" s="111"/>
      <c r="AD122" s="250" t="e">
        <f t="shared" si="60"/>
        <v>#REF!</v>
      </c>
      <c r="AE122" s="277" t="e">
        <f t="shared" si="64"/>
        <v>#REF!</v>
      </c>
      <c r="AF122" s="278" t="e">
        <f t="shared" si="65"/>
        <v>#REF!</v>
      </c>
      <c r="AG122" s="110"/>
    </row>
    <row r="123" spans="1:33" outlineLevel="1" x14ac:dyDescent="0.35">
      <c r="B123" s="130"/>
      <c r="C123" s="229" t="e">
        <f>IF(BUDGET!#REF!="","",BUDGET!#REF!)</f>
        <v>#REF!</v>
      </c>
      <c r="D123" s="231" t="e">
        <f>IF(BUDGET!#REF!="","",BUDGET!#REF!)</f>
        <v>#REF!</v>
      </c>
      <c r="E123" s="239" t="e">
        <f>IF(BUDGET!#REF!="","",BUDGET!#REF!)</f>
        <v>#REF!</v>
      </c>
      <c r="F123" s="241"/>
      <c r="G123" s="239" t="e">
        <f>IF($C123="","",SUMIFS('2022-Q2'!$I:$I,'2022-Q2'!$J:$J,FORECAST!$C123))</f>
        <v>#REF!</v>
      </c>
      <c r="H123" s="239" t="e">
        <f>IF($C123="","",SUMIFS('2022-Q3'!$I:$I,'2022-Q3'!$J:$J,FORECAST!$C123))</f>
        <v>#REF!</v>
      </c>
      <c r="I123" s="239" t="e">
        <f>IF($C123="","",SUMIFS('2022-Q4'!$I:$I,'2022-Q4'!$J:$J,FORECAST!$C123))</f>
        <v>#REF!</v>
      </c>
      <c r="J123" s="239" t="e">
        <f>IF($C123="","",SUMIFS('2023-Q1'!$I:$I,'2023-Q1'!$J:$J,FORECAST!$C123))</f>
        <v>#REF!</v>
      </c>
      <c r="K123" s="239" t="e">
        <f>IF($C123="","",SUMIFS('2023-Q2'!$I:$I,'2023-Q2'!$J:$J,FORECAST!$C123))</f>
        <v>#REF!</v>
      </c>
      <c r="L123" s="239" t="e">
        <f>IF($C123="","",SUMIFS('2023-Q3'!$I:$I,'2023-Q3'!$J:$J,FORECAST!$C123))</f>
        <v>#REF!</v>
      </c>
      <c r="M123" s="239" t="e">
        <f>IF($C123="","",SUMIFS('2023-Q4'!$I:$I,'2023-Q4'!$J:$J,FORECAST!$C123))</f>
        <v>#REF!</v>
      </c>
      <c r="N123" s="239" t="e">
        <f>IF($C123="","",SUMIFS('2024-Q1'!$I:$I,'2024-Q1'!$J:$J,FORECAST!$C123))</f>
        <v>#REF!</v>
      </c>
      <c r="O123" s="239" t="e">
        <f>IF($C123="","",SUMIFS('2024-Q2'!$I:$I,'2024-Q2'!$J:$J,FORECAST!$C123))</f>
        <v>#REF!</v>
      </c>
      <c r="P123" s="270" t="e">
        <f t="shared" si="71"/>
        <v>#REF!</v>
      </c>
      <c r="Q123" s="271" t="e">
        <f t="shared" si="72"/>
        <v>#REF!</v>
      </c>
      <c r="R123" s="111"/>
      <c r="S123" s="248"/>
      <c r="T123" s="248"/>
      <c r="U123" s="248"/>
      <c r="V123" s="248"/>
      <c r="W123" s="248"/>
      <c r="X123" s="248"/>
      <c r="Y123" s="248"/>
      <c r="Z123" s="248"/>
      <c r="AA123" s="248"/>
      <c r="AB123" s="270">
        <f t="shared" si="73"/>
        <v>0</v>
      </c>
      <c r="AC123" s="111"/>
      <c r="AD123" s="250" t="e">
        <f t="shared" si="60"/>
        <v>#REF!</v>
      </c>
      <c r="AE123" s="277" t="e">
        <f t="shared" si="64"/>
        <v>#REF!</v>
      </c>
      <c r="AF123" s="278" t="e">
        <f t="shared" si="65"/>
        <v>#REF!</v>
      </c>
      <c r="AG123" s="110"/>
    </row>
    <row r="124" spans="1:33" outlineLevel="1" x14ac:dyDescent="0.35">
      <c r="B124" s="130"/>
      <c r="C124" s="229" t="e">
        <f>IF(BUDGET!#REF!="","",BUDGET!#REF!)</f>
        <v>#REF!</v>
      </c>
      <c r="D124" s="231" t="e">
        <f>IF(BUDGET!#REF!="","",BUDGET!#REF!)</f>
        <v>#REF!</v>
      </c>
      <c r="E124" s="239" t="e">
        <f>IF(BUDGET!#REF!="","",BUDGET!#REF!)</f>
        <v>#REF!</v>
      </c>
      <c r="F124" s="241"/>
      <c r="G124" s="239" t="e">
        <f>IF($C124="","",SUMIFS('2022-Q2'!$I:$I,'2022-Q2'!$J:$J,FORECAST!$C124))</f>
        <v>#REF!</v>
      </c>
      <c r="H124" s="239" t="e">
        <f>IF($C124="","",SUMIFS('2022-Q3'!$I:$I,'2022-Q3'!$J:$J,FORECAST!$C124))</f>
        <v>#REF!</v>
      </c>
      <c r="I124" s="239" t="e">
        <f>IF($C124="","",SUMIFS('2022-Q4'!$I:$I,'2022-Q4'!$J:$J,FORECAST!$C124))</f>
        <v>#REF!</v>
      </c>
      <c r="J124" s="239" t="e">
        <f>IF($C124="","",SUMIFS('2023-Q1'!$I:$I,'2023-Q1'!$J:$J,FORECAST!$C124))</f>
        <v>#REF!</v>
      </c>
      <c r="K124" s="239" t="e">
        <f>IF($C124="","",SUMIFS('2023-Q2'!$I:$I,'2023-Q2'!$J:$J,FORECAST!$C124))</f>
        <v>#REF!</v>
      </c>
      <c r="L124" s="239" t="e">
        <f>IF($C124="","",SUMIFS('2023-Q3'!$I:$I,'2023-Q3'!$J:$J,FORECAST!$C124))</f>
        <v>#REF!</v>
      </c>
      <c r="M124" s="239" t="e">
        <f>IF($C124="","",SUMIFS('2023-Q4'!$I:$I,'2023-Q4'!$J:$J,FORECAST!$C124))</f>
        <v>#REF!</v>
      </c>
      <c r="N124" s="239" t="e">
        <f>IF($C124="","",SUMIFS('2024-Q1'!$I:$I,'2024-Q1'!$J:$J,FORECAST!$C124))</f>
        <v>#REF!</v>
      </c>
      <c r="O124" s="239" t="e">
        <f>IF($C124="","",SUMIFS('2024-Q2'!$I:$I,'2024-Q2'!$J:$J,FORECAST!$C124))</f>
        <v>#REF!</v>
      </c>
      <c r="P124" s="270" t="e">
        <f t="shared" si="71"/>
        <v>#REF!</v>
      </c>
      <c r="Q124" s="271" t="e">
        <f t="shared" si="72"/>
        <v>#REF!</v>
      </c>
      <c r="R124" s="111"/>
      <c r="S124" s="248"/>
      <c r="T124" s="248"/>
      <c r="U124" s="248"/>
      <c r="V124" s="248"/>
      <c r="W124" s="248"/>
      <c r="X124" s="248"/>
      <c r="Y124" s="248"/>
      <c r="Z124" s="248"/>
      <c r="AA124" s="248"/>
      <c r="AB124" s="270">
        <f t="shared" si="73"/>
        <v>0</v>
      </c>
      <c r="AC124" s="111"/>
      <c r="AD124" s="250" t="e">
        <f t="shared" si="60"/>
        <v>#REF!</v>
      </c>
      <c r="AE124" s="277" t="e">
        <f t="shared" si="64"/>
        <v>#REF!</v>
      </c>
      <c r="AF124" s="278" t="e">
        <f t="shared" si="65"/>
        <v>#REF!</v>
      </c>
      <c r="AG124" s="110"/>
    </row>
    <row r="125" spans="1:33" s="132" customFormat="1" outlineLevel="1" x14ac:dyDescent="0.35">
      <c r="A125" s="104"/>
      <c r="B125" s="130"/>
      <c r="C125" s="229" t="e">
        <f>IF(BUDGET!#REF!="","",BUDGET!#REF!)</f>
        <v>#REF!</v>
      </c>
      <c r="D125" s="231" t="e">
        <f>IF(BUDGET!#REF!="","",BUDGET!#REF!)</f>
        <v>#REF!</v>
      </c>
      <c r="E125" s="239" t="e">
        <f>IF(BUDGET!#REF!="","",BUDGET!#REF!)</f>
        <v>#REF!</v>
      </c>
      <c r="F125" s="360"/>
      <c r="G125" s="239" t="e">
        <f>IF($C125="","",SUMIFS('2022-Q2'!$I:$I,'2022-Q2'!$J:$J,FORECAST!$C125))</f>
        <v>#REF!</v>
      </c>
      <c r="H125" s="239" t="e">
        <f>IF($C125="","",SUMIFS('2022-Q3'!$I:$I,'2022-Q3'!$J:$J,FORECAST!$C125))</f>
        <v>#REF!</v>
      </c>
      <c r="I125" s="239" t="e">
        <f>IF($C125="","",SUMIFS('2022-Q4'!$I:$I,'2022-Q4'!$J:$J,FORECAST!$C125))</f>
        <v>#REF!</v>
      </c>
      <c r="J125" s="239" t="e">
        <f>IF($C125="","",SUMIFS('2023-Q1'!$I:$I,'2023-Q1'!$J:$J,FORECAST!$C125))</f>
        <v>#REF!</v>
      </c>
      <c r="K125" s="239" t="e">
        <f>IF($C125="","",SUMIFS('2023-Q2'!$I:$I,'2023-Q2'!$J:$J,FORECAST!$C125))</f>
        <v>#REF!</v>
      </c>
      <c r="L125" s="239" t="e">
        <f>IF($C125="","",SUMIFS('2023-Q3'!$I:$I,'2023-Q3'!$J:$J,FORECAST!$C125))</f>
        <v>#REF!</v>
      </c>
      <c r="M125" s="239" t="e">
        <f>IF($C125="","",SUMIFS('2023-Q4'!$I:$I,'2023-Q4'!$J:$J,FORECAST!$C125))</f>
        <v>#REF!</v>
      </c>
      <c r="N125" s="239" t="e">
        <f>IF($C125="","",SUMIFS('2024-Q1'!$I:$I,'2024-Q1'!$J:$J,FORECAST!$C125))</f>
        <v>#REF!</v>
      </c>
      <c r="O125" s="239" t="e">
        <f>IF($C125="","",SUMIFS('2024-Q2'!$I:$I,'2024-Q2'!$J:$J,FORECAST!$C125))</f>
        <v>#REF!</v>
      </c>
      <c r="P125" s="270" t="e">
        <f t="shared" si="71"/>
        <v>#REF!</v>
      </c>
      <c r="Q125" s="271" t="e">
        <f t="shared" si="72"/>
        <v>#REF!</v>
      </c>
      <c r="R125" s="258"/>
      <c r="S125" s="248"/>
      <c r="T125" s="248"/>
      <c r="U125" s="248"/>
      <c r="V125" s="248"/>
      <c r="W125" s="248"/>
      <c r="X125" s="248"/>
      <c r="Y125" s="248"/>
      <c r="Z125" s="248"/>
      <c r="AA125" s="248"/>
      <c r="AB125" s="270">
        <f t="shared" si="73"/>
        <v>0</v>
      </c>
      <c r="AC125" s="258"/>
      <c r="AD125" s="250" t="e">
        <f t="shared" si="60"/>
        <v>#REF!</v>
      </c>
      <c r="AE125" s="277" t="e">
        <f t="shared" si="64"/>
        <v>#REF!</v>
      </c>
      <c r="AF125" s="278" t="e">
        <f t="shared" si="65"/>
        <v>#REF!</v>
      </c>
      <c r="AG125" s="131"/>
    </row>
    <row r="126" spans="1:33" s="132" customFormat="1" outlineLevel="1" x14ac:dyDescent="0.35">
      <c r="A126" s="104"/>
      <c r="B126" s="130"/>
      <c r="C126" s="229" t="e">
        <f>IF(BUDGET!#REF!="","",BUDGET!#REF!)</f>
        <v>#REF!</v>
      </c>
      <c r="D126" s="231" t="e">
        <f>IF(BUDGET!#REF!="","",BUDGET!#REF!)</f>
        <v>#REF!</v>
      </c>
      <c r="E126" s="239" t="e">
        <f>IF(BUDGET!#REF!="","",BUDGET!#REF!)</f>
        <v>#REF!</v>
      </c>
      <c r="F126" s="360"/>
      <c r="G126" s="239" t="e">
        <f>IF($C126="","",SUMIFS('2022-Q2'!$I:$I,'2022-Q2'!$J:$J,FORECAST!$C126))</f>
        <v>#REF!</v>
      </c>
      <c r="H126" s="239" t="e">
        <f>IF($C126="","",SUMIFS('2022-Q3'!$I:$I,'2022-Q3'!$J:$J,FORECAST!$C126))</f>
        <v>#REF!</v>
      </c>
      <c r="I126" s="239" t="e">
        <f>IF($C126="","",SUMIFS('2022-Q4'!$I:$I,'2022-Q4'!$J:$J,FORECAST!$C126))</f>
        <v>#REF!</v>
      </c>
      <c r="J126" s="239" t="e">
        <f>IF($C126="","",SUMIFS('2023-Q1'!$I:$I,'2023-Q1'!$J:$J,FORECAST!$C126))</f>
        <v>#REF!</v>
      </c>
      <c r="K126" s="239" t="e">
        <f>IF($C126="","",SUMIFS('2023-Q2'!$I:$I,'2023-Q2'!$J:$J,FORECAST!$C126))</f>
        <v>#REF!</v>
      </c>
      <c r="L126" s="239" t="e">
        <f>IF($C126="","",SUMIFS('2023-Q3'!$I:$I,'2023-Q3'!$J:$J,FORECAST!$C126))</f>
        <v>#REF!</v>
      </c>
      <c r="M126" s="239" t="e">
        <f>IF($C126="","",SUMIFS('2023-Q4'!$I:$I,'2023-Q4'!$J:$J,FORECAST!$C126))</f>
        <v>#REF!</v>
      </c>
      <c r="N126" s="239" t="e">
        <f>IF($C126="","",SUMIFS('2024-Q1'!$I:$I,'2024-Q1'!$J:$J,FORECAST!$C126))</f>
        <v>#REF!</v>
      </c>
      <c r="O126" s="239" t="e">
        <f>IF($C126="","",SUMIFS('2024-Q2'!$I:$I,'2024-Q2'!$J:$J,FORECAST!$C126))</f>
        <v>#REF!</v>
      </c>
      <c r="P126" s="270" t="e">
        <f t="shared" si="71"/>
        <v>#REF!</v>
      </c>
      <c r="Q126" s="271" t="e">
        <f t="shared" si="72"/>
        <v>#REF!</v>
      </c>
      <c r="R126" s="258"/>
      <c r="S126" s="248"/>
      <c r="T126" s="248"/>
      <c r="U126" s="248"/>
      <c r="V126" s="248"/>
      <c r="W126" s="248"/>
      <c r="X126" s="248"/>
      <c r="Y126" s="248"/>
      <c r="Z126" s="248"/>
      <c r="AA126" s="248"/>
      <c r="AB126" s="270">
        <f t="shared" si="73"/>
        <v>0</v>
      </c>
      <c r="AC126" s="258"/>
      <c r="AD126" s="250" t="e">
        <f t="shared" ref="AD126:AD157" si="74">P126+AB126</f>
        <v>#REF!</v>
      </c>
      <c r="AE126" s="277" t="e">
        <f t="shared" si="64"/>
        <v>#REF!</v>
      </c>
      <c r="AF126" s="278" t="e">
        <f t="shared" si="65"/>
        <v>#REF!</v>
      </c>
      <c r="AG126" s="131"/>
    </row>
    <row r="127" spans="1:33" ht="19.5" customHeight="1" x14ac:dyDescent="0.35">
      <c r="A127" s="108"/>
      <c r="B127" s="126">
        <f>B111+1</f>
        <v>8</v>
      </c>
      <c r="C127" s="127" t="e">
        <f>IF(BUDGET!#REF!="","",BUDGET!#REF!)</f>
        <v>#REF!</v>
      </c>
      <c r="D127" s="236"/>
      <c r="E127" s="129" t="e">
        <f>SUM(E128:E142)</f>
        <v>#REF!</v>
      </c>
      <c r="F127" s="241"/>
      <c r="G127" s="321" t="e">
        <f>SUM(G128:G142)</f>
        <v>#REF!</v>
      </c>
      <c r="H127" s="321" t="e">
        <f t="shared" ref="H127:O127" si="75">SUM(H128:H142)</f>
        <v>#REF!</v>
      </c>
      <c r="I127" s="321" t="e">
        <f t="shared" si="75"/>
        <v>#REF!</v>
      </c>
      <c r="J127" s="321" t="e">
        <f t="shared" si="75"/>
        <v>#REF!</v>
      </c>
      <c r="K127" s="321" t="e">
        <f t="shared" si="75"/>
        <v>#REF!</v>
      </c>
      <c r="L127" s="321" t="e">
        <f t="shared" si="75"/>
        <v>#REF!</v>
      </c>
      <c r="M127" s="321" t="e">
        <f t="shared" si="75"/>
        <v>#REF!</v>
      </c>
      <c r="N127" s="321" t="e">
        <f t="shared" si="75"/>
        <v>#REF!</v>
      </c>
      <c r="O127" s="321" t="e">
        <f t="shared" si="75"/>
        <v>#REF!</v>
      </c>
      <c r="P127" s="267" t="e">
        <f>SUM(P128:P142)</f>
        <v>#REF!</v>
      </c>
      <c r="Q127" s="268" t="e">
        <f>P127/E127</f>
        <v>#REF!</v>
      </c>
      <c r="R127" s="111"/>
      <c r="S127" s="129">
        <f t="shared" ref="S127:AB127" si="76">SUM(S128:S142)</f>
        <v>0</v>
      </c>
      <c r="T127" s="129">
        <f t="shared" si="76"/>
        <v>0</v>
      </c>
      <c r="U127" s="129">
        <f t="shared" si="76"/>
        <v>0</v>
      </c>
      <c r="V127" s="129">
        <f t="shared" si="76"/>
        <v>0</v>
      </c>
      <c r="W127" s="129">
        <f t="shared" si="76"/>
        <v>0</v>
      </c>
      <c r="X127" s="129">
        <f t="shared" si="76"/>
        <v>0</v>
      </c>
      <c r="Y127" s="129">
        <f t="shared" ref="Y127:AA127" si="77">SUM(Y128:Y142)</f>
        <v>0</v>
      </c>
      <c r="Z127" s="129">
        <f t="shared" si="77"/>
        <v>0</v>
      </c>
      <c r="AA127" s="129">
        <f t="shared" si="77"/>
        <v>0</v>
      </c>
      <c r="AB127" s="267">
        <f t="shared" si="76"/>
        <v>0</v>
      </c>
      <c r="AC127" s="111"/>
      <c r="AD127" s="129" t="e">
        <f t="shared" si="74"/>
        <v>#REF!</v>
      </c>
      <c r="AE127" s="259" t="e">
        <f t="shared" si="64"/>
        <v>#REF!</v>
      </c>
      <c r="AF127" s="252" t="e">
        <f t="shared" si="65"/>
        <v>#REF!</v>
      </c>
      <c r="AG127" s="110"/>
    </row>
    <row r="128" spans="1:33" outlineLevel="1" x14ac:dyDescent="0.35">
      <c r="B128" s="130"/>
      <c r="C128" s="229" t="e">
        <f>IF(BUDGET!#REF!="","",BUDGET!#REF!)</f>
        <v>#REF!</v>
      </c>
      <c r="D128" s="231" t="e">
        <f>IF(BUDGET!#REF!="","",BUDGET!#REF!)</f>
        <v>#REF!</v>
      </c>
      <c r="E128" s="239" t="e">
        <f>IF(BUDGET!#REF!="","",BUDGET!#REF!)</f>
        <v>#REF!</v>
      </c>
      <c r="F128" s="241"/>
      <c r="G128" s="239" t="e">
        <f>IF($C128="","",SUMIFS('2022-Q2'!$I:$I,'2022-Q2'!$J:$J,FORECAST!$C128))</f>
        <v>#REF!</v>
      </c>
      <c r="H128" s="239" t="e">
        <f>IF($C128="","",SUMIFS('2022-Q3'!$I:$I,'2022-Q3'!$J:$J,FORECAST!$C128))</f>
        <v>#REF!</v>
      </c>
      <c r="I128" s="239" t="e">
        <f>IF($C128="","",SUMIFS('2022-Q4'!$I:$I,'2022-Q4'!$J:$J,FORECAST!$C128))</f>
        <v>#REF!</v>
      </c>
      <c r="J128" s="239" t="e">
        <f>IF($C128="","",SUMIFS('2023-Q1'!$I:$I,'2023-Q1'!$J:$J,FORECAST!$C128))</f>
        <v>#REF!</v>
      </c>
      <c r="K128" s="239" t="e">
        <f>IF($C128="","",SUMIFS('2023-Q2'!$I:$I,'2023-Q2'!$J:$J,FORECAST!$C128))</f>
        <v>#REF!</v>
      </c>
      <c r="L128" s="239" t="e">
        <f>IF($C128="","",SUMIFS('2023-Q3'!$I:$I,'2023-Q3'!$J:$J,FORECAST!$C128))</f>
        <v>#REF!</v>
      </c>
      <c r="M128" s="239" t="e">
        <f>IF($C128="","",SUMIFS('2023-Q4'!$I:$I,'2023-Q4'!$J:$J,FORECAST!$C128))</f>
        <v>#REF!</v>
      </c>
      <c r="N128" s="239" t="e">
        <f>IF($C128="","",SUMIFS('2024-Q1'!$I:$I,'2024-Q1'!$J:$J,FORECAST!$C128))</f>
        <v>#REF!</v>
      </c>
      <c r="O128" s="239" t="e">
        <f>IF($C128="","",SUMIFS('2024-Q2'!$I:$I,'2024-Q2'!$J:$J,FORECAST!$C128))</f>
        <v>#REF!</v>
      </c>
      <c r="P128" s="270" t="e">
        <f t="shared" ref="P128:P142" si="78">SUM(G128:O128)</f>
        <v>#REF!</v>
      </c>
      <c r="Q128" s="271" t="e">
        <f t="shared" ref="Q128:Q142" si="79">P128/E128</f>
        <v>#REF!</v>
      </c>
      <c r="R128" s="111"/>
      <c r="S128" s="248"/>
      <c r="T128" s="248"/>
      <c r="U128" s="248"/>
      <c r="V128" s="248"/>
      <c r="W128" s="248"/>
      <c r="X128" s="248"/>
      <c r="Y128" s="248"/>
      <c r="Z128" s="248"/>
      <c r="AA128" s="248"/>
      <c r="AB128" s="270">
        <f t="shared" ref="AB128:AB129" si="80">SUM(S128:AA128)</f>
        <v>0</v>
      </c>
      <c r="AC128" s="111"/>
      <c r="AD128" s="250" t="e">
        <f t="shared" si="74"/>
        <v>#REF!</v>
      </c>
      <c r="AE128" s="277" t="e">
        <f t="shared" si="64"/>
        <v>#REF!</v>
      </c>
      <c r="AF128" s="278" t="e">
        <f t="shared" si="65"/>
        <v>#REF!</v>
      </c>
      <c r="AG128" s="110"/>
    </row>
    <row r="129" spans="1:33" outlineLevel="1" x14ac:dyDescent="0.35">
      <c r="B129" s="130"/>
      <c r="C129" s="229" t="e">
        <f>IF(BUDGET!#REF!="","",BUDGET!#REF!)</f>
        <v>#REF!</v>
      </c>
      <c r="D129" s="231" t="e">
        <f>IF(BUDGET!#REF!="","",BUDGET!#REF!)</f>
        <v>#REF!</v>
      </c>
      <c r="E129" s="239" t="e">
        <f>IF(BUDGET!#REF!="","",BUDGET!#REF!)</f>
        <v>#REF!</v>
      </c>
      <c r="F129" s="241"/>
      <c r="G129" s="239" t="e">
        <f>IF($C129="","",SUMIFS('2022-Q2'!$I:$I,'2022-Q2'!$J:$J,FORECAST!$C129))</f>
        <v>#REF!</v>
      </c>
      <c r="H129" s="239" t="e">
        <f>IF($C129="","",SUMIFS('2022-Q3'!$I:$I,'2022-Q3'!$J:$J,FORECAST!$C129))</f>
        <v>#REF!</v>
      </c>
      <c r="I129" s="239" t="e">
        <f>IF($C129="","",SUMIFS('2022-Q4'!$I:$I,'2022-Q4'!$J:$J,FORECAST!$C129))</f>
        <v>#REF!</v>
      </c>
      <c r="J129" s="239" t="e">
        <f>IF($C129="","",SUMIFS('2023-Q1'!$I:$I,'2023-Q1'!$J:$J,FORECAST!$C129))</f>
        <v>#REF!</v>
      </c>
      <c r="K129" s="239" t="e">
        <f>IF($C129="","",SUMIFS('2023-Q2'!$I:$I,'2023-Q2'!$J:$J,FORECAST!$C129))</f>
        <v>#REF!</v>
      </c>
      <c r="L129" s="239" t="e">
        <f>IF($C129="","",SUMIFS('2023-Q3'!$I:$I,'2023-Q3'!$J:$J,FORECAST!$C129))</f>
        <v>#REF!</v>
      </c>
      <c r="M129" s="239" t="e">
        <f>IF($C129="","",SUMIFS('2023-Q4'!$I:$I,'2023-Q4'!$J:$J,FORECAST!$C129))</f>
        <v>#REF!</v>
      </c>
      <c r="N129" s="239" t="e">
        <f>IF($C129="","",SUMIFS('2024-Q1'!$I:$I,'2024-Q1'!$J:$J,FORECAST!$C129))</f>
        <v>#REF!</v>
      </c>
      <c r="O129" s="239" t="e">
        <f>IF($C129="","",SUMIFS('2024-Q2'!$I:$I,'2024-Q2'!$J:$J,FORECAST!$C129))</f>
        <v>#REF!</v>
      </c>
      <c r="P129" s="270" t="e">
        <f t="shared" si="78"/>
        <v>#REF!</v>
      </c>
      <c r="Q129" s="271" t="e">
        <f t="shared" si="79"/>
        <v>#REF!</v>
      </c>
      <c r="R129" s="111"/>
      <c r="S129" s="248"/>
      <c r="T129" s="248"/>
      <c r="U129" s="248"/>
      <c r="V129" s="248"/>
      <c r="W129" s="248"/>
      <c r="X129" s="248"/>
      <c r="Y129" s="248"/>
      <c r="Z129" s="248"/>
      <c r="AA129" s="248"/>
      <c r="AB129" s="270">
        <f t="shared" si="80"/>
        <v>0</v>
      </c>
      <c r="AC129" s="111"/>
      <c r="AD129" s="250" t="e">
        <f t="shared" si="74"/>
        <v>#REF!</v>
      </c>
      <c r="AE129" s="277" t="e">
        <f t="shared" si="64"/>
        <v>#REF!</v>
      </c>
      <c r="AF129" s="278" t="e">
        <f t="shared" si="65"/>
        <v>#REF!</v>
      </c>
      <c r="AG129" s="110"/>
    </row>
    <row r="130" spans="1:33" outlineLevel="1" x14ac:dyDescent="0.35">
      <c r="B130" s="130"/>
      <c r="C130" s="229" t="e">
        <f>IF(BUDGET!#REF!="","",BUDGET!#REF!)</f>
        <v>#REF!</v>
      </c>
      <c r="D130" s="231" t="e">
        <f>IF(BUDGET!#REF!="","",BUDGET!#REF!)</f>
        <v>#REF!</v>
      </c>
      <c r="E130" s="239" t="e">
        <f>IF(BUDGET!#REF!="","",BUDGET!#REF!)</f>
        <v>#REF!</v>
      </c>
      <c r="F130" s="241"/>
      <c r="G130" s="239" t="e">
        <f>IF($C130="","",SUMIFS('2022-Q2'!$I:$I,'2022-Q2'!$J:$J,FORECAST!$C130))</f>
        <v>#REF!</v>
      </c>
      <c r="H130" s="239" t="e">
        <f>IF($C130="","",SUMIFS('2022-Q3'!$I:$I,'2022-Q3'!$J:$J,FORECAST!$C130))</f>
        <v>#REF!</v>
      </c>
      <c r="I130" s="239" t="e">
        <f>IF($C130="","",SUMIFS('2022-Q4'!$I:$I,'2022-Q4'!$J:$J,FORECAST!$C130))</f>
        <v>#REF!</v>
      </c>
      <c r="J130" s="239" t="e">
        <f>IF($C130="","",SUMIFS('2023-Q1'!$I:$I,'2023-Q1'!$J:$J,FORECAST!$C130))</f>
        <v>#REF!</v>
      </c>
      <c r="K130" s="239" t="e">
        <f>IF($C130="","",SUMIFS('2023-Q2'!$I:$I,'2023-Q2'!$J:$J,FORECAST!$C130))</f>
        <v>#REF!</v>
      </c>
      <c r="L130" s="239" t="e">
        <f>IF($C130="","",SUMIFS('2023-Q3'!$I:$I,'2023-Q3'!$J:$J,FORECAST!$C130))</f>
        <v>#REF!</v>
      </c>
      <c r="M130" s="239" t="e">
        <f>IF($C130="","",SUMIFS('2023-Q4'!$I:$I,'2023-Q4'!$J:$J,FORECAST!$C130))</f>
        <v>#REF!</v>
      </c>
      <c r="N130" s="239" t="e">
        <f>IF($C130="","",SUMIFS('2024-Q1'!$I:$I,'2024-Q1'!$J:$J,FORECAST!$C130))</f>
        <v>#REF!</v>
      </c>
      <c r="O130" s="239" t="e">
        <f>IF($C130="","",SUMIFS('2024-Q2'!$I:$I,'2024-Q2'!$J:$J,FORECAST!$C130))</f>
        <v>#REF!</v>
      </c>
      <c r="P130" s="270" t="e">
        <f t="shared" si="78"/>
        <v>#REF!</v>
      </c>
      <c r="Q130" s="271" t="e">
        <f t="shared" si="79"/>
        <v>#REF!</v>
      </c>
      <c r="R130" s="111"/>
      <c r="S130" s="248"/>
      <c r="T130" s="248"/>
      <c r="U130" s="248"/>
      <c r="V130" s="248"/>
      <c r="W130" s="248"/>
      <c r="X130" s="248"/>
      <c r="Y130" s="248"/>
      <c r="Z130" s="248"/>
      <c r="AA130" s="248"/>
      <c r="AB130" s="270">
        <f t="shared" ref="AB130:AB142" si="81">SUM(S130:AA130)</f>
        <v>0</v>
      </c>
      <c r="AC130" s="111"/>
      <c r="AD130" s="250" t="e">
        <f t="shared" ref="AD130:AD142" si="82">P130+AB130</f>
        <v>#REF!</v>
      </c>
      <c r="AE130" s="277" t="e">
        <f t="shared" ref="AE130:AE142" si="83">AD130-E130</f>
        <v>#REF!</v>
      </c>
      <c r="AF130" s="278" t="e">
        <f t="shared" ref="AF130:AF142" si="84">AE130/E130</f>
        <v>#REF!</v>
      </c>
      <c r="AG130" s="110"/>
    </row>
    <row r="131" spans="1:33" outlineLevel="1" x14ac:dyDescent="0.35">
      <c r="B131" s="130"/>
      <c r="C131" s="229" t="e">
        <f>IF(BUDGET!#REF!="","",BUDGET!#REF!)</f>
        <v>#REF!</v>
      </c>
      <c r="D131" s="231" t="e">
        <f>IF(BUDGET!#REF!="","",BUDGET!#REF!)</f>
        <v>#REF!</v>
      </c>
      <c r="E131" s="239" t="e">
        <f>IF(BUDGET!#REF!="","",BUDGET!#REF!)</f>
        <v>#REF!</v>
      </c>
      <c r="F131" s="241"/>
      <c r="G131" s="239" t="e">
        <f>IF($C131="","",SUMIFS('2022-Q2'!$I:$I,'2022-Q2'!$J:$J,FORECAST!$C131))</f>
        <v>#REF!</v>
      </c>
      <c r="H131" s="239" t="e">
        <f>IF($C131="","",SUMIFS('2022-Q3'!$I:$I,'2022-Q3'!$J:$J,FORECAST!$C131))</f>
        <v>#REF!</v>
      </c>
      <c r="I131" s="239" t="e">
        <f>IF($C131="","",SUMIFS('2022-Q4'!$I:$I,'2022-Q4'!$J:$J,FORECAST!$C131))</f>
        <v>#REF!</v>
      </c>
      <c r="J131" s="239" t="e">
        <f>IF($C131="","",SUMIFS('2023-Q1'!$I:$I,'2023-Q1'!$J:$J,FORECAST!$C131))</f>
        <v>#REF!</v>
      </c>
      <c r="K131" s="239" t="e">
        <f>IF($C131="","",SUMIFS('2023-Q2'!$I:$I,'2023-Q2'!$J:$J,FORECAST!$C131))</f>
        <v>#REF!</v>
      </c>
      <c r="L131" s="239" t="e">
        <f>IF($C131="","",SUMIFS('2023-Q3'!$I:$I,'2023-Q3'!$J:$J,FORECAST!$C131))</f>
        <v>#REF!</v>
      </c>
      <c r="M131" s="239" t="e">
        <f>IF($C131="","",SUMIFS('2023-Q4'!$I:$I,'2023-Q4'!$J:$J,FORECAST!$C131))</f>
        <v>#REF!</v>
      </c>
      <c r="N131" s="239" t="e">
        <f>IF($C131="","",SUMIFS('2024-Q1'!$I:$I,'2024-Q1'!$J:$J,FORECAST!$C131))</f>
        <v>#REF!</v>
      </c>
      <c r="O131" s="239" t="e">
        <f>IF($C131="","",SUMIFS('2024-Q2'!$I:$I,'2024-Q2'!$J:$J,FORECAST!$C131))</f>
        <v>#REF!</v>
      </c>
      <c r="P131" s="270" t="e">
        <f t="shared" si="78"/>
        <v>#REF!</v>
      </c>
      <c r="Q131" s="271" t="e">
        <f t="shared" si="79"/>
        <v>#REF!</v>
      </c>
      <c r="R131" s="111"/>
      <c r="S131" s="248"/>
      <c r="T131" s="248"/>
      <c r="U131" s="248"/>
      <c r="V131" s="248"/>
      <c r="W131" s="248"/>
      <c r="X131" s="248"/>
      <c r="Y131" s="248"/>
      <c r="Z131" s="248"/>
      <c r="AA131" s="248"/>
      <c r="AB131" s="270">
        <f t="shared" si="81"/>
        <v>0</v>
      </c>
      <c r="AC131" s="111"/>
      <c r="AD131" s="250" t="e">
        <f t="shared" si="82"/>
        <v>#REF!</v>
      </c>
      <c r="AE131" s="277" t="e">
        <f t="shared" si="83"/>
        <v>#REF!</v>
      </c>
      <c r="AF131" s="278" t="e">
        <f t="shared" si="84"/>
        <v>#REF!</v>
      </c>
      <c r="AG131" s="110"/>
    </row>
    <row r="132" spans="1:33" outlineLevel="1" x14ac:dyDescent="0.35">
      <c r="B132" s="130"/>
      <c r="C132" s="229" t="e">
        <f>IF(BUDGET!#REF!="","",BUDGET!#REF!)</f>
        <v>#REF!</v>
      </c>
      <c r="D132" s="231" t="e">
        <f>IF(BUDGET!#REF!="","",BUDGET!#REF!)</f>
        <v>#REF!</v>
      </c>
      <c r="E132" s="239" t="e">
        <f>IF(BUDGET!#REF!="","",BUDGET!#REF!)</f>
        <v>#REF!</v>
      </c>
      <c r="F132" s="241"/>
      <c r="G132" s="239" t="e">
        <f>IF($C132="","",SUMIFS('2022-Q2'!$I:$I,'2022-Q2'!$J:$J,FORECAST!$C132))</f>
        <v>#REF!</v>
      </c>
      <c r="H132" s="239" t="e">
        <f>IF($C132="","",SUMIFS('2022-Q3'!$I:$I,'2022-Q3'!$J:$J,FORECAST!$C132))</f>
        <v>#REF!</v>
      </c>
      <c r="I132" s="239" t="e">
        <f>IF($C132="","",SUMIFS('2022-Q4'!$I:$I,'2022-Q4'!$J:$J,FORECAST!$C132))</f>
        <v>#REF!</v>
      </c>
      <c r="J132" s="239" t="e">
        <f>IF($C132="","",SUMIFS('2023-Q1'!$I:$I,'2023-Q1'!$J:$J,FORECAST!$C132))</f>
        <v>#REF!</v>
      </c>
      <c r="K132" s="239" t="e">
        <f>IF($C132="","",SUMIFS('2023-Q2'!$I:$I,'2023-Q2'!$J:$J,FORECAST!$C132))</f>
        <v>#REF!</v>
      </c>
      <c r="L132" s="239" t="e">
        <f>IF($C132="","",SUMIFS('2023-Q3'!$I:$I,'2023-Q3'!$J:$J,FORECAST!$C132))</f>
        <v>#REF!</v>
      </c>
      <c r="M132" s="239" t="e">
        <f>IF($C132="","",SUMIFS('2023-Q4'!$I:$I,'2023-Q4'!$J:$J,FORECAST!$C132))</f>
        <v>#REF!</v>
      </c>
      <c r="N132" s="239" t="e">
        <f>IF($C132="","",SUMIFS('2024-Q1'!$I:$I,'2024-Q1'!$J:$J,FORECAST!$C132))</f>
        <v>#REF!</v>
      </c>
      <c r="O132" s="239" t="e">
        <f>IF($C132="","",SUMIFS('2024-Q2'!$I:$I,'2024-Q2'!$J:$J,FORECAST!$C132))</f>
        <v>#REF!</v>
      </c>
      <c r="P132" s="270" t="e">
        <f t="shared" si="78"/>
        <v>#REF!</v>
      </c>
      <c r="Q132" s="271" t="e">
        <f t="shared" si="79"/>
        <v>#REF!</v>
      </c>
      <c r="R132" s="111"/>
      <c r="S132" s="248"/>
      <c r="T132" s="248"/>
      <c r="U132" s="248"/>
      <c r="V132" s="248"/>
      <c r="W132" s="248"/>
      <c r="X132" s="248"/>
      <c r="Y132" s="248"/>
      <c r="Z132" s="248"/>
      <c r="AA132" s="248"/>
      <c r="AB132" s="270">
        <f t="shared" si="81"/>
        <v>0</v>
      </c>
      <c r="AC132" s="111"/>
      <c r="AD132" s="250" t="e">
        <f t="shared" si="82"/>
        <v>#REF!</v>
      </c>
      <c r="AE132" s="277" t="e">
        <f t="shared" si="83"/>
        <v>#REF!</v>
      </c>
      <c r="AF132" s="278" t="e">
        <f t="shared" si="84"/>
        <v>#REF!</v>
      </c>
      <c r="AG132" s="110"/>
    </row>
    <row r="133" spans="1:33" outlineLevel="1" x14ac:dyDescent="0.35">
      <c r="B133" s="130"/>
      <c r="C133" s="229" t="e">
        <f>IF(BUDGET!#REF!="","",BUDGET!#REF!)</f>
        <v>#REF!</v>
      </c>
      <c r="D133" s="231" t="e">
        <f>IF(BUDGET!#REF!="","",BUDGET!#REF!)</f>
        <v>#REF!</v>
      </c>
      <c r="E133" s="239" t="e">
        <f>IF(BUDGET!#REF!="","",BUDGET!#REF!)</f>
        <v>#REF!</v>
      </c>
      <c r="F133" s="241"/>
      <c r="G133" s="239" t="e">
        <f>IF($C133="","",SUMIFS('2022-Q2'!$I:$I,'2022-Q2'!$J:$J,FORECAST!$C133))</f>
        <v>#REF!</v>
      </c>
      <c r="H133" s="239" t="e">
        <f>IF($C133="","",SUMIFS('2022-Q3'!$I:$I,'2022-Q3'!$J:$J,FORECAST!$C133))</f>
        <v>#REF!</v>
      </c>
      <c r="I133" s="239" t="e">
        <f>IF($C133="","",SUMIFS('2022-Q4'!$I:$I,'2022-Q4'!$J:$J,FORECAST!$C133))</f>
        <v>#REF!</v>
      </c>
      <c r="J133" s="239" t="e">
        <f>IF($C133="","",SUMIFS('2023-Q1'!$I:$I,'2023-Q1'!$J:$J,FORECAST!$C133))</f>
        <v>#REF!</v>
      </c>
      <c r="K133" s="239" t="e">
        <f>IF($C133="","",SUMIFS('2023-Q2'!$I:$I,'2023-Q2'!$J:$J,FORECAST!$C133))</f>
        <v>#REF!</v>
      </c>
      <c r="L133" s="239" t="e">
        <f>IF($C133="","",SUMIFS('2023-Q3'!$I:$I,'2023-Q3'!$J:$J,FORECAST!$C133))</f>
        <v>#REF!</v>
      </c>
      <c r="M133" s="239" t="e">
        <f>IF($C133="","",SUMIFS('2023-Q4'!$I:$I,'2023-Q4'!$J:$J,FORECAST!$C133))</f>
        <v>#REF!</v>
      </c>
      <c r="N133" s="239" t="e">
        <f>IF($C133="","",SUMIFS('2024-Q1'!$I:$I,'2024-Q1'!$J:$J,FORECAST!$C133))</f>
        <v>#REF!</v>
      </c>
      <c r="O133" s="239" t="e">
        <f>IF($C133="","",SUMIFS('2024-Q2'!$I:$I,'2024-Q2'!$J:$J,FORECAST!$C133))</f>
        <v>#REF!</v>
      </c>
      <c r="P133" s="270" t="e">
        <f t="shared" si="78"/>
        <v>#REF!</v>
      </c>
      <c r="Q133" s="271" t="e">
        <f t="shared" si="79"/>
        <v>#REF!</v>
      </c>
      <c r="R133" s="111"/>
      <c r="S133" s="248"/>
      <c r="T133" s="248"/>
      <c r="U133" s="248"/>
      <c r="V133" s="248"/>
      <c r="W133" s="248"/>
      <c r="X133" s="248"/>
      <c r="Y133" s="248"/>
      <c r="Z133" s="248"/>
      <c r="AA133" s="248"/>
      <c r="AB133" s="270">
        <f t="shared" si="81"/>
        <v>0</v>
      </c>
      <c r="AC133" s="111"/>
      <c r="AD133" s="250" t="e">
        <f t="shared" si="82"/>
        <v>#REF!</v>
      </c>
      <c r="AE133" s="277" t="e">
        <f t="shared" si="83"/>
        <v>#REF!</v>
      </c>
      <c r="AF133" s="278" t="e">
        <f t="shared" si="84"/>
        <v>#REF!</v>
      </c>
      <c r="AG133" s="110"/>
    </row>
    <row r="134" spans="1:33" outlineLevel="1" x14ac:dyDescent="0.35">
      <c r="B134" s="130"/>
      <c r="C134" s="229" t="e">
        <f>IF(BUDGET!#REF!="","",BUDGET!#REF!)</f>
        <v>#REF!</v>
      </c>
      <c r="D134" s="231" t="e">
        <f>IF(BUDGET!#REF!="","",BUDGET!#REF!)</f>
        <v>#REF!</v>
      </c>
      <c r="E134" s="239" t="e">
        <f>IF(BUDGET!#REF!="","",BUDGET!#REF!)</f>
        <v>#REF!</v>
      </c>
      <c r="F134" s="241"/>
      <c r="G134" s="239" t="e">
        <f>IF($C134="","",SUMIFS('2022-Q2'!$I:$I,'2022-Q2'!$J:$J,FORECAST!$C134))</f>
        <v>#REF!</v>
      </c>
      <c r="H134" s="239" t="e">
        <f>IF($C134="","",SUMIFS('2022-Q3'!$I:$I,'2022-Q3'!$J:$J,FORECAST!$C134))</f>
        <v>#REF!</v>
      </c>
      <c r="I134" s="239" t="e">
        <f>IF($C134="","",SUMIFS('2022-Q4'!$I:$I,'2022-Q4'!$J:$J,FORECAST!$C134))</f>
        <v>#REF!</v>
      </c>
      <c r="J134" s="239" t="e">
        <f>IF($C134="","",SUMIFS('2023-Q1'!$I:$I,'2023-Q1'!$J:$J,FORECAST!$C134))</f>
        <v>#REF!</v>
      </c>
      <c r="K134" s="239" t="e">
        <f>IF($C134="","",SUMIFS('2023-Q2'!$I:$I,'2023-Q2'!$J:$J,FORECAST!$C134))</f>
        <v>#REF!</v>
      </c>
      <c r="L134" s="239" t="e">
        <f>IF($C134="","",SUMIFS('2023-Q3'!$I:$I,'2023-Q3'!$J:$J,FORECAST!$C134))</f>
        <v>#REF!</v>
      </c>
      <c r="M134" s="239" t="e">
        <f>IF($C134="","",SUMIFS('2023-Q4'!$I:$I,'2023-Q4'!$J:$J,FORECAST!$C134))</f>
        <v>#REF!</v>
      </c>
      <c r="N134" s="239" t="e">
        <f>IF($C134="","",SUMIFS('2024-Q1'!$I:$I,'2024-Q1'!$J:$J,FORECAST!$C134))</f>
        <v>#REF!</v>
      </c>
      <c r="O134" s="239" t="e">
        <f>IF($C134="","",SUMIFS('2024-Q2'!$I:$I,'2024-Q2'!$J:$J,FORECAST!$C134))</f>
        <v>#REF!</v>
      </c>
      <c r="P134" s="270" t="e">
        <f t="shared" si="78"/>
        <v>#REF!</v>
      </c>
      <c r="Q134" s="271" t="e">
        <f t="shared" si="79"/>
        <v>#REF!</v>
      </c>
      <c r="R134" s="111"/>
      <c r="S134" s="248"/>
      <c r="T134" s="248"/>
      <c r="U134" s="248"/>
      <c r="V134" s="248"/>
      <c r="W134" s="248"/>
      <c r="X134" s="248"/>
      <c r="Y134" s="248"/>
      <c r="Z134" s="248"/>
      <c r="AA134" s="248"/>
      <c r="AB134" s="270">
        <f t="shared" si="81"/>
        <v>0</v>
      </c>
      <c r="AC134" s="111"/>
      <c r="AD134" s="250" t="e">
        <f t="shared" si="82"/>
        <v>#REF!</v>
      </c>
      <c r="AE134" s="277" t="e">
        <f t="shared" si="83"/>
        <v>#REF!</v>
      </c>
      <c r="AF134" s="278" t="e">
        <f t="shared" si="84"/>
        <v>#REF!</v>
      </c>
      <c r="AG134" s="110"/>
    </row>
    <row r="135" spans="1:33" outlineLevel="1" x14ac:dyDescent="0.35">
      <c r="B135" s="130"/>
      <c r="C135" s="229" t="e">
        <f>IF(BUDGET!#REF!="","",BUDGET!#REF!)</f>
        <v>#REF!</v>
      </c>
      <c r="D135" s="231" t="e">
        <f>IF(BUDGET!#REF!="","",BUDGET!#REF!)</f>
        <v>#REF!</v>
      </c>
      <c r="E135" s="239" t="e">
        <f>IF(BUDGET!#REF!="","",BUDGET!#REF!)</f>
        <v>#REF!</v>
      </c>
      <c r="F135" s="241"/>
      <c r="G135" s="239" t="e">
        <f>IF($C135="","",SUMIFS('2022-Q2'!$I:$I,'2022-Q2'!$J:$J,FORECAST!$C135))</f>
        <v>#REF!</v>
      </c>
      <c r="H135" s="239" t="e">
        <f>IF($C135="","",SUMIFS('2022-Q3'!$I:$I,'2022-Q3'!$J:$J,FORECAST!$C135))</f>
        <v>#REF!</v>
      </c>
      <c r="I135" s="239" t="e">
        <f>IF($C135="","",SUMIFS('2022-Q4'!$I:$I,'2022-Q4'!$J:$J,FORECAST!$C135))</f>
        <v>#REF!</v>
      </c>
      <c r="J135" s="239" t="e">
        <f>IF($C135="","",SUMIFS('2023-Q1'!$I:$I,'2023-Q1'!$J:$J,FORECAST!$C135))</f>
        <v>#REF!</v>
      </c>
      <c r="K135" s="239" t="e">
        <f>IF($C135="","",SUMIFS('2023-Q2'!$I:$I,'2023-Q2'!$J:$J,FORECAST!$C135))</f>
        <v>#REF!</v>
      </c>
      <c r="L135" s="239" t="e">
        <f>IF($C135="","",SUMIFS('2023-Q3'!$I:$I,'2023-Q3'!$J:$J,FORECAST!$C135))</f>
        <v>#REF!</v>
      </c>
      <c r="M135" s="239" t="e">
        <f>IF($C135="","",SUMIFS('2023-Q4'!$I:$I,'2023-Q4'!$J:$J,FORECAST!$C135))</f>
        <v>#REF!</v>
      </c>
      <c r="N135" s="239" t="e">
        <f>IF($C135="","",SUMIFS('2024-Q1'!$I:$I,'2024-Q1'!$J:$J,FORECAST!$C135))</f>
        <v>#REF!</v>
      </c>
      <c r="O135" s="239" t="e">
        <f>IF($C135="","",SUMIFS('2024-Q2'!$I:$I,'2024-Q2'!$J:$J,FORECAST!$C135))</f>
        <v>#REF!</v>
      </c>
      <c r="P135" s="270" t="e">
        <f t="shared" si="78"/>
        <v>#REF!</v>
      </c>
      <c r="Q135" s="271" t="e">
        <f t="shared" si="79"/>
        <v>#REF!</v>
      </c>
      <c r="R135" s="111"/>
      <c r="S135" s="248"/>
      <c r="T135" s="248"/>
      <c r="U135" s="248"/>
      <c r="V135" s="248"/>
      <c r="W135" s="248"/>
      <c r="X135" s="248"/>
      <c r="Y135" s="248"/>
      <c r="Z135" s="248"/>
      <c r="AA135" s="248"/>
      <c r="AB135" s="270">
        <f t="shared" si="81"/>
        <v>0</v>
      </c>
      <c r="AC135" s="111"/>
      <c r="AD135" s="250" t="e">
        <f t="shared" si="82"/>
        <v>#REF!</v>
      </c>
      <c r="AE135" s="277" t="e">
        <f t="shared" si="83"/>
        <v>#REF!</v>
      </c>
      <c r="AF135" s="278" t="e">
        <f t="shared" si="84"/>
        <v>#REF!</v>
      </c>
      <c r="AG135" s="110"/>
    </row>
    <row r="136" spans="1:33" outlineLevel="1" x14ac:dyDescent="0.35">
      <c r="B136" s="130"/>
      <c r="C136" s="229" t="e">
        <f>IF(BUDGET!#REF!="","",BUDGET!#REF!)</f>
        <v>#REF!</v>
      </c>
      <c r="D136" s="231" t="e">
        <f>IF(BUDGET!#REF!="","",BUDGET!#REF!)</f>
        <v>#REF!</v>
      </c>
      <c r="E136" s="239" t="e">
        <f>IF(BUDGET!#REF!="","",BUDGET!#REF!)</f>
        <v>#REF!</v>
      </c>
      <c r="F136" s="241"/>
      <c r="G136" s="239" t="e">
        <f>IF($C136="","",SUMIFS('2022-Q2'!$I:$I,'2022-Q2'!$J:$J,FORECAST!$C136))</f>
        <v>#REF!</v>
      </c>
      <c r="H136" s="239" t="e">
        <f>IF($C136="","",SUMIFS('2022-Q3'!$I:$I,'2022-Q3'!$J:$J,FORECAST!$C136))</f>
        <v>#REF!</v>
      </c>
      <c r="I136" s="239" t="e">
        <f>IF($C136="","",SUMIFS('2022-Q4'!$I:$I,'2022-Q4'!$J:$J,FORECAST!$C136))</f>
        <v>#REF!</v>
      </c>
      <c r="J136" s="239" t="e">
        <f>IF($C136="","",SUMIFS('2023-Q1'!$I:$I,'2023-Q1'!$J:$J,FORECAST!$C136))</f>
        <v>#REF!</v>
      </c>
      <c r="K136" s="239" t="e">
        <f>IF($C136="","",SUMIFS('2023-Q2'!$I:$I,'2023-Q2'!$J:$J,FORECAST!$C136))</f>
        <v>#REF!</v>
      </c>
      <c r="L136" s="239" t="e">
        <f>IF($C136="","",SUMIFS('2023-Q3'!$I:$I,'2023-Q3'!$J:$J,FORECAST!$C136))</f>
        <v>#REF!</v>
      </c>
      <c r="M136" s="239" t="e">
        <f>IF($C136="","",SUMIFS('2023-Q4'!$I:$I,'2023-Q4'!$J:$J,FORECAST!$C136))</f>
        <v>#REF!</v>
      </c>
      <c r="N136" s="239" t="e">
        <f>IF($C136="","",SUMIFS('2024-Q1'!$I:$I,'2024-Q1'!$J:$J,FORECAST!$C136))</f>
        <v>#REF!</v>
      </c>
      <c r="O136" s="239" t="e">
        <f>IF($C136="","",SUMIFS('2024-Q2'!$I:$I,'2024-Q2'!$J:$J,FORECAST!$C136))</f>
        <v>#REF!</v>
      </c>
      <c r="P136" s="270" t="e">
        <f t="shared" si="78"/>
        <v>#REF!</v>
      </c>
      <c r="Q136" s="271" t="e">
        <f t="shared" si="79"/>
        <v>#REF!</v>
      </c>
      <c r="R136" s="111"/>
      <c r="S136" s="248"/>
      <c r="T136" s="248"/>
      <c r="U136" s="248"/>
      <c r="V136" s="248"/>
      <c r="W136" s="248"/>
      <c r="X136" s="248"/>
      <c r="Y136" s="248"/>
      <c r="Z136" s="248"/>
      <c r="AA136" s="248"/>
      <c r="AB136" s="270">
        <f t="shared" si="81"/>
        <v>0</v>
      </c>
      <c r="AC136" s="111"/>
      <c r="AD136" s="250" t="e">
        <f t="shared" si="82"/>
        <v>#REF!</v>
      </c>
      <c r="AE136" s="277" t="e">
        <f t="shared" si="83"/>
        <v>#REF!</v>
      </c>
      <c r="AF136" s="278" t="e">
        <f t="shared" si="84"/>
        <v>#REF!</v>
      </c>
      <c r="AG136" s="110"/>
    </row>
    <row r="137" spans="1:33" outlineLevel="1" x14ac:dyDescent="0.35">
      <c r="B137" s="130"/>
      <c r="C137" s="229" t="e">
        <f>IF(BUDGET!#REF!="","",BUDGET!#REF!)</f>
        <v>#REF!</v>
      </c>
      <c r="D137" s="231" t="e">
        <f>IF(BUDGET!#REF!="","",BUDGET!#REF!)</f>
        <v>#REF!</v>
      </c>
      <c r="E137" s="239" t="e">
        <f>IF(BUDGET!#REF!="","",BUDGET!#REF!)</f>
        <v>#REF!</v>
      </c>
      <c r="F137" s="241"/>
      <c r="G137" s="239" t="e">
        <f>IF($C137="","",SUMIFS('2022-Q2'!$I:$I,'2022-Q2'!$J:$J,FORECAST!$C137))</f>
        <v>#REF!</v>
      </c>
      <c r="H137" s="239" t="e">
        <f>IF($C137="","",SUMIFS('2022-Q3'!$I:$I,'2022-Q3'!$J:$J,FORECAST!$C137))</f>
        <v>#REF!</v>
      </c>
      <c r="I137" s="239" t="e">
        <f>IF($C137="","",SUMIFS('2022-Q4'!$I:$I,'2022-Q4'!$J:$J,FORECAST!$C137))</f>
        <v>#REF!</v>
      </c>
      <c r="J137" s="239" t="e">
        <f>IF($C137="","",SUMIFS('2023-Q1'!$I:$I,'2023-Q1'!$J:$J,FORECAST!$C137))</f>
        <v>#REF!</v>
      </c>
      <c r="K137" s="239" t="e">
        <f>IF($C137="","",SUMIFS('2023-Q2'!$I:$I,'2023-Q2'!$J:$J,FORECAST!$C137))</f>
        <v>#REF!</v>
      </c>
      <c r="L137" s="239" t="e">
        <f>IF($C137="","",SUMIFS('2023-Q3'!$I:$I,'2023-Q3'!$J:$J,FORECAST!$C137))</f>
        <v>#REF!</v>
      </c>
      <c r="M137" s="239" t="e">
        <f>IF($C137="","",SUMIFS('2023-Q4'!$I:$I,'2023-Q4'!$J:$J,FORECAST!$C137))</f>
        <v>#REF!</v>
      </c>
      <c r="N137" s="239" t="e">
        <f>IF($C137="","",SUMIFS('2024-Q1'!$I:$I,'2024-Q1'!$J:$J,FORECAST!$C137))</f>
        <v>#REF!</v>
      </c>
      <c r="O137" s="239" t="e">
        <f>IF($C137="","",SUMIFS('2024-Q2'!$I:$I,'2024-Q2'!$J:$J,FORECAST!$C137))</f>
        <v>#REF!</v>
      </c>
      <c r="P137" s="270" t="e">
        <f t="shared" si="78"/>
        <v>#REF!</v>
      </c>
      <c r="Q137" s="271" t="e">
        <f t="shared" si="79"/>
        <v>#REF!</v>
      </c>
      <c r="R137" s="111"/>
      <c r="S137" s="248"/>
      <c r="T137" s="248"/>
      <c r="U137" s="248"/>
      <c r="V137" s="248"/>
      <c r="W137" s="248"/>
      <c r="X137" s="248"/>
      <c r="Y137" s="248"/>
      <c r="Z137" s="248"/>
      <c r="AA137" s="248"/>
      <c r="AB137" s="270">
        <f t="shared" si="81"/>
        <v>0</v>
      </c>
      <c r="AC137" s="111"/>
      <c r="AD137" s="250" t="e">
        <f t="shared" si="82"/>
        <v>#REF!</v>
      </c>
      <c r="AE137" s="277" t="e">
        <f t="shared" si="83"/>
        <v>#REF!</v>
      </c>
      <c r="AF137" s="278" t="e">
        <f t="shared" si="84"/>
        <v>#REF!</v>
      </c>
      <c r="AG137" s="110"/>
    </row>
    <row r="138" spans="1:33" outlineLevel="1" x14ac:dyDescent="0.35">
      <c r="B138" s="130"/>
      <c r="C138" s="229" t="e">
        <f>IF(BUDGET!#REF!="","",BUDGET!#REF!)</f>
        <v>#REF!</v>
      </c>
      <c r="D138" s="231" t="e">
        <f>IF(BUDGET!#REF!="","",BUDGET!#REF!)</f>
        <v>#REF!</v>
      </c>
      <c r="E138" s="239" t="e">
        <f>IF(BUDGET!#REF!="","",BUDGET!#REF!)</f>
        <v>#REF!</v>
      </c>
      <c r="F138" s="241"/>
      <c r="G138" s="239" t="e">
        <f>IF($C138="","",SUMIFS('2022-Q2'!$I:$I,'2022-Q2'!$J:$J,FORECAST!$C138))</f>
        <v>#REF!</v>
      </c>
      <c r="H138" s="239" t="e">
        <f>IF($C138="","",SUMIFS('2022-Q3'!$I:$I,'2022-Q3'!$J:$J,FORECAST!$C138))</f>
        <v>#REF!</v>
      </c>
      <c r="I138" s="239" t="e">
        <f>IF($C138="","",SUMIFS('2022-Q4'!$I:$I,'2022-Q4'!$J:$J,FORECAST!$C138))</f>
        <v>#REF!</v>
      </c>
      <c r="J138" s="239" t="e">
        <f>IF($C138="","",SUMIFS('2023-Q1'!$I:$I,'2023-Q1'!$J:$J,FORECAST!$C138))</f>
        <v>#REF!</v>
      </c>
      <c r="K138" s="239" t="e">
        <f>IF($C138="","",SUMIFS('2023-Q2'!$I:$I,'2023-Q2'!$J:$J,FORECAST!$C138))</f>
        <v>#REF!</v>
      </c>
      <c r="L138" s="239" t="e">
        <f>IF($C138="","",SUMIFS('2023-Q3'!$I:$I,'2023-Q3'!$J:$J,FORECAST!$C138))</f>
        <v>#REF!</v>
      </c>
      <c r="M138" s="239" t="e">
        <f>IF($C138="","",SUMIFS('2023-Q4'!$I:$I,'2023-Q4'!$J:$J,FORECAST!$C138))</f>
        <v>#REF!</v>
      </c>
      <c r="N138" s="239" t="e">
        <f>IF($C138="","",SUMIFS('2024-Q1'!$I:$I,'2024-Q1'!$J:$J,FORECAST!$C138))</f>
        <v>#REF!</v>
      </c>
      <c r="O138" s="239" t="e">
        <f>IF($C138="","",SUMIFS('2024-Q2'!$I:$I,'2024-Q2'!$J:$J,FORECAST!$C138))</f>
        <v>#REF!</v>
      </c>
      <c r="P138" s="270" t="e">
        <f t="shared" si="78"/>
        <v>#REF!</v>
      </c>
      <c r="Q138" s="271" t="e">
        <f t="shared" si="79"/>
        <v>#REF!</v>
      </c>
      <c r="R138" s="111"/>
      <c r="S138" s="248"/>
      <c r="T138" s="248"/>
      <c r="U138" s="248"/>
      <c r="V138" s="248"/>
      <c r="W138" s="248"/>
      <c r="X138" s="248"/>
      <c r="Y138" s="248"/>
      <c r="Z138" s="248"/>
      <c r="AA138" s="248"/>
      <c r="AB138" s="270">
        <f t="shared" si="81"/>
        <v>0</v>
      </c>
      <c r="AC138" s="111"/>
      <c r="AD138" s="250" t="e">
        <f t="shared" si="82"/>
        <v>#REF!</v>
      </c>
      <c r="AE138" s="277" t="e">
        <f t="shared" si="83"/>
        <v>#REF!</v>
      </c>
      <c r="AF138" s="278" t="e">
        <f t="shared" si="84"/>
        <v>#REF!</v>
      </c>
      <c r="AG138" s="110"/>
    </row>
    <row r="139" spans="1:33" outlineLevel="1" x14ac:dyDescent="0.35">
      <c r="B139" s="130"/>
      <c r="C139" s="229" t="e">
        <f>IF(BUDGET!#REF!="","",BUDGET!#REF!)</f>
        <v>#REF!</v>
      </c>
      <c r="D139" s="231" t="e">
        <f>IF(BUDGET!#REF!="","",BUDGET!#REF!)</f>
        <v>#REF!</v>
      </c>
      <c r="E139" s="239" t="e">
        <f>IF(BUDGET!#REF!="","",BUDGET!#REF!)</f>
        <v>#REF!</v>
      </c>
      <c r="F139" s="241"/>
      <c r="G139" s="239" t="e">
        <f>IF($C139="","",SUMIFS('2022-Q2'!$I:$I,'2022-Q2'!$J:$J,FORECAST!$C139))</f>
        <v>#REF!</v>
      </c>
      <c r="H139" s="239" t="e">
        <f>IF($C139="","",SUMIFS('2022-Q3'!$I:$I,'2022-Q3'!$J:$J,FORECAST!$C139))</f>
        <v>#REF!</v>
      </c>
      <c r="I139" s="239" t="e">
        <f>IF($C139="","",SUMIFS('2022-Q4'!$I:$I,'2022-Q4'!$J:$J,FORECAST!$C139))</f>
        <v>#REF!</v>
      </c>
      <c r="J139" s="239" t="e">
        <f>IF($C139="","",SUMIFS('2023-Q1'!$I:$I,'2023-Q1'!$J:$J,FORECAST!$C139))</f>
        <v>#REF!</v>
      </c>
      <c r="K139" s="239" t="e">
        <f>IF($C139="","",SUMIFS('2023-Q2'!$I:$I,'2023-Q2'!$J:$J,FORECAST!$C139))</f>
        <v>#REF!</v>
      </c>
      <c r="L139" s="239" t="e">
        <f>IF($C139="","",SUMIFS('2023-Q3'!$I:$I,'2023-Q3'!$J:$J,FORECAST!$C139))</f>
        <v>#REF!</v>
      </c>
      <c r="M139" s="239" t="e">
        <f>IF($C139="","",SUMIFS('2023-Q4'!$I:$I,'2023-Q4'!$J:$J,FORECAST!$C139))</f>
        <v>#REF!</v>
      </c>
      <c r="N139" s="239" t="e">
        <f>IF($C139="","",SUMIFS('2024-Q1'!$I:$I,'2024-Q1'!$J:$J,FORECAST!$C139))</f>
        <v>#REF!</v>
      </c>
      <c r="O139" s="239" t="e">
        <f>IF($C139="","",SUMIFS('2024-Q2'!$I:$I,'2024-Q2'!$J:$J,FORECAST!$C139))</f>
        <v>#REF!</v>
      </c>
      <c r="P139" s="270" t="e">
        <f t="shared" si="78"/>
        <v>#REF!</v>
      </c>
      <c r="Q139" s="271" t="e">
        <f t="shared" si="79"/>
        <v>#REF!</v>
      </c>
      <c r="R139" s="111"/>
      <c r="S139" s="248"/>
      <c r="T139" s="248"/>
      <c r="U139" s="248"/>
      <c r="V139" s="248"/>
      <c r="W139" s="248"/>
      <c r="X139" s="248"/>
      <c r="Y139" s="248"/>
      <c r="Z139" s="248"/>
      <c r="AA139" s="248"/>
      <c r="AB139" s="270">
        <f t="shared" si="81"/>
        <v>0</v>
      </c>
      <c r="AC139" s="111"/>
      <c r="AD139" s="250" t="e">
        <f t="shared" si="82"/>
        <v>#REF!</v>
      </c>
      <c r="AE139" s="277" t="e">
        <f t="shared" si="83"/>
        <v>#REF!</v>
      </c>
      <c r="AF139" s="278" t="e">
        <f t="shared" si="84"/>
        <v>#REF!</v>
      </c>
      <c r="AG139" s="110"/>
    </row>
    <row r="140" spans="1:33" outlineLevel="1" x14ac:dyDescent="0.35">
      <c r="B140" s="130"/>
      <c r="C140" s="229" t="e">
        <f>IF(BUDGET!#REF!="","",BUDGET!#REF!)</f>
        <v>#REF!</v>
      </c>
      <c r="D140" s="231" t="e">
        <f>IF(BUDGET!#REF!="","",BUDGET!#REF!)</f>
        <v>#REF!</v>
      </c>
      <c r="E140" s="239" t="e">
        <f>IF(BUDGET!#REF!="","",BUDGET!#REF!)</f>
        <v>#REF!</v>
      </c>
      <c r="F140" s="241"/>
      <c r="G140" s="239" t="e">
        <f>IF($C140="","",SUMIFS('2022-Q2'!$I:$I,'2022-Q2'!$J:$J,FORECAST!$C140))</f>
        <v>#REF!</v>
      </c>
      <c r="H140" s="239" t="e">
        <f>IF($C140="","",SUMIFS('2022-Q3'!$I:$I,'2022-Q3'!$J:$J,FORECAST!$C140))</f>
        <v>#REF!</v>
      </c>
      <c r="I140" s="239" t="e">
        <f>IF($C140="","",SUMIFS('2022-Q4'!$I:$I,'2022-Q4'!$J:$J,FORECAST!$C140))</f>
        <v>#REF!</v>
      </c>
      <c r="J140" s="239" t="e">
        <f>IF($C140="","",SUMIFS('2023-Q1'!$I:$I,'2023-Q1'!$J:$J,FORECAST!$C140))</f>
        <v>#REF!</v>
      </c>
      <c r="K140" s="239" t="e">
        <f>IF($C140="","",SUMIFS('2023-Q2'!$I:$I,'2023-Q2'!$J:$J,FORECAST!$C140))</f>
        <v>#REF!</v>
      </c>
      <c r="L140" s="239" t="e">
        <f>IF($C140="","",SUMIFS('2023-Q3'!$I:$I,'2023-Q3'!$J:$J,FORECAST!$C140))</f>
        <v>#REF!</v>
      </c>
      <c r="M140" s="239" t="e">
        <f>IF($C140="","",SUMIFS('2023-Q4'!$I:$I,'2023-Q4'!$J:$J,FORECAST!$C140))</f>
        <v>#REF!</v>
      </c>
      <c r="N140" s="239" t="e">
        <f>IF($C140="","",SUMIFS('2024-Q1'!$I:$I,'2024-Q1'!$J:$J,FORECAST!$C140))</f>
        <v>#REF!</v>
      </c>
      <c r="O140" s="239" t="e">
        <f>IF($C140="","",SUMIFS('2024-Q2'!$I:$I,'2024-Q2'!$J:$J,FORECAST!$C140))</f>
        <v>#REF!</v>
      </c>
      <c r="P140" s="270" t="e">
        <f t="shared" si="78"/>
        <v>#REF!</v>
      </c>
      <c r="Q140" s="271" t="e">
        <f t="shared" si="79"/>
        <v>#REF!</v>
      </c>
      <c r="R140" s="111"/>
      <c r="S140" s="248"/>
      <c r="T140" s="248"/>
      <c r="U140" s="248"/>
      <c r="V140" s="248"/>
      <c r="W140" s="248"/>
      <c r="X140" s="248"/>
      <c r="Y140" s="248"/>
      <c r="Z140" s="248"/>
      <c r="AA140" s="248"/>
      <c r="AB140" s="270">
        <f t="shared" si="81"/>
        <v>0</v>
      </c>
      <c r="AC140" s="111"/>
      <c r="AD140" s="250" t="e">
        <f t="shared" si="82"/>
        <v>#REF!</v>
      </c>
      <c r="AE140" s="277" t="e">
        <f t="shared" si="83"/>
        <v>#REF!</v>
      </c>
      <c r="AF140" s="278" t="e">
        <f t="shared" si="84"/>
        <v>#REF!</v>
      </c>
      <c r="AG140" s="110"/>
    </row>
    <row r="141" spans="1:33" s="132" customFormat="1" outlineLevel="1" x14ac:dyDescent="0.35">
      <c r="A141" s="104"/>
      <c r="B141" s="130"/>
      <c r="C141" s="229" t="e">
        <f>IF(BUDGET!#REF!="","",BUDGET!#REF!)</f>
        <v>#REF!</v>
      </c>
      <c r="D141" s="231" t="e">
        <f>IF(BUDGET!#REF!="","",BUDGET!#REF!)</f>
        <v>#REF!</v>
      </c>
      <c r="E141" s="239" t="e">
        <f>IF(BUDGET!#REF!="","",BUDGET!#REF!)</f>
        <v>#REF!</v>
      </c>
      <c r="F141" s="241"/>
      <c r="G141" s="239" t="e">
        <f>IF($C141="","",SUMIFS('2022-Q2'!$I:$I,'2022-Q2'!$J:$J,FORECAST!$C141))</f>
        <v>#REF!</v>
      </c>
      <c r="H141" s="239" t="e">
        <f>IF($C141="","",SUMIFS('2022-Q3'!$I:$I,'2022-Q3'!$J:$J,FORECAST!$C141))</f>
        <v>#REF!</v>
      </c>
      <c r="I141" s="239" t="e">
        <f>IF($C141="","",SUMIFS('2022-Q4'!$I:$I,'2022-Q4'!$J:$J,FORECAST!$C141))</f>
        <v>#REF!</v>
      </c>
      <c r="J141" s="239" t="e">
        <f>IF($C141="","",SUMIFS('2023-Q1'!$I:$I,'2023-Q1'!$J:$J,FORECAST!$C141))</f>
        <v>#REF!</v>
      </c>
      <c r="K141" s="239" t="e">
        <f>IF($C141="","",SUMIFS('2023-Q2'!$I:$I,'2023-Q2'!$J:$J,FORECAST!$C141))</f>
        <v>#REF!</v>
      </c>
      <c r="L141" s="239" t="e">
        <f>IF($C141="","",SUMIFS('2023-Q3'!$I:$I,'2023-Q3'!$J:$J,FORECAST!$C141))</f>
        <v>#REF!</v>
      </c>
      <c r="M141" s="239" t="e">
        <f>IF($C141="","",SUMIFS('2023-Q4'!$I:$I,'2023-Q4'!$J:$J,FORECAST!$C141))</f>
        <v>#REF!</v>
      </c>
      <c r="N141" s="239" t="e">
        <f>IF($C141="","",SUMIFS('2024-Q1'!$I:$I,'2024-Q1'!$J:$J,FORECAST!$C141))</f>
        <v>#REF!</v>
      </c>
      <c r="O141" s="239" t="e">
        <f>IF($C141="","",SUMIFS('2024-Q2'!$I:$I,'2024-Q2'!$J:$J,FORECAST!$C141))</f>
        <v>#REF!</v>
      </c>
      <c r="P141" s="270" t="e">
        <f t="shared" si="78"/>
        <v>#REF!</v>
      </c>
      <c r="Q141" s="271" t="e">
        <f t="shared" si="79"/>
        <v>#REF!</v>
      </c>
      <c r="R141" s="111"/>
      <c r="S141" s="248"/>
      <c r="T141" s="248"/>
      <c r="U141" s="248"/>
      <c r="V141" s="248"/>
      <c r="W141" s="248"/>
      <c r="X141" s="248"/>
      <c r="Y141" s="248"/>
      <c r="Z141" s="248"/>
      <c r="AA141" s="248"/>
      <c r="AB141" s="270">
        <f t="shared" si="81"/>
        <v>0</v>
      </c>
      <c r="AC141" s="111"/>
      <c r="AD141" s="250" t="e">
        <f t="shared" si="82"/>
        <v>#REF!</v>
      </c>
      <c r="AE141" s="277" t="e">
        <f t="shared" si="83"/>
        <v>#REF!</v>
      </c>
      <c r="AF141" s="278" t="e">
        <f t="shared" si="84"/>
        <v>#REF!</v>
      </c>
      <c r="AG141" s="110"/>
    </row>
    <row r="142" spans="1:33" s="132" customFormat="1" outlineLevel="1" x14ac:dyDescent="0.35">
      <c r="A142" s="104"/>
      <c r="B142" s="130"/>
      <c r="C142" s="229" t="e">
        <f>IF(BUDGET!#REF!="","",BUDGET!#REF!)</f>
        <v>#REF!</v>
      </c>
      <c r="D142" s="231" t="e">
        <f>IF(BUDGET!#REF!="","",BUDGET!#REF!)</f>
        <v>#REF!</v>
      </c>
      <c r="E142" s="239" t="e">
        <f>IF(BUDGET!#REF!="","",BUDGET!#REF!)</f>
        <v>#REF!</v>
      </c>
      <c r="F142" s="241"/>
      <c r="G142" s="239" t="e">
        <f>IF($C142="","",SUMIFS('2022-Q2'!$I:$I,'2022-Q2'!$J:$J,FORECAST!$C142))</f>
        <v>#REF!</v>
      </c>
      <c r="H142" s="239" t="e">
        <f>IF($C142="","",SUMIFS('2022-Q3'!$I:$I,'2022-Q3'!$J:$J,FORECAST!$C142))</f>
        <v>#REF!</v>
      </c>
      <c r="I142" s="239" t="e">
        <f>IF($C142="","",SUMIFS('2022-Q4'!$I:$I,'2022-Q4'!$J:$J,FORECAST!$C142))</f>
        <v>#REF!</v>
      </c>
      <c r="J142" s="239" t="e">
        <f>IF($C142="","",SUMIFS('2023-Q1'!$I:$I,'2023-Q1'!$J:$J,FORECAST!$C142))</f>
        <v>#REF!</v>
      </c>
      <c r="K142" s="239" t="e">
        <f>IF($C142="","",SUMIFS('2023-Q2'!$I:$I,'2023-Q2'!$J:$J,FORECAST!$C142))</f>
        <v>#REF!</v>
      </c>
      <c r="L142" s="239" t="e">
        <f>IF($C142="","",SUMIFS('2023-Q3'!$I:$I,'2023-Q3'!$J:$J,FORECAST!$C142))</f>
        <v>#REF!</v>
      </c>
      <c r="M142" s="239" t="e">
        <f>IF($C142="","",SUMIFS('2023-Q4'!$I:$I,'2023-Q4'!$J:$J,FORECAST!$C142))</f>
        <v>#REF!</v>
      </c>
      <c r="N142" s="239" t="e">
        <f>IF($C142="","",SUMIFS('2024-Q1'!$I:$I,'2024-Q1'!$J:$J,FORECAST!$C142))</f>
        <v>#REF!</v>
      </c>
      <c r="O142" s="239" t="e">
        <f>IF($C142="","",SUMIFS('2024-Q2'!$I:$I,'2024-Q2'!$J:$J,FORECAST!$C142))</f>
        <v>#REF!</v>
      </c>
      <c r="P142" s="270" t="e">
        <f t="shared" si="78"/>
        <v>#REF!</v>
      </c>
      <c r="Q142" s="271" t="e">
        <f t="shared" si="79"/>
        <v>#REF!</v>
      </c>
      <c r="R142" s="111"/>
      <c r="S142" s="248"/>
      <c r="T142" s="248"/>
      <c r="U142" s="248"/>
      <c r="V142" s="248"/>
      <c r="W142" s="248"/>
      <c r="X142" s="248"/>
      <c r="Y142" s="248"/>
      <c r="Z142" s="248"/>
      <c r="AA142" s="248"/>
      <c r="AB142" s="270">
        <f t="shared" si="81"/>
        <v>0</v>
      </c>
      <c r="AC142" s="111"/>
      <c r="AD142" s="250" t="e">
        <f t="shared" si="82"/>
        <v>#REF!</v>
      </c>
      <c r="AE142" s="277" t="e">
        <f t="shared" si="83"/>
        <v>#REF!</v>
      </c>
      <c r="AF142" s="278" t="e">
        <f t="shared" si="84"/>
        <v>#REF!</v>
      </c>
      <c r="AG142" s="110"/>
    </row>
    <row r="143" spans="1:33" ht="19.5" customHeight="1" x14ac:dyDescent="0.35">
      <c r="A143" s="108"/>
      <c r="B143" s="126">
        <f>B127+1</f>
        <v>9</v>
      </c>
      <c r="C143" s="127" t="str">
        <f>IF(BUDGET!C84="","",BUDGET!C84)</f>
        <v>Operations and Management of the Fund</v>
      </c>
      <c r="D143" s="236"/>
      <c r="E143" s="129" t="e">
        <f>SUM(E144:E158)</f>
        <v>#REF!</v>
      </c>
      <c r="F143" s="241"/>
      <c r="G143" s="321" t="e">
        <f>SUM(G144:G158)</f>
        <v>#REF!</v>
      </c>
      <c r="H143" s="321" t="e">
        <f t="shared" ref="H143:O143" si="85">SUM(H144:H158)</f>
        <v>#REF!</v>
      </c>
      <c r="I143" s="321" t="e">
        <f t="shared" si="85"/>
        <v>#REF!</v>
      </c>
      <c r="J143" s="321" t="e">
        <f t="shared" si="85"/>
        <v>#REF!</v>
      </c>
      <c r="K143" s="321" t="e">
        <f t="shared" si="85"/>
        <v>#REF!</v>
      </c>
      <c r="L143" s="321" t="e">
        <f t="shared" si="85"/>
        <v>#REF!</v>
      </c>
      <c r="M143" s="321" t="e">
        <f t="shared" si="85"/>
        <v>#REF!</v>
      </c>
      <c r="N143" s="321" t="e">
        <f t="shared" si="85"/>
        <v>#REF!</v>
      </c>
      <c r="O143" s="321" t="e">
        <f t="shared" si="85"/>
        <v>#REF!</v>
      </c>
      <c r="P143" s="267" t="e">
        <f>SUM(P144:P158)</f>
        <v>#REF!</v>
      </c>
      <c r="Q143" s="268" t="e">
        <f>P143/E143</f>
        <v>#REF!</v>
      </c>
      <c r="R143" s="111"/>
      <c r="S143" s="129">
        <f t="shared" ref="S143:X143" si="86">SUM(S144:S158)</f>
        <v>0</v>
      </c>
      <c r="T143" s="129">
        <f t="shared" si="86"/>
        <v>0</v>
      </c>
      <c r="U143" s="129">
        <f t="shared" si="86"/>
        <v>0</v>
      </c>
      <c r="V143" s="129">
        <f t="shared" si="86"/>
        <v>0</v>
      </c>
      <c r="W143" s="129">
        <f t="shared" si="86"/>
        <v>0</v>
      </c>
      <c r="X143" s="129">
        <f t="shared" si="86"/>
        <v>0</v>
      </c>
      <c r="Y143" s="129">
        <f t="shared" ref="Y143:AA143" si="87">SUM(Y144:Y158)</f>
        <v>0</v>
      </c>
      <c r="Z143" s="129">
        <f t="shared" si="87"/>
        <v>0</v>
      </c>
      <c r="AA143" s="129">
        <f t="shared" si="87"/>
        <v>0</v>
      </c>
      <c r="AB143" s="267">
        <f t="shared" ref="AB143" si="88">SUM(AB144:AB158)</f>
        <v>0</v>
      </c>
      <c r="AC143" s="111"/>
      <c r="AD143" s="129" t="e">
        <f t="shared" si="74"/>
        <v>#REF!</v>
      </c>
      <c r="AE143" s="259" t="e">
        <f>AD143-E143</f>
        <v>#REF!</v>
      </c>
      <c r="AF143" s="252" t="e">
        <f>AE143/E143</f>
        <v>#REF!</v>
      </c>
      <c r="AG143" s="110"/>
    </row>
    <row r="144" spans="1:33" outlineLevel="1" x14ac:dyDescent="0.35">
      <c r="B144" s="130"/>
      <c r="C144" s="229" t="e">
        <f>IF(BUDGET!#REF!="","",BUDGET!#REF!)</f>
        <v>#REF!</v>
      </c>
      <c r="D144" s="231" t="e">
        <f>IF(BUDGET!#REF!="","",BUDGET!#REF!)</f>
        <v>#REF!</v>
      </c>
      <c r="E144" s="239" t="e">
        <f>IF(BUDGET!#REF!="","",BUDGET!#REF!)</f>
        <v>#REF!</v>
      </c>
      <c r="F144" s="241"/>
      <c r="G144" s="239" t="e">
        <f>IF($C144="","",SUMIFS('2022-Q2'!$I:$I,'2022-Q2'!$J:$J,FORECAST!$C144))</f>
        <v>#REF!</v>
      </c>
      <c r="H144" s="239" t="e">
        <f>IF($C144="","",SUMIFS('2022-Q3'!$I:$I,'2022-Q3'!$J:$J,FORECAST!$C144))</f>
        <v>#REF!</v>
      </c>
      <c r="I144" s="239" t="e">
        <f>IF($C144="","",SUMIFS('2022-Q4'!$I:$I,'2022-Q4'!$J:$J,FORECAST!$C144))</f>
        <v>#REF!</v>
      </c>
      <c r="J144" s="239" t="e">
        <f>IF($C144="","",SUMIFS('2023-Q1'!$I:$I,'2023-Q1'!$J:$J,FORECAST!$C144))</f>
        <v>#REF!</v>
      </c>
      <c r="K144" s="239" t="e">
        <f>IF($C144="","",SUMIFS('2023-Q2'!$I:$I,'2023-Q2'!$J:$J,FORECAST!$C144))</f>
        <v>#REF!</v>
      </c>
      <c r="L144" s="239" t="e">
        <f>IF($C144="","",SUMIFS('2023-Q3'!$I:$I,'2023-Q3'!$J:$J,FORECAST!$C144))</f>
        <v>#REF!</v>
      </c>
      <c r="M144" s="239" t="e">
        <f>IF($C144="","",SUMIFS('2023-Q4'!$I:$I,'2023-Q4'!$J:$J,FORECAST!$C144))</f>
        <v>#REF!</v>
      </c>
      <c r="N144" s="239" t="e">
        <f>IF($C144="","",SUMIFS('2024-Q1'!$I:$I,'2024-Q1'!$J:$J,FORECAST!$C144))</f>
        <v>#REF!</v>
      </c>
      <c r="O144" s="239" t="e">
        <f>IF($C144="","",SUMIFS('2024-Q2'!$I:$I,'2024-Q2'!$J:$J,FORECAST!$C144))</f>
        <v>#REF!</v>
      </c>
      <c r="P144" s="270" t="e">
        <f t="shared" ref="P144:P158" si="89">SUM(G144:O144)</f>
        <v>#REF!</v>
      </c>
      <c r="Q144" s="271" t="e">
        <f t="shared" ref="Q144:Q158" si="90">P144/E144</f>
        <v>#REF!</v>
      </c>
      <c r="R144" s="111"/>
      <c r="S144" s="248"/>
      <c r="T144" s="248"/>
      <c r="U144" s="248"/>
      <c r="V144" s="248"/>
      <c r="W144" s="248"/>
      <c r="X144" s="248"/>
      <c r="Y144" s="248"/>
      <c r="Z144" s="248"/>
      <c r="AA144" s="248"/>
      <c r="AB144" s="270">
        <f t="shared" ref="AB144:AB158" si="91">SUM(S144:AA144)</f>
        <v>0</v>
      </c>
      <c r="AC144" s="111"/>
      <c r="AD144" s="250" t="e">
        <f t="shared" si="74"/>
        <v>#REF!</v>
      </c>
      <c r="AE144" s="277" t="e">
        <f>AD144-E144</f>
        <v>#REF!</v>
      </c>
      <c r="AF144" s="278" t="e">
        <f>AE144/E144</f>
        <v>#REF!</v>
      </c>
      <c r="AG144" s="110"/>
    </row>
    <row r="145" spans="1:33" outlineLevel="1" x14ac:dyDescent="0.35">
      <c r="B145" s="130"/>
      <c r="C145" s="229" t="e">
        <f>IF(BUDGET!#REF!="","",BUDGET!#REF!)</f>
        <v>#REF!</v>
      </c>
      <c r="D145" s="231" t="e">
        <f>IF(BUDGET!#REF!="","",BUDGET!#REF!)</f>
        <v>#REF!</v>
      </c>
      <c r="E145" s="239" t="e">
        <f>IF(BUDGET!#REF!="","",BUDGET!#REF!)</f>
        <v>#REF!</v>
      </c>
      <c r="F145" s="241"/>
      <c r="G145" s="239" t="e">
        <f>IF($C145="","",SUMIFS('2022-Q2'!$I:$I,'2022-Q2'!$J:$J,FORECAST!$C145))</f>
        <v>#REF!</v>
      </c>
      <c r="H145" s="239" t="e">
        <f>IF($C145="","",SUMIFS('2022-Q3'!$I:$I,'2022-Q3'!$J:$J,FORECAST!$C145))</f>
        <v>#REF!</v>
      </c>
      <c r="I145" s="239" t="e">
        <f>IF($C145="","",SUMIFS('2022-Q4'!$I:$I,'2022-Q4'!$J:$J,FORECAST!$C145))</f>
        <v>#REF!</v>
      </c>
      <c r="J145" s="239" t="e">
        <f>IF($C145="","",SUMIFS('2023-Q1'!$I:$I,'2023-Q1'!$J:$J,FORECAST!$C145))</f>
        <v>#REF!</v>
      </c>
      <c r="K145" s="239" t="e">
        <f>IF($C145="","",SUMIFS('2023-Q2'!$I:$I,'2023-Q2'!$J:$J,FORECAST!$C145))</f>
        <v>#REF!</v>
      </c>
      <c r="L145" s="239" t="e">
        <f>IF($C145="","",SUMIFS('2023-Q3'!$I:$I,'2023-Q3'!$J:$J,FORECAST!$C145))</f>
        <v>#REF!</v>
      </c>
      <c r="M145" s="239" t="e">
        <f>IF($C145="","",SUMIFS('2023-Q4'!$I:$I,'2023-Q4'!$J:$J,FORECAST!$C145))</f>
        <v>#REF!</v>
      </c>
      <c r="N145" s="239" t="e">
        <f>IF($C145="","",SUMIFS('2024-Q1'!$I:$I,'2024-Q1'!$J:$J,FORECAST!$C145))</f>
        <v>#REF!</v>
      </c>
      <c r="O145" s="239" t="e">
        <f>IF($C145="","",SUMIFS('2024-Q2'!$I:$I,'2024-Q2'!$J:$J,FORECAST!$C145))</f>
        <v>#REF!</v>
      </c>
      <c r="P145" s="270" t="e">
        <f t="shared" si="89"/>
        <v>#REF!</v>
      </c>
      <c r="Q145" s="271" t="e">
        <f t="shared" si="90"/>
        <v>#REF!</v>
      </c>
      <c r="R145" s="111"/>
      <c r="S145" s="248"/>
      <c r="T145" s="248"/>
      <c r="U145" s="248"/>
      <c r="V145" s="248"/>
      <c r="W145" s="248"/>
      <c r="X145" s="248"/>
      <c r="Y145" s="248"/>
      <c r="Z145" s="248"/>
      <c r="AA145" s="248"/>
      <c r="AB145" s="270">
        <f t="shared" ref="AB145:AB147" si="92">SUM(S145:AA145)</f>
        <v>0</v>
      </c>
      <c r="AC145" s="111"/>
      <c r="AD145" s="250" t="e">
        <f t="shared" ref="AD145:AD147" si="93">P145+AB145</f>
        <v>#REF!</v>
      </c>
      <c r="AE145" s="277" t="e">
        <f t="shared" ref="AE145:AE147" si="94">AD145-E145</f>
        <v>#REF!</v>
      </c>
      <c r="AF145" s="278" t="e">
        <f t="shared" ref="AF145:AF147" si="95">AE145/E145</f>
        <v>#REF!</v>
      </c>
      <c r="AG145" s="110"/>
    </row>
    <row r="146" spans="1:33" outlineLevel="1" x14ac:dyDescent="0.35">
      <c r="B146" s="130"/>
      <c r="C146" s="229" t="e">
        <f>IF(BUDGET!#REF!="","",BUDGET!#REF!)</f>
        <v>#REF!</v>
      </c>
      <c r="D146" s="231" t="e">
        <f>IF(BUDGET!#REF!="","",BUDGET!#REF!)</f>
        <v>#REF!</v>
      </c>
      <c r="E146" s="239" t="e">
        <f>IF(BUDGET!#REF!="","",BUDGET!#REF!)</f>
        <v>#REF!</v>
      </c>
      <c r="F146" s="241"/>
      <c r="G146" s="239" t="e">
        <f>IF($C146="","",SUMIFS('2022-Q2'!$I:$I,'2022-Q2'!$J:$J,FORECAST!$C146))</f>
        <v>#REF!</v>
      </c>
      <c r="H146" s="239" t="e">
        <f>IF($C146="","",SUMIFS('2022-Q3'!$I:$I,'2022-Q3'!$J:$J,FORECAST!$C146))</f>
        <v>#REF!</v>
      </c>
      <c r="I146" s="239" t="e">
        <f>IF($C146="","",SUMIFS('2022-Q4'!$I:$I,'2022-Q4'!$J:$J,FORECAST!$C146))</f>
        <v>#REF!</v>
      </c>
      <c r="J146" s="239" t="e">
        <f>IF($C146="","",SUMIFS('2023-Q1'!$I:$I,'2023-Q1'!$J:$J,FORECAST!$C146))</f>
        <v>#REF!</v>
      </c>
      <c r="K146" s="239" t="e">
        <f>IF($C146="","",SUMIFS('2023-Q2'!$I:$I,'2023-Q2'!$J:$J,FORECAST!$C146))</f>
        <v>#REF!</v>
      </c>
      <c r="L146" s="239" t="e">
        <f>IF($C146="","",SUMIFS('2023-Q3'!$I:$I,'2023-Q3'!$J:$J,FORECAST!$C146))</f>
        <v>#REF!</v>
      </c>
      <c r="M146" s="239" t="e">
        <f>IF($C146="","",SUMIFS('2023-Q4'!$I:$I,'2023-Q4'!$J:$J,FORECAST!$C146))</f>
        <v>#REF!</v>
      </c>
      <c r="N146" s="239" t="e">
        <f>IF($C146="","",SUMIFS('2024-Q1'!$I:$I,'2024-Q1'!$J:$J,FORECAST!$C146))</f>
        <v>#REF!</v>
      </c>
      <c r="O146" s="239" t="e">
        <f>IF($C146="","",SUMIFS('2024-Q2'!$I:$I,'2024-Q2'!$J:$J,FORECAST!$C146))</f>
        <v>#REF!</v>
      </c>
      <c r="P146" s="270" t="e">
        <f t="shared" si="89"/>
        <v>#REF!</v>
      </c>
      <c r="Q146" s="271" t="e">
        <f t="shared" si="90"/>
        <v>#REF!</v>
      </c>
      <c r="R146" s="111"/>
      <c r="S146" s="248"/>
      <c r="T146" s="248"/>
      <c r="U146" s="248"/>
      <c r="V146" s="248"/>
      <c r="W146" s="248"/>
      <c r="X146" s="248"/>
      <c r="Y146" s="248"/>
      <c r="Z146" s="248"/>
      <c r="AA146" s="248"/>
      <c r="AB146" s="270">
        <f t="shared" si="92"/>
        <v>0</v>
      </c>
      <c r="AC146" s="111"/>
      <c r="AD146" s="250" t="e">
        <f t="shared" si="93"/>
        <v>#REF!</v>
      </c>
      <c r="AE146" s="277" t="e">
        <f t="shared" si="94"/>
        <v>#REF!</v>
      </c>
      <c r="AF146" s="278" t="e">
        <f t="shared" si="95"/>
        <v>#REF!</v>
      </c>
      <c r="AG146" s="110"/>
    </row>
    <row r="147" spans="1:33" outlineLevel="1" x14ac:dyDescent="0.35">
      <c r="B147" s="130"/>
      <c r="C147" s="229" t="e">
        <f>IF(BUDGET!#REF!="","",BUDGET!#REF!)</f>
        <v>#REF!</v>
      </c>
      <c r="D147" s="231" t="e">
        <f>IF(BUDGET!#REF!="","",BUDGET!#REF!)</f>
        <v>#REF!</v>
      </c>
      <c r="E147" s="239" t="e">
        <f>IF(BUDGET!#REF!="","",BUDGET!#REF!)</f>
        <v>#REF!</v>
      </c>
      <c r="F147" s="241"/>
      <c r="G147" s="239" t="e">
        <f>IF($C147="","",SUMIFS('2022-Q2'!$I:$I,'2022-Q2'!$J:$J,FORECAST!$C147))</f>
        <v>#REF!</v>
      </c>
      <c r="H147" s="239" t="e">
        <f>IF($C147="","",SUMIFS('2022-Q3'!$I:$I,'2022-Q3'!$J:$J,FORECAST!$C147))</f>
        <v>#REF!</v>
      </c>
      <c r="I147" s="239" t="e">
        <f>IF($C147="","",SUMIFS('2022-Q4'!$I:$I,'2022-Q4'!$J:$J,FORECAST!$C147))</f>
        <v>#REF!</v>
      </c>
      <c r="J147" s="239" t="e">
        <f>IF($C147="","",SUMIFS('2023-Q1'!$I:$I,'2023-Q1'!$J:$J,FORECAST!$C147))</f>
        <v>#REF!</v>
      </c>
      <c r="K147" s="239" t="e">
        <f>IF($C147="","",SUMIFS('2023-Q2'!$I:$I,'2023-Q2'!$J:$J,FORECAST!$C147))</f>
        <v>#REF!</v>
      </c>
      <c r="L147" s="239" t="e">
        <f>IF($C147="","",SUMIFS('2023-Q3'!$I:$I,'2023-Q3'!$J:$J,FORECAST!$C147))</f>
        <v>#REF!</v>
      </c>
      <c r="M147" s="239" t="e">
        <f>IF($C147="","",SUMIFS('2023-Q4'!$I:$I,'2023-Q4'!$J:$J,FORECAST!$C147))</f>
        <v>#REF!</v>
      </c>
      <c r="N147" s="239" t="e">
        <f>IF($C147="","",SUMIFS('2024-Q1'!$I:$I,'2024-Q1'!$J:$J,FORECAST!$C147))</f>
        <v>#REF!</v>
      </c>
      <c r="O147" s="239" t="e">
        <f>IF($C147="","",SUMIFS('2024-Q2'!$I:$I,'2024-Q2'!$J:$J,FORECAST!$C147))</f>
        <v>#REF!</v>
      </c>
      <c r="P147" s="270" t="e">
        <f t="shared" si="89"/>
        <v>#REF!</v>
      </c>
      <c r="Q147" s="271" t="e">
        <f t="shared" si="90"/>
        <v>#REF!</v>
      </c>
      <c r="R147" s="111"/>
      <c r="S147" s="248"/>
      <c r="T147" s="248"/>
      <c r="U147" s="248"/>
      <c r="V147" s="248"/>
      <c r="W147" s="248"/>
      <c r="X147" s="248"/>
      <c r="Y147" s="248"/>
      <c r="Z147" s="248"/>
      <c r="AA147" s="248"/>
      <c r="AB147" s="270">
        <f t="shared" si="92"/>
        <v>0</v>
      </c>
      <c r="AC147" s="111"/>
      <c r="AD147" s="250" t="e">
        <f t="shared" si="93"/>
        <v>#REF!</v>
      </c>
      <c r="AE147" s="277" t="e">
        <f t="shared" si="94"/>
        <v>#REF!</v>
      </c>
      <c r="AF147" s="278" t="e">
        <f t="shared" si="95"/>
        <v>#REF!</v>
      </c>
      <c r="AG147" s="110"/>
    </row>
    <row r="148" spans="1:33" ht="27" outlineLevel="1" x14ac:dyDescent="0.35">
      <c r="B148" s="130"/>
      <c r="C148" s="229" t="str">
        <f>IF(BUDGET!C85="","",BUDGET!C85)</f>
        <v>CORE-01</v>
      </c>
      <c r="D148" s="231" t="str">
        <f>IF(BUDGET!D85="","",BUDGET!D85)</f>
        <v>including operational coordination of programmes and projects as well as due diligence and monitoring and evaluation (Consultants and employees, tools, travels and meetings, office costs etc)</v>
      </c>
      <c r="E148" s="239">
        <f>IF(BUDGET!N85="","",BUDGET!N85)</f>
        <v>200000</v>
      </c>
      <c r="F148" s="241"/>
      <c r="G148" s="239">
        <f>IF($C148="","",SUMIFS('2022-Q2'!$I:$I,'2022-Q2'!$J:$J,FORECAST!$C148))</f>
        <v>0</v>
      </c>
      <c r="H148" s="239">
        <f>IF($C148="","",SUMIFS('2022-Q3'!$I:$I,'2022-Q3'!$J:$J,FORECAST!$C148))</f>
        <v>0</v>
      </c>
      <c r="I148" s="239">
        <f>IF($C148="","",SUMIFS('2022-Q4'!$I:$I,'2022-Q4'!$J:$J,FORECAST!$C148))</f>
        <v>0</v>
      </c>
      <c r="J148" s="239">
        <f>IF($C148="","",SUMIFS('2023-Q1'!$I:$I,'2023-Q1'!$J:$J,FORECAST!$C148))</f>
        <v>0</v>
      </c>
      <c r="K148" s="239">
        <f>IF($C148="","",SUMIFS('2023-Q2'!$I:$I,'2023-Q2'!$J:$J,FORECAST!$C148))</f>
        <v>0</v>
      </c>
      <c r="L148" s="239">
        <f>IF($C148="","",SUMIFS('2023-Q3'!$I:$I,'2023-Q3'!$J:$J,FORECAST!$C148))</f>
        <v>0</v>
      </c>
      <c r="M148" s="239">
        <f>IF($C148="","",SUMIFS('2023-Q4'!$I:$I,'2023-Q4'!$J:$J,FORECAST!$C148))</f>
        <v>0</v>
      </c>
      <c r="N148" s="239">
        <f>IF($C148="","",SUMIFS('2024-Q1'!$I:$I,'2024-Q1'!$J:$J,FORECAST!$C148))</f>
        <v>0</v>
      </c>
      <c r="O148" s="239">
        <f>IF($C148="","",SUMIFS('2024-Q2'!$I:$I,'2024-Q2'!$J:$J,FORECAST!$C148))</f>
        <v>0</v>
      </c>
      <c r="P148" s="270">
        <f t="shared" si="89"/>
        <v>0</v>
      </c>
      <c r="Q148" s="271">
        <f t="shared" si="90"/>
        <v>0</v>
      </c>
      <c r="R148" s="111"/>
      <c r="S148" s="248"/>
      <c r="T148" s="248"/>
      <c r="U148" s="248"/>
      <c r="V148" s="248"/>
      <c r="W148" s="248"/>
      <c r="X148" s="248"/>
      <c r="Y148" s="248"/>
      <c r="Z148" s="248"/>
      <c r="AA148" s="248"/>
      <c r="AB148" s="270">
        <f t="shared" si="91"/>
        <v>0</v>
      </c>
      <c r="AC148" s="111"/>
      <c r="AD148" s="250">
        <f t="shared" si="74"/>
        <v>0</v>
      </c>
      <c r="AE148" s="277">
        <f t="shared" ref="AE148:AE160" si="96">AD148-E148</f>
        <v>-200000</v>
      </c>
      <c r="AF148" s="278">
        <f t="shared" ref="AF148:AF160" si="97">AE148/E148</f>
        <v>-1</v>
      </c>
      <c r="AG148" s="110"/>
    </row>
    <row r="149" spans="1:33" outlineLevel="1" x14ac:dyDescent="0.35">
      <c r="B149" s="130"/>
      <c r="C149" s="229" t="str">
        <f>IF(BUDGET!C86="","",BUDGET!C86)</f>
        <v/>
      </c>
      <c r="D149" s="231" t="str">
        <f>IF(BUDGET!D86="","",BUDGET!D86)</f>
        <v/>
      </c>
      <c r="E149" s="239" t="str">
        <f>IF(BUDGET!N86="","",BUDGET!N86)</f>
        <v/>
      </c>
      <c r="F149" s="241"/>
      <c r="G149" s="239" t="str">
        <f>IF($C149="","",SUMIFS('2022-Q2'!$I:$I,'2022-Q2'!$J:$J,FORECAST!$C149))</f>
        <v/>
      </c>
      <c r="H149" s="239" t="str">
        <f>IF($C149="","",SUMIFS('2022-Q3'!$I:$I,'2022-Q3'!$J:$J,FORECAST!$C149))</f>
        <v/>
      </c>
      <c r="I149" s="239" t="str">
        <f>IF($C149="","",SUMIFS('2022-Q4'!$I:$I,'2022-Q4'!$J:$J,FORECAST!$C149))</f>
        <v/>
      </c>
      <c r="J149" s="239" t="str">
        <f>IF($C149="","",SUMIFS('2023-Q1'!$I:$I,'2023-Q1'!$J:$J,FORECAST!$C149))</f>
        <v/>
      </c>
      <c r="K149" s="239" t="str">
        <f>IF($C149="","",SUMIFS('2023-Q2'!$I:$I,'2023-Q2'!$J:$J,FORECAST!$C149))</f>
        <v/>
      </c>
      <c r="L149" s="239" t="str">
        <f>IF($C149="","",SUMIFS('2023-Q3'!$I:$I,'2023-Q3'!$J:$J,FORECAST!$C149))</f>
        <v/>
      </c>
      <c r="M149" s="239" t="str">
        <f>IF($C149="","",SUMIFS('2023-Q4'!$I:$I,'2023-Q4'!$J:$J,FORECAST!$C149))</f>
        <v/>
      </c>
      <c r="N149" s="239" t="str">
        <f>IF($C149="","",SUMIFS('2024-Q1'!$I:$I,'2024-Q1'!$J:$J,FORECAST!$C149))</f>
        <v/>
      </c>
      <c r="O149" s="239" t="str">
        <f>IF($C149="","",SUMIFS('2024-Q2'!$I:$I,'2024-Q2'!$J:$J,FORECAST!$C149))</f>
        <v/>
      </c>
      <c r="P149" s="270">
        <f t="shared" si="89"/>
        <v>0</v>
      </c>
      <c r="Q149" s="271" t="e">
        <f t="shared" si="90"/>
        <v>#VALUE!</v>
      </c>
      <c r="R149" s="111"/>
      <c r="S149" s="248"/>
      <c r="T149" s="248"/>
      <c r="U149" s="248"/>
      <c r="V149" s="248"/>
      <c r="W149" s="248"/>
      <c r="X149" s="248"/>
      <c r="Y149" s="248"/>
      <c r="Z149" s="248"/>
      <c r="AA149" s="248"/>
      <c r="AB149" s="270">
        <f t="shared" si="91"/>
        <v>0</v>
      </c>
      <c r="AC149" s="111"/>
      <c r="AD149" s="250">
        <f t="shared" si="74"/>
        <v>0</v>
      </c>
      <c r="AE149" s="277" t="e">
        <f t="shared" si="96"/>
        <v>#VALUE!</v>
      </c>
      <c r="AF149" s="278" t="e">
        <f t="shared" si="97"/>
        <v>#VALUE!</v>
      </c>
      <c r="AG149" s="110"/>
    </row>
    <row r="150" spans="1:33" outlineLevel="1" x14ac:dyDescent="0.35">
      <c r="B150" s="130"/>
      <c r="C150" s="229" t="str">
        <f>IF(BUDGET!C87="","",BUDGET!C87)</f>
        <v/>
      </c>
      <c r="D150" s="231" t="str">
        <f>IF(BUDGET!D87="","",BUDGET!D87)</f>
        <v/>
      </c>
      <c r="E150" s="239" t="str">
        <f>IF(BUDGET!N87="","",BUDGET!N87)</f>
        <v/>
      </c>
      <c r="F150" s="241"/>
      <c r="G150" s="239" t="str">
        <f>IF($C150="","",SUMIFS('2022-Q2'!$I:$I,'2022-Q2'!$J:$J,FORECAST!$C150))</f>
        <v/>
      </c>
      <c r="H150" s="239" t="str">
        <f>IF($C150="","",SUMIFS('2022-Q3'!$I:$I,'2022-Q3'!$J:$J,FORECAST!$C150))</f>
        <v/>
      </c>
      <c r="I150" s="239" t="str">
        <f>IF($C150="","",SUMIFS('2022-Q4'!$I:$I,'2022-Q4'!$J:$J,FORECAST!$C150))</f>
        <v/>
      </c>
      <c r="J150" s="239" t="str">
        <f>IF($C150="","",SUMIFS('2023-Q1'!$I:$I,'2023-Q1'!$J:$J,FORECAST!$C150))</f>
        <v/>
      </c>
      <c r="K150" s="239" t="str">
        <f>IF($C150="","",SUMIFS('2023-Q2'!$I:$I,'2023-Q2'!$J:$J,FORECAST!$C150))</f>
        <v/>
      </c>
      <c r="L150" s="239" t="str">
        <f>IF($C150="","",SUMIFS('2023-Q3'!$I:$I,'2023-Q3'!$J:$J,FORECAST!$C150))</f>
        <v/>
      </c>
      <c r="M150" s="239" t="str">
        <f>IF($C150="","",SUMIFS('2023-Q4'!$I:$I,'2023-Q4'!$J:$J,FORECAST!$C150))</f>
        <v/>
      </c>
      <c r="N150" s="239" t="str">
        <f>IF($C150="","",SUMIFS('2024-Q1'!$I:$I,'2024-Q1'!$J:$J,FORECAST!$C150))</f>
        <v/>
      </c>
      <c r="O150" s="239" t="str">
        <f>IF($C150="","",SUMIFS('2024-Q2'!$I:$I,'2024-Q2'!$J:$J,FORECAST!$C150))</f>
        <v/>
      </c>
      <c r="P150" s="270">
        <f t="shared" si="89"/>
        <v>0</v>
      </c>
      <c r="Q150" s="271" t="e">
        <f t="shared" si="90"/>
        <v>#VALUE!</v>
      </c>
      <c r="R150" s="111"/>
      <c r="S150" s="248"/>
      <c r="T150" s="248"/>
      <c r="U150" s="248"/>
      <c r="V150" s="248"/>
      <c r="W150" s="248"/>
      <c r="X150" s="248"/>
      <c r="Y150" s="248"/>
      <c r="Z150" s="248"/>
      <c r="AA150" s="248"/>
      <c r="AB150" s="270">
        <f t="shared" si="91"/>
        <v>0</v>
      </c>
      <c r="AC150" s="111"/>
      <c r="AD150" s="250">
        <f t="shared" si="74"/>
        <v>0</v>
      </c>
      <c r="AE150" s="277" t="e">
        <f t="shared" si="96"/>
        <v>#VALUE!</v>
      </c>
      <c r="AF150" s="278" t="e">
        <f t="shared" si="97"/>
        <v>#VALUE!</v>
      </c>
      <c r="AG150" s="110"/>
    </row>
    <row r="151" spans="1:33" outlineLevel="1" x14ac:dyDescent="0.35">
      <c r="B151" s="130"/>
      <c r="C151" s="229" t="str">
        <f>IF(BUDGET!C88="","",BUDGET!C88)</f>
        <v/>
      </c>
      <c r="D151" s="231" t="str">
        <f>IF(BUDGET!D88="","",BUDGET!D88)</f>
        <v/>
      </c>
      <c r="E151" s="239" t="str">
        <f>IF(BUDGET!N88="","",BUDGET!N88)</f>
        <v/>
      </c>
      <c r="F151" s="241"/>
      <c r="G151" s="239" t="str">
        <f>IF($C151="","",SUMIFS('2022-Q2'!$I:$I,'2022-Q2'!$J:$J,FORECAST!$C151))</f>
        <v/>
      </c>
      <c r="H151" s="239" t="str">
        <f>IF($C151="","",SUMIFS('2022-Q3'!$I:$I,'2022-Q3'!$J:$J,FORECAST!$C151))</f>
        <v/>
      </c>
      <c r="I151" s="239" t="str">
        <f>IF($C151="","",SUMIFS('2022-Q4'!$I:$I,'2022-Q4'!$J:$J,FORECAST!$C151))</f>
        <v/>
      </c>
      <c r="J151" s="239" t="str">
        <f>IF($C151="","",SUMIFS('2023-Q1'!$I:$I,'2023-Q1'!$J:$J,FORECAST!$C151))</f>
        <v/>
      </c>
      <c r="K151" s="239" t="str">
        <f>IF($C151="","",SUMIFS('2023-Q2'!$I:$I,'2023-Q2'!$J:$J,FORECAST!$C151))</f>
        <v/>
      </c>
      <c r="L151" s="239" t="str">
        <f>IF($C151="","",SUMIFS('2023-Q3'!$I:$I,'2023-Q3'!$J:$J,FORECAST!$C151))</f>
        <v/>
      </c>
      <c r="M151" s="239" t="str">
        <f>IF($C151="","",SUMIFS('2023-Q4'!$I:$I,'2023-Q4'!$J:$J,FORECAST!$C151))</f>
        <v/>
      </c>
      <c r="N151" s="239" t="str">
        <f>IF($C151="","",SUMIFS('2024-Q1'!$I:$I,'2024-Q1'!$J:$J,FORECAST!$C151))</f>
        <v/>
      </c>
      <c r="O151" s="239" t="str">
        <f>IF($C151="","",SUMIFS('2024-Q2'!$I:$I,'2024-Q2'!$J:$J,FORECAST!$C151))</f>
        <v/>
      </c>
      <c r="P151" s="270">
        <f t="shared" si="89"/>
        <v>0</v>
      </c>
      <c r="Q151" s="271" t="e">
        <f t="shared" si="90"/>
        <v>#VALUE!</v>
      </c>
      <c r="R151" s="111"/>
      <c r="S151" s="248"/>
      <c r="T151" s="248"/>
      <c r="U151" s="248"/>
      <c r="V151" s="248"/>
      <c r="W151" s="248"/>
      <c r="X151" s="248"/>
      <c r="Y151" s="248"/>
      <c r="Z151" s="248"/>
      <c r="AA151" s="248"/>
      <c r="AB151" s="270">
        <f t="shared" si="91"/>
        <v>0</v>
      </c>
      <c r="AC151" s="111"/>
      <c r="AD151" s="250">
        <f t="shared" si="74"/>
        <v>0</v>
      </c>
      <c r="AE151" s="277" t="e">
        <f t="shared" si="96"/>
        <v>#VALUE!</v>
      </c>
      <c r="AF151" s="278" t="e">
        <f t="shared" si="97"/>
        <v>#VALUE!</v>
      </c>
      <c r="AG151" s="110"/>
    </row>
    <row r="152" spans="1:33" outlineLevel="1" x14ac:dyDescent="0.35">
      <c r="B152" s="130"/>
      <c r="C152" s="229" t="str">
        <f>IF(BUDGET!C89="","",BUDGET!C89)</f>
        <v/>
      </c>
      <c r="D152" s="231" t="str">
        <f>IF(BUDGET!D89="","",BUDGET!D89)</f>
        <v/>
      </c>
      <c r="E152" s="239" t="str">
        <f>IF(BUDGET!N89="","",BUDGET!N89)</f>
        <v/>
      </c>
      <c r="F152" s="241"/>
      <c r="G152" s="239" t="str">
        <f>IF($C152="","",SUMIFS('2022-Q2'!$I:$I,'2022-Q2'!$J:$J,FORECAST!$C152))</f>
        <v/>
      </c>
      <c r="H152" s="239" t="str">
        <f>IF($C152="","",SUMIFS('2022-Q3'!$I:$I,'2022-Q3'!$J:$J,FORECAST!$C152))</f>
        <v/>
      </c>
      <c r="I152" s="239" t="str">
        <f>IF($C152="","",SUMIFS('2022-Q4'!$I:$I,'2022-Q4'!$J:$J,FORECAST!$C152))</f>
        <v/>
      </c>
      <c r="J152" s="239" t="str">
        <f>IF($C152="","",SUMIFS('2023-Q1'!$I:$I,'2023-Q1'!$J:$J,FORECAST!$C152))</f>
        <v/>
      </c>
      <c r="K152" s="239" t="str">
        <f>IF($C152="","",SUMIFS('2023-Q2'!$I:$I,'2023-Q2'!$J:$J,FORECAST!$C152))</f>
        <v/>
      </c>
      <c r="L152" s="239" t="str">
        <f>IF($C152="","",SUMIFS('2023-Q3'!$I:$I,'2023-Q3'!$J:$J,FORECAST!$C152))</f>
        <v/>
      </c>
      <c r="M152" s="239" t="str">
        <f>IF($C152="","",SUMIFS('2023-Q4'!$I:$I,'2023-Q4'!$J:$J,FORECAST!$C152))</f>
        <v/>
      </c>
      <c r="N152" s="239" t="str">
        <f>IF($C152="","",SUMIFS('2024-Q1'!$I:$I,'2024-Q1'!$J:$J,FORECAST!$C152))</f>
        <v/>
      </c>
      <c r="O152" s="239" t="str">
        <f>IF($C152="","",SUMIFS('2024-Q2'!$I:$I,'2024-Q2'!$J:$J,FORECAST!$C152))</f>
        <v/>
      </c>
      <c r="P152" s="270">
        <f t="shared" si="89"/>
        <v>0</v>
      </c>
      <c r="Q152" s="271" t="e">
        <f t="shared" si="90"/>
        <v>#VALUE!</v>
      </c>
      <c r="R152" s="111"/>
      <c r="S152" s="248"/>
      <c r="T152" s="248"/>
      <c r="U152" s="248"/>
      <c r="V152" s="248"/>
      <c r="W152" s="248"/>
      <c r="X152" s="248"/>
      <c r="Y152" s="248"/>
      <c r="Z152" s="248"/>
      <c r="AA152" s="248"/>
      <c r="AB152" s="270">
        <f t="shared" si="91"/>
        <v>0</v>
      </c>
      <c r="AC152" s="111"/>
      <c r="AD152" s="250">
        <f t="shared" si="74"/>
        <v>0</v>
      </c>
      <c r="AE152" s="277" t="e">
        <f t="shared" si="96"/>
        <v>#VALUE!</v>
      </c>
      <c r="AF152" s="278" t="e">
        <f t="shared" si="97"/>
        <v>#VALUE!</v>
      </c>
      <c r="AG152" s="110"/>
    </row>
    <row r="153" spans="1:33" outlineLevel="1" x14ac:dyDescent="0.35">
      <c r="B153" s="130"/>
      <c r="C153" s="229" t="str">
        <f>IF(BUDGET!C90="","",BUDGET!C90)</f>
        <v/>
      </c>
      <c r="D153" s="231" t="str">
        <f>IF(BUDGET!D90="","",BUDGET!D90)</f>
        <v/>
      </c>
      <c r="E153" s="239" t="str">
        <f>IF(BUDGET!N90="","",BUDGET!N90)</f>
        <v/>
      </c>
      <c r="F153" s="241"/>
      <c r="G153" s="239" t="str">
        <f>IF($C153="","",SUMIFS('2022-Q2'!$I:$I,'2022-Q2'!$J:$J,FORECAST!$C153))</f>
        <v/>
      </c>
      <c r="H153" s="239" t="str">
        <f>IF($C153="","",SUMIFS('2022-Q3'!$I:$I,'2022-Q3'!$J:$J,FORECAST!$C153))</f>
        <v/>
      </c>
      <c r="I153" s="239" t="str">
        <f>IF($C153="","",SUMIFS('2022-Q4'!$I:$I,'2022-Q4'!$J:$J,FORECAST!$C153))</f>
        <v/>
      </c>
      <c r="J153" s="239" t="str">
        <f>IF($C153="","",SUMIFS('2023-Q1'!$I:$I,'2023-Q1'!$J:$J,FORECAST!$C153))</f>
        <v/>
      </c>
      <c r="K153" s="239" t="str">
        <f>IF($C153="","",SUMIFS('2023-Q2'!$I:$I,'2023-Q2'!$J:$J,FORECAST!$C153))</f>
        <v/>
      </c>
      <c r="L153" s="239" t="str">
        <f>IF($C153="","",SUMIFS('2023-Q3'!$I:$I,'2023-Q3'!$J:$J,FORECAST!$C153))</f>
        <v/>
      </c>
      <c r="M153" s="239" t="str">
        <f>IF($C153="","",SUMIFS('2023-Q4'!$I:$I,'2023-Q4'!$J:$J,FORECAST!$C153))</f>
        <v/>
      </c>
      <c r="N153" s="239" t="str">
        <f>IF($C153="","",SUMIFS('2024-Q1'!$I:$I,'2024-Q1'!$J:$J,FORECAST!$C153))</f>
        <v/>
      </c>
      <c r="O153" s="239" t="str">
        <f>IF($C153="","",SUMIFS('2024-Q2'!$I:$I,'2024-Q2'!$J:$J,FORECAST!$C153))</f>
        <v/>
      </c>
      <c r="P153" s="270">
        <f t="shared" si="89"/>
        <v>0</v>
      </c>
      <c r="Q153" s="271" t="e">
        <f t="shared" si="90"/>
        <v>#VALUE!</v>
      </c>
      <c r="R153" s="111"/>
      <c r="S153" s="248"/>
      <c r="T153" s="248"/>
      <c r="U153" s="248"/>
      <c r="V153" s="248"/>
      <c r="W153" s="248"/>
      <c r="X153" s="248"/>
      <c r="Y153" s="248"/>
      <c r="Z153" s="248"/>
      <c r="AA153" s="248"/>
      <c r="AB153" s="270">
        <f t="shared" si="91"/>
        <v>0</v>
      </c>
      <c r="AC153" s="111"/>
      <c r="AD153" s="250">
        <f t="shared" si="74"/>
        <v>0</v>
      </c>
      <c r="AE153" s="277" t="e">
        <f t="shared" si="96"/>
        <v>#VALUE!</v>
      </c>
      <c r="AF153" s="278" t="e">
        <f t="shared" si="97"/>
        <v>#VALUE!</v>
      </c>
      <c r="AG153" s="110"/>
    </row>
    <row r="154" spans="1:33" outlineLevel="1" x14ac:dyDescent="0.35">
      <c r="B154" s="130"/>
      <c r="C154" s="229" t="str">
        <f>IF(BUDGET!C91="","",BUDGET!C91)</f>
        <v/>
      </c>
      <c r="D154" s="231" t="str">
        <f>IF(BUDGET!D91="","",BUDGET!D91)</f>
        <v/>
      </c>
      <c r="E154" s="239" t="str">
        <f>IF(BUDGET!N91="","",BUDGET!N91)</f>
        <v/>
      </c>
      <c r="F154" s="241"/>
      <c r="G154" s="239" t="str">
        <f>IF($C154="","",SUMIFS('2022-Q2'!$I:$I,'2022-Q2'!$J:$J,FORECAST!$C154))</f>
        <v/>
      </c>
      <c r="H154" s="239" t="str">
        <f>IF($C154="","",SUMIFS('2022-Q3'!$I:$I,'2022-Q3'!$J:$J,FORECAST!$C154))</f>
        <v/>
      </c>
      <c r="I154" s="239" t="str">
        <f>IF($C154="","",SUMIFS('2022-Q4'!$I:$I,'2022-Q4'!$J:$J,FORECAST!$C154))</f>
        <v/>
      </c>
      <c r="J154" s="239" t="str">
        <f>IF($C154="","",SUMIFS('2023-Q1'!$I:$I,'2023-Q1'!$J:$J,FORECAST!$C154))</f>
        <v/>
      </c>
      <c r="K154" s="239" t="str">
        <f>IF($C154="","",SUMIFS('2023-Q2'!$I:$I,'2023-Q2'!$J:$J,FORECAST!$C154))</f>
        <v/>
      </c>
      <c r="L154" s="239" t="str">
        <f>IF($C154="","",SUMIFS('2023-Q3'!$I:$I,'2023-Q3'!$J:$J,FORECAST!$C154))</f>
        <v/>
      </c>
      <c r="M154" s="239" t="str">
        <f>IF($C154="","",SUMIFS('2023-Q4'!$I:$I,'2023-Q4'!$J:$J,FORECAST!$C154))</f>
        <v/>
      </c>
      <c r="N154" s="239" t="str">
        <f>IF($C154="","",SUMIFS('2024-Q1'!$I:$I,'2024-Q1'!$J:$J,FORECAST!$C154))</f>
        <v/>
      </c>
      <c r="O154" s="239" t="str">
        <f>IF($C154="","",SUMIFS('2024-Q2'!$I:$I,'2024-Q2'!$J:$J,FORECAST!$C154))</f>
        <v/>
      </c>
      <c r="P154" s="270">
        <f t="shared" si="89"/>
        <v>0</v>
      </c>
      <c r="Q154" s="271" t="e">
        <f t="shared" si="90"/>
        <v>#VALUE!</v>
      </c>
      <c r="R154" s="111"/>
      <c r="S154" s="248"/>
      <c r="T154" s="248"/>
      <c r="U154" s="248"/>
      <c r="V154" s="248"/>
      <c r="W154" s="248"/>
      <c r="X154" s="248"/>
      <c r="Y154" s="248"/>
      <c r="Z154" s="248"/>
      <c r="AA154" s="248"/>
      <c r="AB154" s="270">
        <f t="shared" si="91"/>
        <v>0</v>
      </c>
      <c r="AC154" s="111"/>
      <c r="AD154" s="250">
        <f t="shared" si="74"/>
        <v>0</v>
      </c>
      <c r="AE154" s="277" t="e">
        <f t="shared" si="96"/>
        <v>#VALUE!</v>
      </c>
      <c r="AF154" s="278" t="e">
        <f t="shared" si="97"/>
        <v>#VALUE!</v>
      </c>
      <c r="AG154" s="110"/>
    </row>
    <row r="155" spans="1:33" outlineLevel="1" x14ac:dyDescent="0.35">
      <c r="B155" s="130"/>
      <c r="C155" s="229" t="str">
        <f>IF(BUDGET!C92="","",BUDGET!C92)</f>
        <v/>
      </c>
      <c r="D155" s="231" t="str">
        <f>IF(BUDGET!D92="","",BUDGET!D92)</f>
        <v/>
      </c>
      <c r="E155" s="239" t="str">
        <f>IF(BUDGET!N92="","",BUDGET!N92)</f>
        <v/>
      </c>
      <c r="F155" s="241"/>
      <c r="G155" s="239" t="str">
        <f>IF($C155="","",SUMIFS('2022-Q2'!$I:$I,'2022-Q2'!$J:$J,FORECAST!$C155))</f>
        <v/>
      </c>
      <c r="H155" s="239" t="str">
        <f>IF($C155="","",SUMIFS('2022-Q3'!$I:$I,'2022-Q3'!$J:$J,FORECAST!$C155))</f>
        <v/>
      </c>
      <c r="I155" s="239" t="str">
        <f>IF($C155="","",SUMIFS('2022-Q4'!$I:$I,'2022-Q4'!$J:$J,FORECAST!$C155))</f>
        <v/>
      </c>
      <c r="J155" s="239" t="str">
        <f>IF($C155="","",SUMIFS('2023-Q1'!$I:$I,'2023-Q1'!$J:$J,FORECAST!$C155))</f>
        <v/>
      </c>
      <c r="K155" s="239" t="str">
        <f>IF($C155="","",SUMIFS('2023-Q2'!$I:$I,'2023-Q2'!$J:$J,FORECAST!$C155))</f>
        <v/>
      </c>
      <c r="L155" s="239" t="str">
        <f>IF($C155="","",SUMIFS('2023-Q3'!$I:$I,'2023-Q3'!$J:$J,FORECAST!$C155))</f>
        <v/>
      </c>
      <c r="M155" s="239" t="str">
        <f>IF($C155="","",SUMIFS('2023-Q4'!$I:$I,'2023-Q4'!$J:$J,FORECAST!$C155))</f>
        <v/>
      </c>
      <c r="N155" s="239" t="str">
        <f>IF($C155="","",SUMIFS('2024-Q1'!$I:$I,'2024-Q1'!$J:$J,FORECAST!$C155))</f>
        <v/>
      </c>
      <c r="O155" s="239" t="str">
        <f>IF($C155="","",SUMIFS('2024-Q2'!$I:$I,'2024-Q2'!$J:$J,FORECAST!$C155))</f>
        <v/>
      </c>
      <c r="P155" s="270">
        <f t="shared" si="89"/>
        <v>0</v>
      </c>
      <c r="Q155" s="271" t="e">
        <f t="shared" si="90"/>
        <v>#VALUE!</v>
      </c>
      <c r="R155" s="111"/>
      <c r="S155" s="248"/>
      <c r="T155" s="248"/>
      <c r="U155" s="248"/>
      <c r="V155" s="248"/>
      <c r="W155" s="248"/>
      <c r="X155" s="248"/>
      <c r="Y155" s="248"/>
      <c r="Z155" s="248"/>
      <c r="AA155" s="248"/>
      <c r="AB155" s="270">
        <f t="shared" si="91"/>
        <v>0</v>
      </c>
      <c r="AC155" s="111"/>
      <c r="AD155" s="250">
        <f t="shared" si="74"/>
        <v>0</v>
      </c>
      <c r="AE155" s="277" t="e">
        <f t="shared" si="96"/>
        <v>#VALUE!</v>
      </c>
      <c r="AF155" s="278" t="e">
        <f t="shared" si="97"/>
        <v>#VALUE!</v>
      </c>
      <c r="AG155" s="110"/>
    </row>
    <row r="156" spans="1:33" outlineLevel="1" x14ac:dyDescent="0.35">
      <c r="B156" s="130"/>
      <c r="C156" s="229" t="str">
        <f>IF(BUDGET!C93="","",BUDGET!C93)</f>
        <v/>
      </c>
      <c r="D156" s="231" t="str">
        <f>IF(BUDGET!D93="","",BUDGET!D93)</f>
        <v/>
      </c>
      <c r="E156" s="239" t="str">
        <f>IF(BUDGET!N93="","",BUDGET!N93)</f>
        <v/>
      </c>
      <c r="F156" s="241"/>
      <c r="G156" s="239" t="str">
        <f>IF($C156="","",SUMIFS('2022-Q2'!$I:$I,'2022-Q2'!$J:$J,FORECAST!$C156))</f>
        <v/>
      </c>
      <c r="H156" s="239" t="str">
        <f>IF($C156="","",SUMIFS('2022-Q3'!$I:$I,'2022-Q3'!$J:$J,FORECAST!$C156))</f>
        <v/>
      </c>
      <c r="I156" s="239" t="str">
        <f>IF($C156="","",SUMIFS('2022-Q4'!$I:$I,'2022-Q4'!$J:$J,FORECAST!$C156))</f>
        <v/>
      </c>
      <c r="J156" s="239" t="str">
        <f>IF($C156="","",SUMIFS('2023-Q1'!$I:$I,'2023-Q1'!$J:$J,FORECAST!$C156))</f>
        <v/>
      </c>
      <c r="K156" s="239" t="str">
        <f>IF($C156="","",SUMIFS('2023-Q2'!$I:$I,'2023-Q2'!$J:$J,FORECAST!$C156))</f>
        <v/>
      </c>
      <c r="L156" s="239" t="str">
        <f>IF($C156="","",SUMIFS('2023-Q3'!$I:$I,'2023-Q3'!$J:$J,FORECAST!$C156))</f>
        <v/>
      </c>
      <c r="M156" s="239" t="str">
        <f>IF($C156="","",SUMIFS('2023-Q4'!$I:$I,'2023-Q4'!$J:$J,FORECAST!$C156))</f>
        <v/>
      </c>
      <c r="N156" s="239" t="str">
        <f>IF($C156="","",SUMIFS('2024-Q1'!$I:$I,'2024-Q1'!$J:$J,FORECAST!$C156))</f>
        <v/>
      </c>
      <c r="O156" s="239" t="str">
        <f>IF($C156="","",SUMIFS('2024-Q2'!$I:$I,'2024-Q2'!$J:$J,FORECAST!$C156))</f>
        <v/>
      </c>
      <c r="P156" s="270">
        <f t="shared" si="89"/>
        <v>0</v>
      </c>
      <c r="Q156" s="271" t="e">
        <f t="shared" si="90"/>
        <v>#VALUE!</v>
      </c>
      <c r="R156" s="111"/>
      <c r="S156" s="248"/>
      <c r="T156" s="248"/>
      <c r="U156" s="248"/>
      <c r="V156" s="248"/>
      <c r="W156" s="248"/>
      <c r="X156" s="248"/>
      <c r="Y156" s="248"/>
      <c r="Z156" s="248"/>
      <c r="AA156" s="248"/>
      <c r="AB156" s="270">
        <f t="shared" si="91"/>
        <v>0</v>
      </c>
      <c r="AC156" s="111"/>
      <c r="AD156" s="250">
        <f t="shared" si="74"/>
        <v>0</v>
      </c>
      <c r="AE156" s="277" t="e">
        <f t="shared" si="96"/>
        <v>#VALUE!</v>
      </c>
      <c r="AF156" s="278" t="e">
        <f t="shared" si="97"/>
        <v>#VALUE!</v>
      </c>
      <c r="AG156" s="110"/>
    </row>
    <row r="157" spans="1:33" s="132" customFormat="1" outlineLevel="1" x14ac:dyDescent="0.35">
      <c r="A157" s="104"/>
      <c r="B157" s="130"/>
      <c r="C157" s="229" t="str">
        <f>IF(BUDGET!C94="","",BUDGET!C94)</f>
        <v/>
      </c>
      <c r="D157" s="231" t="str">
        <f>IF(BUDGET!D94="","",BUDGET!D94)</f>
        <v/>
      </c>
      <c r="E157" s="239" t="str">
        <f>IF(BUDGET!N94="","",BUDGET!N94)</f>
        <v/>
      </c>
      <c r="F157" s="360"/>
      <c r="G157" s="239" t="str">
        <f>IF($C157="","",SUMIFS('2022-Q2'!$I:$I,'2022-Q2'!$J:$J,FORECAST!$C157))</f>
        <v/>
      </c>
      <c r="H157" s="239" t="str">
        <f>IF($C157="","",SUMIFS('2022-Q3'!$I:$I,'2022-Q3'!$J:$J,FORECAST!$C157))</f>
        <v/>
      </c>
      <c r="I157" s="239" t="str">
        <f>IF($C157="","",SUMIFS('2022-Q4'!$I:$I,'2022-Q4'!$J:$J,FORECAST!$C157))</f>
        <v/>
      </c>
      <c r="J157" s="239" t="str">
        <f>IF($C157="","",SUMIFS('2023-Q1'!$I:$I,'2023-Q1'!$J:$J,FORECAST!$C157))</f>
        <v/>
      </c>
      <c r="K157" s="239" t="str">
        <f>IF($C157="","",SUMIFS('2023-Q2'!$I:$I,'2023-Q2'!$J:$J,FORECAST!$C157))</f>
        <v/>
      </c>
      <c r="L157" s="239" t="str">
        <f>IF($C157="","",SUMIFS('2023-Q3'!$I:$I,'2023-Q3'!$J:$J,FORECAST!$C157))</f>
        <v/>
      </c>
      <c r="M157" s="239" t="str">
        <f>IF($C157="","",SUMIFS('2023-Q4'!$I:$I,'2023-Q4'!$J:$J,FORECAST!$C157))</f>
        <v/>
      </c>
      <c r="N157" s="239" t="str">
        <f>IF($C157="","",SUMIFS('2024-Q1'!$I:$I,'2024-Q1'!$J:$J,FORECAST!$C157))</f>
        <v/>
      </c>
      <c r="O157" s="239" t="str">
        <f>IF($C157="","",SUMIFS('2024-Q2'!$I:$I,'2024-Q2'!$J:$J,FORECAST!$C157))</f>
        <v/>
      </c>
      <c r="P157" s="270">
        <f t="shared" si="89"/>
        <v>0</v>
      </c>
      <c r="Q157" s="271" t="e">
        <f t="shared" si="90"/>
        <v>#VALUE!</v>
      </c>
      <c r="R157" s="258"/>
      <c r="S157" s="248"/>
      <c r="T157" s="248"/>
      <c r="U157" s="248"/>
      <c r="V157" s="248"/>
      <c r="W157" s="248"/>
      <c r="X157" s="248"/>
      <c r="Y157" s="248"/>
      <c r="Z157" s="248"/>
      <c r="AA157" s="248"/>
      <c r="AB157" s="270">
        <f t="shared" si="91"/>
        <v>0</v>
      </c>
      <c r="AC157" s="258"/>
      <c r="AD157" s="250">
        <f t="shared" si="74"/>
        <v>0</v>
      </c>
      <c r="AE157" s="277" t="e">
        <f t="shared" si="96"/>
        <v>#VALUE!</v>
      </c>
      <c r="AF157" s="278" t="e">
        <f t="shared" si="97"/>
        <v>#VALUE!</v>
      </c>
      <c r="AG157" s="131"/>
    </row>
    <row r="158" spans="1:33" s="132" customFormat="1" outlineLevel="1" x14ac:dyDescent="0.35">
      <c r="A158" s="104"/>
      <c r="B158" s="130"/>
      <c r="C158" s="229" t="str">
        <f>IF(BUDGET!C95="","",BUDGET!C95)</f>
        <v/>
      </c>
      <c r="D158" s="231" t="str">
        <f>IF(BUDGET!D95="","",BUDGET!D95)</f>
        <v/>
      </c>
      <c r="E158" s="239" t="str">
        <f>IF(BUDGET!N95="","",BUDGET!N95)</f>
        <v/>
      </c>
      <c r="F158" s="360"/>
      <c r="G158" s="239" t="str">
        <f>IF($C158="","",SUMIFS('2022-Q2'!$I:$I,'2022-Q2'!$J:$J,FORECAST!$C158))</f>
        <v/>
      </c>
      <c r="H158" s="239" t="str">
        <f>IF($C158="","",SUMIFS('2022-Q3'!$I:$I,'2022-Q3'!$J:$J,FORECAST!$C158))</f>
        <v/>
      </c>
      <c r="I158" s="239" t="str">
        <f>IF($C158="","",SUMIFS('2022-Q4'!$I:$I,'2022-Q4'!$J:$J,FORECAST!$C158))</f>
        <v/>
      </c>
      <c r="J158" s="239" t="str">
        <f>IF($C158="","",SUMIFS('2023-Q1'!$I:$I,'2023-Q1'!$J:$J,FORECAST!$C158))</f>
        <v/>
      </c>
      <c r="K158" s="239" t="str">
        <f>IF($C158="","",SUMIFS('2023-Q2'!$I:$I,'2023-Q2'!$J:$J,FORECAST!$C158))</f>
        <v/>
      </c>
      <c r="L158" s="239" t="str">
        <f>IF($C158="","",SUMIFS('2023-Q3'!$I:$I,'2023-Q3'!$J:$J,FORECAST!$C158))</f>
        <v/>
      </c>
      <c r="M158" s="239" t="str">
        <f>IF($C158="","",SUMIFS('2023-Q4'!$I:$I,'2023-Q4'!$J:$J,FORECAST!$C158))</f>
        <v/>
      </c>
      <c r="N158" s="239" t="str">
        <f>IF($C158="","",SUMIFS('2024-Q1'!$I:$I,'2024-Q1'!$J:$J,FORECAST!$C158))</f>
        <v/>
      </c>
      <c r="O158" s="239" t="str">
        <f>IF($C158="","",SUMIFS('2024-Q2'!$I:$I,'2024-Q2'!$J:$J,FORECAST!$C158))</f>
        <v/>
      </c>
      <c r="P158" s="270">
        <f t="shared" si="89"/>
        <v>0</v>
      </c>
      <c r="Q158" s="271" t="e">
        <f t="shared" si="90"/>
        <v>#VALUE!</v>
      </c>
      <c r="R158" s="258"/>
      <c r="S158" s="248"/>
      <c r="T158" s="248"/>
      <c r="U158" s="248"/>
      <c r="V158" s="248"/>
      <c r="W158" s="248"/>
      <c r="X158" s="248"/>
      <c r="Y158" s="248"/>
      <c r="Z158" s="248"/>
      <c r="AA158" s="248"/>
      <c r="AB158" s="270">
        <f t="shared" si="91"/>
        <v>0</v>
      </c>
      <c r="AC158" s="258"/>
      <c r="AD158" s="250">
        <f t="shared" ref="AD158:AD189" si="98">P158+AB158</f>
        <v>0</v>
      </c>
      <c r="AE158" s="277" t="e">
        <f t="shared" si="96"/>
        <v>#VALUE!</v>
      </c>
      <c r="AF158" s="278" t="e">
        <f t="shared" si="97"/>
        <v>#VALUE!</v>
      </c>
      <c r="AG158" s="131"/>
    </row>
    <row r="159" spans="1:33" ht="19.5" customHeight="1" x14ac:dyDescent="0.35">
      <c r="A159" s="108"/>
      <c r="B159" s="126">
        <f>B143+1</f>
        <v>10</v>
      </c>
      <c r="C159" s="127" t="e">
        <f>IF(BUDGET!#REF!="","",BUDGET!#REF!)</f>
        <v>#REF!</v>
      </c>
      <c r="D159" s="236"/>
      <c r="E159" s="129" t="e">
        <f>SUM(E160:E174)</f>
        <v>#REF!</v>
      </c>
      <c r="F159" s="241"/>
      <c r="G159" s="321" t="e">
        <f>SUM(G160:G174)</f>
        <v>#REF!</v>
      </c>
      <c r="H159" s="321" t="e">
        <f t="shared" ref="H159:O159" si="99">SUM(H160:H174)</f>
        <v>#REF!</v>
      </c>
      <c r="I159" s="321" t="e">
        <f t="shared" si="99"/>
        <v>#REF!</v>
      </c>
      <c r="J159" s="321" t="e">
        <f t="shared" si="99"/>
        <v>#REF!</v>
      </c>
      <c r="K159" s="321" t="e">
        <f t="shared" si="99"/>
        <v>#REF!</v>
      </c>
      <c r="L159" s="321" t="e">
        <f t="shared" si="99"/>
        <v>#REF!</v>
      </c>
      <c r="M159" s="321" t="e">
        <f t="shared" si="99"/>
        <v>#REF!</v>
      </c>
      <c r="N159" s="321" t="e">
        <f t="shared" si="99"/>
        <v>#REF!</v>
      </c>
      <c r="O159" s="321" t="e">
        <f t="shared" si="99"/>
        <v>#REF!</v>
      </c>
      <c r="P159" s="267" t="e">
        <f>SUM(P160:P174)</f>
        <v>#REF!</v>
      </c>
      <c r="Q159" s="268" t="e">
        <f>P159/E159</f>
        <v>#REF!</v>
      </c>
      <c r="R159" s="111"/>
      <c r="S159" s="129">
        <f t="shared" ref="S159:X159" si="100">SUM(S160:S174)</f>
        <v>0</v>
      </c>
      <c r="T159" s="129">
        <f t="shared" si="100"/>
        <v>0</v>
      </c>
      <c r="U159" s="129">
        <f t="shared" si="100"/>
        <v>0</v>
      </c>
      <c r="V159" s="129">
        <f t="shared" si="100"/>
        <v>0</v>
      </c>
      <c r="W159" s="129">
        <f t="shared" si="100"/>
        <v>0</v>
      </c>
      <c r="X159" s="129">
        <f t="shared" si="100"/>
        <v>0</v>
      </c>
      <c r="Y159" s="129">
        <f t="shared" ref="Y159:AA159" si="101">SUM(Y160:Y174)</f>
        <v>0</v>
      </c>
      <c r="Z159" s="129">
        <f t="shared" si="101"/>
        <v>0</v>
      </c>
      <c r="AA159" s="129">
        <f t="shared" si="101"/>
        <v>0</v>
      </c>
      <c r="AB159" s="267">
        <f t="shared" ref="AB159" si="102">SUM(AB160:AB174)</f>
        <v>0</v>
      </c>
      <c r="AC159" s="111"/>
      <c r="AD159" s="129" t="e">
        <f t="shared" si="98"/>
        <v>#REF!</v>
      </c>
      <c r="AE159" s="259" t="e">
        <f t="shared" si="96"/>
        <v>#REF!</v>
      </c>
      <c r="AF159" s="252" t="e">
        <f t="shared" si="97"/>
        <v>#REF!</v>
      </c>
      <c r="AG159" s="110"/>
    </row>
    <row r="160" spans="1:33" ht="39.75" customHeight="1" outlineLevel="1" x14ac:dyDescent="0.35">
      <c r="B160" s="130"/>
      <c r="C160" s="229" t="e">
        <f>IF(BUDGET!#REF!="","",BUDGET!#REF!)</f>
        <v>#REF!</v>
      </c>
      <c r="D160" s="231" t="e">
        <f>IF(BUDGET!#REF!="","",BUDGET!#REF!)</f>
        <v>#REF!</v>
      </c>
      <c r="E160" s="239" t="e">
        <f>IF(BUDGET!#REF!="","",BUDGET!#REF!)</f>
        <v>#REF!</v>
      </c>
      <c r="F160" s="241"/>
      <c r="G160" s="239" t="e">
        <f>IF($C160="","",SUMIFS('2022-Q2'!$I:$I,'2022-Q2'!$J:$J,FORECAST!$C160))</f>
        <v>#REF!</v>
      </c>
      <c r="H160" s="239" t="e">
        <f>IF($C160="","",SUMIFS('2022-Q3'!$I:$I,'2022-Q3'!$J:$J,FORECAST!$C160))</f>
        <v>#REF!</v>
      </c>
      <c r="I160" s="239" t="e">
        <f>IF($C160="","",SUMIFS('2022-Q4'!$I:$I,'2022-Q4'!$J:$J,FORECAST!$C160))</f>
        <v>#REF!</v>
      </c>
      <c r="J160" s="239" t="e">
        <f>IF($C160="","",SUMIFS('2023-Q1'!$I:$I,'2023-Q1'!$J:$J,FORECAST!$C160))</f>
        <v>#REF!</v>
      </c>
      <c r="K160" s="239" t="e">
        <f>IF($C160="","",SUMIFS('2023-Q2'!$I:$I,'2023-Q2'!$J:$J,FORECAST!$C160))</f>
        <v>#REF!</v>
      </c>
      <c r="L160" s="239" t="e">
        <f>IF($C160="","",SUMIFS('2023-Q3'!$I:$I,'2023-Q3'!$J:$J,FORECAST!$C160))</f>
        <v>#REF!</v>
      </c>
      <c r="M160" s="239" t="e">
        <f>IF($C160="","",SUMIFS('2023-Q4'!$I:$I,'2023-Q4'!$J:$J,FORECAST!$C160))</f>
        <v>#REF!</v>
      </c>
      <c r="N160" s="239" t="e">
        <f>IF($C160="","",SUMIFS('2024-Q1'!$I:$I,'2024-Q1'!$J:$J,FORECAST!$C160))</f>
        <v>#REF!</v>
      </c>
      <c r="O160" s="239" t="e">
        <f>IF($C160="","",SUMIFS('2024-Q2'!$I:$I,'2024-Q2'!$J:$J,FORECAST!$C160))</f>
        <v>#REF!</v>
      </c>
      <c r="P160" s="270" t="e">
        <f t="shared" ref="P160:P174" si="103">SUM(G160:O160)</f>
        <v>#REF!</v>
      </c>
      <c r="Q160" s="271" t="e">
        <f t="shared" ref="Q160:Q174" si="104">P160/E160</f>
        <v>#REF!</v>
      </c>
      <c r="R160" s="111"/>
      <c r="S160" s="248"/>
      <c r="T160" s="248"/>
      <c r="U160" s="248"/>
      <c r="V160" s="248"/>
      <c r="W160" s="248"/>
      <c r="X160" s="248"/>
      <c r="Y160" s="248"/>
      <c r="Z160" s="248"/>
      <c r="AA160" s="248"/>
      <c r="AB160" s="270">
        <f t="shared" ref="AB160" si="105">SUM(S160:AA160)</f>
        <v>0</v>
      </c>
      <c r="AC160" s="111"/>
      <c r="AD160" s="250" t="e">
        <f t="shared" si="98"/>
        <v>#REF!</v>
      </c>
      <c r="AE160" s="277" t="e">
        <f t="shared" si="96"/>
        <v>#REF!</v>
      </c>
      <c r="AF160" s="278" t="e">
        <f t="shared" si="97"/>
        <v>#REF!</v>
      </c>
      <c r="AG160" s="110"/>
    </row>
    <row r="161" spans="1:33" outlineLevel="1" x14ac:dyDescent="0.35">
      <c r="B161" s="130"/>
      <c r="C161" s="229" t="e">
        <f>IF(BUDGET!#REF!="","",BUDGET!#REF!)</f>
        <v>#REF!</v>
      </c>
      <c r="D161" s="231" t="e">
        <f>IF(BUDGET!#REF!="","",BUDGET!#REF!)</f>
        <v>#REF!</v>
      </c>
      <c r="E161" s="239" t="e">
        <f>IF(BUDGET!#REF!="","",BUDGET!#REF!)</f>
        <v>#REF!</v>
      </c>
      <c r="F161" s="241"/>
      <c r="G161" s="239" t="e">
        <f>IF($C161="","",SUMIFS('2022-Q2'!$I:$I,'2022-Q2'!$J:$J,FORECAST!$C161))</f>
        <v>#REF!</v>
      </c>
      <c r="H161" s="239" t="e">
        <f>IF($C161="","",SUMIFS('2022-Q3'!$I:$I,'2022-Q3'!$J:$J,FORECAST!$C161))</f>
        <v>#REF!</v>
      </c>
      <c r="I161" s="239" t="e">
        <f>IF($C161="","",SUMIFS('2022-Q4'!$I:$I,'2022-Q4'!$J:$J,FORECAST!$C161))</f>
        <v>#REF!</v>
      </c>
      <c r="J161" s="239" t="e">
        <f>IF($C161="","",SUMIFS('2023-Q1'!$I:$I,'2023-Q1'!$J:$J,FORECAST!$C161))</f>
        <v>#REF!</v>
      </c>
      <c r="K161" s="239" t="e">
        <f>IF($C161="","",SUMIFS('2023-Q2'!$I:$I,'2023-Q2'!$J:$J,FORECAST!$C161))</f>
        <v>#REF!</v>
      </c>
      <c r="L161" s="239" t="e">
        <f>IF($C161="","",SUMIFS('2023-Q3'!$I:$I,'2023-Q3'!$J:$J,FORECAST!$C161))</f>
        <v>#REF!</v>
      </c>
      <c r="M161" s="239" t="e">
        <f>IF($C161="","",SUMIFS('2023-Q4'!$I:$I,'2023-Q4'!$J:$J,FORECAST!$C161))</f>
        <v>#REF!</v>
      </c>
      <c r="N161" s="239" t="e">
        <f>IF($C161="","",SUMIFS('2024-Q1'!$I:$I,'2024-Q1'!$J:$J,FORECAST!$C161))</f>
        <v>#REF!</v>
      </c>
      <c r="O161" s="239" t="e">
        <f>IF($C161="","",SUMIFS('2024-Q2'!$I:$I,'2024-Q2'!$J:$J,FORECAST!$C161))</f>
        <v>#REF!</v>
      </c>
      <c r="P161" s="270" t="e">
        <f t="shared" si="103"/>
        <v>#REF!</v>
      </c>
      <c r="Q161" s="271" t="e">
        <f t="shared" si="104"/>
        <v>#REF!</v>
      </c>
      <c r="R161" s="111"/>
      <c r="S161" s="248"/>
      <c r="T161" s="248"/>
      <c r="U161" s="248"/>
      <c r="V161" s="248"/>
      <c r="W161" s="248"/>
      <c r="X161" s="248"/>
      <c r="Y161" s="248"/>
      <c r="Z161" s="248"/>
      <c r="AA161" s="248"/>
      <c r="AB161" s="270">
        <f t="shared" ref="AB161:AB174" si="106">SUM(S161:AA161)</f>
        <v>0</v>
      </c>
      <c r="AC161" s="111"/>
      <c r="AD161" s="250" t="e">
        <f t="shared" ref="AD161:AD174" si="107">P161+AB161</f>
        <v>#REF!</v>
      </c>
      <c r="AE161" s="277" t="e">
        <f t="shared" ref="AE161:AE174" si="108">AD161-E161</f>
        <v>#REF!</v>
      </c>
      <c r="AF161" s="278" t="e">
        <f t="shared" ref="AF161:AF174" si="109">AE161/E161</f>
        <v>#REF!</v>
      </c>
      <c r="AG161" s="110"/>
    </row>
    <row r="162" spans="1:33" outlineLevel="1" x14ac:dyDescent="0.35">
      <c r="B162" s="130"/>
      <c r="C162" s="229" t="e">
        <f>IF(BUDGET!#REF!="","",BUDGET!#REF!)</f>
        <v>#REF!</v>
      </c>
      <c r="D162" s="231" t="e">
        <f>IF(BUDGET!#REF!="","",BUDGET!#REF!)</f>
        <v>#REF!</v>
      </c>
      <c r="E162" s="239" t="e">
        <f>IF(BUDGET!#REF!="","",BUDGET!#REF!)</f>
        <v>#REF!</v>
      </c>
      <c r="F162" s="241"/>
      <c r="G162" s="239" t="e">
        <f>IF($C162="","",SUMIFS('2022-Q2'!$I:$I,'2022-Q2'!$J:$J,FORECAST!$C162))</f>
        <v>#REF!</v>
      </c>
      <c r="H162" s="239" t="e">
        <f>IF($C162="","",SUMIFS('2022-Q3'!$I:$I,'2022-Q3'!$J:$J,FORECAST!$C162))</f>
        <v>#REF!</v>
      </c>
      <c r="I162" s="239" t="e">
        <f>IF($C162="","",SUMIFS('2022-Q4'!$I:$I,'2022-Q4'!$J:$J,FORECAST!$C162))</f>
        <v>#REF!</v>
      </c>
      <c r="J162" s="239" t="e">
        <f>IF($C162="","",SUMIFS('2023-Q1'!$I:$I,'2023-Q1'!$J:$J,FORECAST!$C162))</f>
        <v>#REF!</v>
      </c>
      <c r="K162" s="239" t="e">
        <f>IF($C162="","",SUMIFS('2023-Q2'!$I:$I,'2023-Q2'!$J:$J,FORECAST!$C162))</f>
        <v>#REF!</v>
      </c>
      <c r="L162" s="239" t="e">
        <f>IF($C162="","",SUMIFS('2023-Q3'!$I:$I,'2023-Q3'!$J:$J,FORECAST!$C162))</f>
        <v>#REF!</v>
      </c>
      <c r="M162" s="239" t="e">
        <f>IF($C162="","",SUMIFS('2023-Q4'!$I:$I,'2023-Q4'!$J:$J,FORECAST!$C162))</f>
        <v>#REF!</v>
      </c>
      <c r="N162" s="239" t="e">
        <f>IF($C162="","",SUMIFS('2024-Q1'!$I:$I,'2024-Q1'!$J:$J,FORECAST!$C162))</f>
        <v>#REF!</v>
      </c>
      <c r="O162" s="239" t="e">
        <f>IF($C162="","",SUMIFS('2024-Q2'!$I:$I,'2024-Q2'!$J:$J,FORECAST!$C162))</f>
        <v>#REF!</v>
      </c>
      <c r="P162" s="270" t="e">
        <f t="shared" si="103"/>
        <v>#REF!</v>
      </c>
      <c r="Q162" s="271" t="e">
        <f t="shared" si="104"/>
        <v>#REF!</v>
      </c>
      <c r="R162" s="111"/>
      <c r="S162" s="248"/>
      <c r="T162" s="248"/>
      <c r="U162" s="248"/>
      <c r="V162" s="248"/>
      <c r="W162" s="248"/>
      <c r="X162" s="248"/>
      <c r="Y162" s="248"/>
      <c r="Z162" s="248"/>
      <c r="AA162" s="248"/>
      <c r="AB162" s="270">
        <f t="shared" si="106"/>
        <v>0</v>
      </c>
      <c r="AC162" s="111"/>
      <c r="AD162" s="250" t="e">
        <f t="shared" si="107"/>
        <v>#REF!</v>
      </c>
      <c r="AE162" s="277" t="e">
        <f t="shared" si="108"/>
        <v>#REF!</v>
      </c>
      <c r="AF162" s="278" t="e">
        <f t="shared" si="109"/>
        <v>#REF!</v>
      </c>
      <c r="AG162" s="110"/>
    </row>
    <row r="163" spans="1:33" outlineLevel="1" x14ac:dyDescent="0.35">
      <c r="B163" s="130"/>
      <c r="C163" s="229" t="e">
        <f>IF(BUDGET!#REF!="","",BUDGET!#REF!)</f>
        <v>#REF!</v>
      </c>
      <c r="D163" s="231" t="e">
        <f>IF(BUDGET!#REF!="","",BUDGET!#REF!)</f>
        <v>#REF!</v>
      </c>
      <c r="E163" s="239" t="e">
        <f>IF(BUDGET!#REF!="","",BUDGET!#REF!)</f>
        <v>#REF!</v>
      </c>
      <c r="F163" s="241"/>
      <c r="G163" s="239" t="e">
        <f>IF($C163="","",SUMIFS('2022-Q2'!$I:$I,'2022-Q2'!$J:$J,FORECAST!$C163))</f>
        <v>#REF!</v>
      </c>
      <c r="H163" s="239" t="e">
        <f>IF($C163="","",SUMIFS('2022-Q3'!$I:$I,'2022-Q3'!$J:$J,FORECAST!$C163))</f>
        <v>#REF!</v>
      </c>
      <c r="I163" s="239" t="e">
        <f>IF($C163="","",SUMIFS('2022-Q4'!$I:$I,'2022-Q4'!$J:$J,FORECAST!$C163))</f>
        <v>#REF!</v>
      </c>
      <c r="J163" s="239" t="e">
        <f>IF($C163="","",SUMIFS('2023-Q1'!$I:$I,'2023-Q1'!$J:$J,FORECAST!$C163))</f>
        <v>#REF!</v>
      </c>
      <c r="K163" s="239" t="e">
        <f>IF($C163="","",SUMIFS('2023-Q2'!$I:$I,'2023-Q2'!$J:$J,FORECAST!$C163))</f>
        <v>#REF!</v>
      </c>
      <c r="L163" s="239" t="e">
        <f>IF($C163="","",SUMIFS('2023-Q3'!$I:$I,'2023-Q3'!$J:$J,FORECAST!$C163))</f>
        <v>#REF!</v>
      </c>
      <c r="M163" s="239" t="e">
        <f>IF($C163="","",SUMIFS('2023-Q4'!$I:$I,'2023-Q4'!$J:$J,FORECAST!$C163))</f>
        <v>#REF!</v>
      </c>
      <c r="N163" s="239" t="e">
        <f>IF($C163="","",SUMIFS('2024-Q1'!$I:$I,'2024-Q1'!$J:$J,FORECAST!$C163))</f>
        <v>#REF!</v>
      </c>
      <c r="O163" s="239" t="e">
        <f>IF($C163="","",SUMIFS('2024-Q2'!$I:$I,'2024-Q2'!$J:$J,FORECAST!$C163))</f>
        <v>#REF!</v>
      </c>
      <c r="P163" s="270" t="e">
        <f t="shared" si="103"/>
        <v>#REF!</v>
      </c>
      <c r="Q163" s="271" t="e">
        <f t="shared" si="104"/>
        <v>#REF!</v>
      </c>
      <c r="R163" s="111"/>
      <c r="S163" s="248"/>
      <c r="T163" s="248"/>
      <c r="U163" s="248"/>
      <c r="V163" s="248"/>
      <c r="W163" s="248"/>
      <c r="X163" s="248"/>
      <c r="Y163" s="248"/>
      <c r="Z163" s="248"/>
      <c r="AA163" s="248"/>
      <c r="AB163" s="270">
        <f t="shared" si="106"/>
        <v>0</v>
      </c>
      <c r="AC163" s="111"/>
      <c r="AD163" s="250" t="e">
        <f t="shared" si="107"/>
        <v>#REF!</v>
      </c>
      <c r="AE163" s="277" t="e">
        <f t="shared" si="108"/>
        <v>#REF!</v>
      </c>
      <c r="AF163" s="278" t="e">
        <f t="shared" si="109"/>
        <v>#REF!</v>
      </c>
      <c r="AG163" s="110"/>
    </row>
    <row r="164" spans="1:33" outlineLevel="1" x14ac:dyDescent="0.35">
      <c r="B164" s="130"/>
      <c r="C164" s="229" t="e">
        <f>IF(BUDGET!#REF!="","",BUDGET!#REF!)</f>
        <v>#REF!</v>
      </c>
      <c r="D164" s="231" t="e">
        <f>IF(BUDGET!#REF!="","",BUDGET!#REF!)</f>
        <v>#REF!</v>
      </c>
      <c r="E164" s="239" t="e">
        <f>IF(BUDGET!#REF!="","",BUDGET!#REF!)</f>
        <v>#REF!</v>
      </c>
      <c r="F164" s="241"/>
      <c r="G164" s="239" t="e">
        <f>IF($C164="","",SUMIFS('2022-Q2'!$I:$I,'2022-Q2'!$J:$J,FORECAST!$C164))</f>
        <v>#REF!</v>
      </c>
      <c r="H164" s="239" t="e">
        <f>IF($C164="","",SUMIFS('2022-Q3'!$I:$I,'2022-Q3'!$J:$J,FORECAST!$C164))</f>
        <v>#REF!</v>
      </c>
      <c r="I164" s="239" t="e">
        <f>IF($C164="","",SUMIFS('2022-Q4'!$I:$I,'2022-Q4'!$J:$J,FORECAST!$C164))</f>
        <v>#REF!</v>
      </c>
      <c r="J164" s="239" t="e">
        <f>IF($C164="","",SUMIFS('2023-Q1'!$I:$I,'2023-Q1'!$J:$J,FORECAST!$C164))</f>
        <v>#REF!</v>
      </c>
      <c r="K164" s="239" t="e">
        <f>IF($C164="","",SUMIFS('2023-Q2'!$I:$I,'2023-Q2'!$J:$J,FORECAST!$C164))</f>
        <v>#REF!</v>
      </c>
      <c r="L164" s="239" t="e">
        <f>IF($C164="","",SUMIFS('2023-Q3'!$I:$I,'2023-Q3'!$J:$J,FORECAST!$C164))</f>
        <v>#REF!</v>
      </c>
      <c r="M164" s="239" t="e">
        <f>IF($C164="","",SUMIFS('2023-Q4'!$I:$I,'2023-Q4'!$J:$J,FORECAST!$C164))</f>
        <v>#REF!</v>
      </c>
      <c r="N164" s="239" t="e">
        <f>IF($C164="","",SUMIFS('2024-Q1'!$I:$I,'2024-Q1'!$J:$J,FORECAST!$C164))</f>
        <v>#REF!</v>
      </c>
      <c r="O164" s="239" t="e">
        <f>IF($C164="","",SUMIFS('2024-Q2'!$I:$I,'2024-Q2'!$J:$J,FORECAST!$C164))</f>
        <v>#REF!</v>
      </c>
      <c r="P164" s="270" t="e">
        <f t="shared" si="103"/>
        <v>#REF!</v>
      </c>
      <c r="Q164" s="271" t="e">
        <f t="shared" si="104"/>
        <v>#REF!</v>
      </c>
      <c r="R164" s="111"/>
      <c r="S164" s="248"/>
      <c r="T164" s="248"/>
      <c r="U164" s="248"/>
      <c r="V164" s="248"/>
      <c r="W164" s="248"/>
      <c r="X164" s="248"/>
      <c r="Y164" s="248"/>
      <c r="Z164" s="248"/>
      <c r="AA164" s="248"/>
      <c r="AB164" s="270">
        <f t="shared" si="106"/>
        <v>0</v>
      </c>
      <c r="AC164" s="111"/>
      <c r="AD164" s="250" t="e">
        <f t="shared" si="107"/>
        <v>#REF!</v>
      </c>
      <c r="AE164" s="277" t="e">
        <f t="shared" si="108"/>
        <v>#REF!</v>
      </c>
      <c r="AF164" s="278" t="e">
        <f t="shared" si="109"/>
        <v>#REF!</v>
      </c>
      <c r="AG164" s="110"/>
    </row>
    <row r="165" spans="1:33" outlineLevel="1" x14ac:dyDescent="0.35">
      <c r="B165" s="130"/>
      <c r="C165" s="229" t="e">
        <f>IF(BUDGET!#REF!="","",BUDGET!#REF!)</f>
        <v>#REF!</v>
      </c>
      <c r="D165" s="231" t="e">
        <f>IF(BUDGET!#REF!="","",BUDGET!#REF!)</f>
        <v>#REF!</v>
      </c>
      <c r="E165" s="239" t="e">
        <f>IF(BUDGET!#REF!="","",BUDGET!#REF!)</f>
        <v>#REF!</v>
      </c>
      <c r="F165" s="241"/>
      <c r="G165" s="239" t="e">
        <f>IF($C165="","",SUMIFS('2022-Q2'!$I:$I,'2022-Q2'!$J:$J,FORECAST!$C165))</f>
        <v>#REF!</v>
      </c>
      <c r="H165" s="239" t="e">
        <f>IF($C165="","",SUMIFS('2022-Q3'!$I:$I,'2022-Q3'!$J:$J,FORECAST!$C165))</f>
        <v>#REF!</v>
      </c>
      <c r="I165" s="239" t="e">
        <f>IF($C165="","",SUMIFS('2022-Q4'!$I:$I,'2022-Q4'!$J:$J,FORECAST!$C165))</f>
        <v>#REF!</v>
      </c>
      <c r="J165" s="239" t="e">
        <f>IF($C165="","",SUMIFS('2023-Q1'!$I:$I,'2023-Q1'!$J:$J,FORECAST!$C165))</f>
        <v>#REF!</v>
      </c>
      <c r="K165" s="239" t="e">
        <f>IF($C165="","",SUMIFS('2023-Q2'!$I:$I,'2023-Q2'!$J:$J,FORECAST!$C165))</f>
        <v>#REF!</v>
      </c>
      <c r="L165" s="239" t="e">
        <f>IF($C165="","",SUMIFS('2023-Q3'!$I:$I,'2023-Q3'!$J:$J,FORECAST!$C165))</f>
        <v>#REF!</v>
      </c>
      <c r="M165" s="239" t="e">
        <f>IF($C165="","",SUMIFS('2023-Q4'!$I:$I,'2023-Q4'!$J:$J,FORECAST!$C165))</f>
        <v>#REF!</v>
      </c>
      <c r="N165" s="239" t="e">
        <f>IF($C165="","",SUMIFS('2024-Q1'!$I:$I,'2024-Q1'!$J:$J,FORECAST!$C165))</f>
        <v>#REF!</v>
      </c>
      <c r="O165" s="239" t="e">
        <f>IF($C165="","",SUMIFS('2024-Q2'!$I:$I,'2024-Q2'!$J:$J,FORECAST!$C165))</f>
        <v>#REF!</v>
      </c>
      <c r="P165" s="270" t="e">
        <f t="shared" si="103"/>
        <v>#REF!</v>
      </c>
      <c r="Q165" s="271" t="e">
        <f t="shared" si="104"/>
        <v>#REF!</v>
      </c>
      <c r="R165" s="111"/>
      <c r="S165" s="248"/>
      <c r="T165" s="248"/>
      <c r="U165" s="248"/>
      <c r="V165" s="248"/>
      <c r="W165" s="248"/>
      <c r="X165" s="248"/>
      <c r="Y165" s="248"/>
      <c r="Z165" s="248"/>
      <c r="AA165" s="248"/>
      <c r="AB165" s="270">
        <f t="shared" si="106"/>
        <v>0</v>
      </c>
      <c r="AC165" s="111"/>
      <c r="AD165" s="250" t="e">
        <f t="shared" si="107"/>
        <v>#REF!</v>
      </c>
      <c r="AE165" s="277" t="e">
        <f t="shared" si="108"/>
        <v>#REF!</v>
      </c>
      <c r="AF165" s="278" t="e">
        <f t="shared" si="109"/>
        <v>#REF!</v>
      </c>
      <c r="AG165" s="110"/>
    </row>
    <row r="166" spans="1:33" outlineLevel="1" x14ac:dyDescent="0.35">
      <c r="B166" s="130"/>
      <c r="C166" s="229" t="e">
        <f>IF(BUDGET!#REF!="","",BUDGET!#REF!)</f>
        <v>#REF!</v>
      </c>
      <c r="D166" s="231" t="e">
        <f>IF(BUDGET!#REF!="","",BUDGET!#REF!)</f>
        <v>#REF!</v>
      </c>
      <c r="E166" s="239" t="e">
        <f>IF(BUDGET!#REF!="","",BUDGET!#REF!)</f>
        <v>#REF!</v>
      </c>
      <c r="F166" s="241"/>
      <c r="G166" s="239" t="e">
        <f>IF($C166="","",SUMIFS('2022-Q2'!$I:$I,'2022-Q2'!$J:$J,FORECAST!$C166))</f>
        <v>#REF!</v>
      </c>
      <c r="H166" s="239" t="e">
        <f>IF($C166="","",SUMIFS('2022-Q3'!$I:$I,'2022-Q3'!$J:$J,FORECAST!$C166))</f>
        <v>#REF!</v>
      </c>
      <c r="I166" s="239" t="e">
        <f>IF($C166="","",SUMIFS('2022-Q4'!$I:$I,'2022-Q4'!$J:$J,FORECAST!$C166))</f>
        <v>#REF!</v>
      </c>
      <c r="J166" s="239" t="e">
        <f>IF($C166="","",SUMIFS('2023-Q1'!$I:$I,'2023-Q1'!$J:$J,FORECAST!$C166))</f>
        <v>#REF!</v>
      </c>
      <c r="K166" s="239" t="e">
        <f>IF($C166="","",SUMIFS('2023-Q2'!$I:$I,'2023-Q2'!$J:$J,FORECAST!$C166))</f>
        <v>#REF!</v>
      </c>
      <c r="L166" s="239" t="e">
        <f>IF($C166="","",SUMIFS('2023-Q3'!$I:$I,'2023-Q3'!$J:$J,FORECAST!$C166))</f>
        <v>#REF!</v>
      </c>
      <c r="M166" s="239" t="e">
        <f>IF($C166="","",SUMIFS('2023-Q4'!$I:$I,'2023-Q4'!$J:$J,FORECAST!$C166))</f>
        <v>#REF!</v>
      </c>
      <c r="N166" s="239" t="e">
        <f>IF($C166="","",SUMIFS('2024-Q1'!$I:$I,'2024-Q1'!$J:$J,FORECAST!$C166))</f>
        <v>#REF!</v>
      </c>
      <c r="O166" s="239" t="e">
        <f>IF($C166="","",SUMIFS('2024-Q2'!$I:$I,'2024-Q2'!$J:$J,FORECAST!$C166))</f>
        <v>#REF!</v>
      </c>
      <c r="P166" s="270" t="e">
        <f t="shared" si="103"/>
        <v>#REF!</v>
      </c>
      <c r="Q166" s="271" t="e">
        <f t="shared" si="104"/>
        <v>#REF!</v>
      </c>
      <c r="R166" s="111"/>
      <c r="S166" s="248"/>
      <c r="T166" s="248"/>
      <c r="U166" s="248"/>
      <c r="V166" s="248"/>
      <c r="W166" s="248"/>
      <c r="X166" s="248"/>
      <c r="Y166" s="248"/>
      <c r="Z166" s="248"/>
      <c r="AA166" s="248"/>
      <c r="AB166" s="270">
        <f t="shared" si="106"/>
        <v>0</v>
      </c>
      <c r="AC166" s="111"/>
      <c r="AD166" s="250" t="e">
        <f t="shared" si="107"/>
        <v>#REF!</v>
      </c>
      <c r="AE166" s="277" t="e">
        <f t="shared" si="108"/>
        <v>#REF!</v>
      </c>
      <c r="AF166" s="278" t="e">
        <f t="shared" si="109"/>
        <v>#REF!</v>
      </c>
      <c r="AG166" s="110"/>
    </row>
    <row r="167" spans="1:33" outlineLevel="1" x14ac:dyDescent="0.35">
      <c r="B167" s="130"/>
      <c r="C167" s="229" t="e">
        <f>IF(BUDGET!#REF!="","",BUDGET!#REF!)</f>
        <v>#REF!</v>
      </c>
      <c r="D167" s="231" t="e">
        <f>IF(BUDGET!#REF!="","",BUDGET!#REF!)</f>
        <v>#REF!</v>
      </c>
      <c r="E167" s="239" t="e">
        <f>IF(BUDGET!#REF!="","",BUDGET!#REF!)</f>
        <v>#REF!</v>
      </c>
      <c r="F167" s="241"/>
      <c r="G167" s="239" t="e">
        <f>IF($C167="","",SUMIFS('2022-Q2'!$I:$I,'2022-Q2'!$J:$J,FORECAST!$C167))</f>
        <v>#REF!</v>
      </c>
      <c r="H167" s="239" t="e">
        <f>IF($C167="","",SUMIFS('2022-Q3'!$I:$I,'2022-Q3'!$J:$J,FORECAST!$C167))</f>
        <v>#REF!</v>
      </c>
      <c r="I167" s="239" t="e">
        <f>IF($C167="","",SUMIFS('2022-Q4'!$I:$I,'2022-Q4'!$J:$J,FORECAST!$C167))</f>
        <v>#REF!</v>
      </c>
      <c r="J167" s="239" t="e">
        <f>IF($C167="","",SUMIFS('2023-Q1'!$I:$I,'2023-Q1'!$J:$J,FORECAST!$C167))</f>
        <v>#REF!</v>
      </c>
      <c r="K167" s="239" t="e">
        <f>IF($C167="","",SUMIFS('2023-Q2'!$I:$I,'2023-Q2'!$J:$J,FORECAST!$C167))</f>
        <v>#REF!</v>
      </c>
      <c r="L167" s="239" t="e">
        <f>IF($C167="","",SUMIFS('2023-Q3'!$I:$I,'2023-Q3'!$J:$J,FORECAST!$C167))</f>
        <v>#REF!</v>
      </c>
      <c r="M167" s="239" t="e">
        <f>IF($C167="","",SUMIFS('2023-Q4'!$I:$I,'2023-Q4'!$J:$J,FORECAST!$C167))</f>
        <v>#REF!</v>
      </c>
      <c r="N167" s="239" t="e">
        <f>IF($C167="","",SUMIFS('2024-Q1'!$I:$I,'2024-Q1'!$J:$J,FORECAST!$C167))</f>
        <v>#REF!</v>
      </c>
      <c r="O167" s="239" t="e">
        <f>IF($C167="","",SUMIFS('2024-Q2'!$I:$I,'2024-Q2'!$J:$J,FORECAST!$C167))</f>
        <v>#REF!</v>
      </c>
      <c r="P167" s="270" t="e">
        <f t="shared" si="103"/>
        <v>#REF!</v>
      </c>
      <c r="Q167" s="271" t="e">
        <f t="shared" si="104"/>
        <v>#REF!</v>
      </c>
      <c r="R167" s="111"/>
      <c r="S167" s="248"/>
      <c r="T167" s="248"/>
      <c r="U167" s="248"/>
      <c r="V167" s="248"/>
      <c r="W167" s="248"/>
      <c r="X167" s="248"/>
      <c r="Y167" s="248"/>
      <c r="Z167" s="248"/>
      <c r="AA167" s="248"/>
      <c r="AB167" s="270">
        <f t="shared" si="106"/>
        <v>0</v>
      </c>
      <c r="AC167" s="111"/>
      <c r="AD167" s="250" t="e">
        <f t="shared" si="107"/>
        <v>#REF!</v>
      </c>
      <c r="AE167" s="277" t="e">
        <f t="shared" si="108"/>
        <v>#REF!</v>
      </c>
      <c r="AF167" s="278" t="e">
        <f t="shared" si="109"/>
        <v>#REF!</v>
      </c>
      <c r="AG167" s="110"/>
    </row>
    <row r="168" spans="1:33" outlineLevel="1" x14ac:dyDescent="0.35">
      <c r="B168" s="130"/>
      <c r="C168" s="229" t="e">
        <f>IF(BUDGET!#REF!="","",BUDGET!#REF!)</f>
        <v>#REF!</v>
      </c>
      <c r="D168" s="231" t="e">
        <f>IF(BUDGET!#REF!="","",BUDGET!#REF!)</f>
        <v>#REF!</v>
      </c>
      <c r="E168" s="239" t="e">
        <f>IF(BUDGET!#REF!="","",BUDGET!#REF!)</f>
        <v>#REF!</v>
      </c>
      <c r="F168" s="241"/>
      <c r="G168" s="239" t="e">
        <f>IF($C168="","",SUMIFS('2022-Q2'!$I:$I,'2022-Q2'!$J:$J,FORECAST!$C168))</f>
        <v>#REF!</v>
      </c>
      <c r="H168" s="239" t="e">
        <f>IF($C168="","",SUMIFS('2022-Q3'!$I:$I,'2022-Q3'!$J:$J,FORECAST!$C168))</f>
        <v>#REF!</v>
      </c>
      <c r="I168" s="239" t="e">
        <f>IF($C168="","",SUMIFS('2022-Q4'!$I:$I,'2022-Q4'!$J:$J,FORECAST!$C168))</f>
        <v>#REF!</v>
      </c>
      <c r="J168" s="239" t="e">
        <f>IF($C168="","",SUMIFS('2023-Q1'!$I:$I,'2023-Q1'!$J:$J,FORECAST!$C168))</f>
        <v>#REF!</v>
      </c>
      <c r="K168" s="239" t="e">
        <f>IF($C168="","",SUMIFS('2023-Q2'!$I:$I,'2023-Q2'!$J:$J,FORECAST!$C168))</f>
        <v>#REF!</v>
      </c>
      <c r="L168" s="239" t="e">
        <f>IF($C168="","",SUMIFS('2023-Q3'!$I:$I,'2023-Q3'!$J:$J,FORECAST!$C168))</f>
        <v>#REF!</v>
      </c>
      <c r="M168" s="239" t="e">
        <f>IF($C168="","",SUMIFS('2023-Q4'!$I:$I,'2023-Q4'!$J:$J,FORECAST!$C168))</f>
        <v>#REF!</v>
      </c>
      <c r="N168" s="239" t="e">
        <f>IF($C168="","",SUMIFS('2024-Q1'!$I:$I,'2024-Q1'!$J:$J,FORECAST!$C168))</f>
        <v>#REF!</v>
      </c>
      <c r="O168" s="239" t="e">
        <f>IF($C168="","",SUMIFS('2024-Q2'!$I:$I,'2024-Q2'!$J:$J,FORECAST!$C168))</f>
        <v>#REF!</v>
      </c>
      <c r="P168" s="270" t="e">
        <f t="shared" si="103"/>
        <v>#REF!</v>
      </c>
      <c r="Q168" s="271" t="e">
        <f t="shared" si="104"/>
        <v>#REF!</v>
      </c>
      <c r="R168" s="111"/>
      <c r="S168" s="248"/>
      <c r="T168" s="248"/>
      <c r="U168" s="248"/>
      <c r="V168" s="248"/>
      <c r="W168" s="248"/>
      <c r="X168" s="248"/>
      <c r="Y168" s="248"/>
      <c r="Z168" s="248"/>
      <c r="AA168" s="248"/>
      <c r="AB168" s="270">
        <f t="shared" si="106"/>
        <v>0</v>
      </c>
      <c r="AC168" s="111"/>
      <c r="AD168" s="250" t="e">
        <f t="shared" si="107"/>
        <v>#REF!</v>
      </c>
      <c r="AE168" s="277" t="e">
        <f t="shared" si="108"/>
        <v>#REF!</v>
      </c>
      <c r="AF168" s="278" t="e">
        <f t="shared" si="109"/>
        <v>#REF!</v>
      </c>
      <c r="AG168" s="110"/>
    </row>
    <row r="169" spans="1:33" outlineLevel="1" x14ac:dyDescent="0.35">
      <c r="B169" s="130"/>
      <c r="C169" s="229" t="e">
        <f>IF(BUDGET!#REF!="","",BUDGET!#REF!)</f>
        <v>#REF!</v>
      </c>
      <c r="D169" s="231" t="e">
        <f>IF(BUDGET!#REF!="","",BUDGET!#REF!)</f>
        <v>#REF!</v>
      </c>
      <c r="E169" s="239" t="e">
        <f>IF(BUDGET!#REF!="","",BUDGET!#REF!)</f>
        <v>#REF!</v>
      </c>
      <c r="F169" s="241"/>
      <c r="G169" s="239" t="e">
        <f>IF($C169="","",SUMIFS('2022-Q2'!$I:$I,'2022-Q2'!$J:$J,FORECAST!$C169))</f>
        <v>#REF!</v>
      </c>
      <c r="H169" s="239" t="e">
        <f>IF($C169="","",SUMIFS('2022-Q3'!$I:$I,'2022-Q3'!$J:$J,FORECAST!$C169))</f>
        <v>#REF!</v>
      </c>
      <c r="I169" s="239" t="e">
        <f>IF($C169="","",SUMIFS('2022-Q4'!$I:$I,'2022-Q4'!$J:$J,FORECAST!$C169))</f>
        <v>#REF!</v>
      </c>
      <c r="J169" s="239" t="e">
        <f>IF($C169="","",SUMIFS('2023-Q1'!$I:$I,'2023-Q1'!$J:$J,FORECAST!$C169))</f>
        <v>#REF!</v>
      </c>
      <c r="K169" s="239" t="e">
        <f>IF($C169="","",SUMIFS('2023-Q2'!$I:$I,'2023-Q2'!$J:$J,FORECAST!$C169))</f>
        <v>#REF!</v>
      </c>
      <c r="L169" s="239" t="e">
        <f>IF($C169="","",SUMIFS('2023-Q3'!$I:$I,'2023-Q3'!$J:$J,FORECAST!$C169))</f>
        <v>#REF!</v>
      </c>
      <c r="M169" s="239" t="e">
        <f>IF($C169="","",SUMIFS('2023-Q4'!$I:$I,'2023-Q4'!$J:$J,FORECAST!$C169))</f>
        <v>#REF!</v>
      </c>
      <c r="N169" s="239" t="e">
        <f>IF($C169="","",SUMIFS('2024-Q1'!$I:$I,'2024-Q1'!$J:$J,FORECAST!$C169))</f>
        <v>#REF!</v>
      </c>
      <c r="O169" s="239" t="e">
        <f>IF($C169="","",SUMIFS('2024-Q2'!$I:$I,'2024-Q2'!$J:$J,FORECAST!$C169))</f>
        <v>#REF!</v>
      </c>
      <c r="P169" s="270" t="e">
        <f t="shared" si="103"/>
        <v>#REF!</v>
      </c>
      <c r="Q169" s="271" t="e">
        <f t="shared" si="104"/>
        <v>#REF!</v>
      </c>
      <c r="R169" s="111"/>
      <c r="S169" s="248"/>
      <c r="T169" s="248"/>
      <c r="U169" s="248"/>
      <c r="V169" s="248"/>
      <c r="W169" s="248"/>
      <c r="X169" s="248"/>
      <c r="Y169" s="248"/>
      <c r="Z169" s="248"/>
      <c r="AA169" s="248"/>
      <c r="AB169" s="270">
        <f t="shared" si="106"/>
        <v>0</v>
      </c>
      <c r="AC169" s="111"/>
      <c r="AD169" s="250" t="e">
        <f t="shared" si="107"/>
        <v>#REF!</v>
      </c>
      <c r="AE169" s="277" t="e">
        <f t="shared" si="108"/>
        <v>#REF!</v>
      </c>
      <c r="AF169" s="278" t="e">
        <f t="shared" si="109"/>
        <v>#REF!</v>
      </c>
      <c r="AG169" s="110"/>
    </row>
    <row r="170" spans="1:33" outlineLevel="1" x14ac:dyDescent="0.35">
      <c r="B170" s="130"/>
      <c r="C170" s="229" t="e">
        <f>IF(BUDGET!#REF!="","",BUDGET!#REF!)</f>
        <v>#REF!</v>
      </c>
      <c r="D170" s="231" t="e">
        <f>IF(BUDGET!#REF!="","",BUDGET!#REF!)</f>
        <v>#REF!</v>
      </c>
      <c r="E170" s="239" t="e">
        <f>IF(BUDGET!#REF!="","",BUDGET!#REF!)</f>
        <v>#REF!</v>
      </c>
      <c r="F170" s="241"/>
      <c r="G170" s="239" t="e">
        <f>IF($C170="","",SUMIFS('2022-Q2'!$I:$I,'2022-Q2'!$J:$J,FORECAST!$C170))</f>
        <v>#REF!</v>
      </c>
      <c r="H170" s="239" t="e">
        <f>IF($C170="","",SUMIFS('2022-Q3'!$I:$I,'2022-Q3'!$J:$J,FORECAST!$C170))</f>
        <v>#REF!</v>
      </c>
      <c r="I170" s="239" t="e">
        <f>IF($C170="","",SUMIFS('2022-Q4'!$I:$I,'2022-Q4'!$J:$J,FORECAST!$C170))</f>
        <v>#REF!</v>
      </c>
      <c r="J170" s="239" t="e">
        <f>IF($C170="","",SUMIFS('2023-Q1'!$I:$I,'2023-Q1'!$J:$J,FORECAST!$C170))</f>
        <v>#REF!</v>
      </c>
      <c r="K170" s="239" t="e">
        <f>IF($C170="","",SUMIFS('2023-Q2'!$I:$I,'2023-Q2'!$J:$J,FORECAST!$C170))</f>
        <v>#REF!</v>
      </c>
      <c r="L170" s="239" t="e">
        <f>IF($C170="","",SUMIFS('2023-Q3'!$I:$I,'2023-Q3'!$J:$J,FORECAST!$C170))</f>
        <v>#REF!</v>
      </c>
      <c r="M170" s="239" t="e">
        <f>IF($C170="","",SUMIFS('2023-Q4'!$I:$I,'2023-Q4'!$J:$J,FORECAST!$C170))</f>
        <v>#REF!</v>
      </c>
      <c r="N170" s="239" t="e">
        <f>IF($C170="","",SUMIFS('2024-Q1'!$I:$I,'2024-Q1'!$J:$J,FORECAST!$C170))</f>
        <v>#REF!</v>
      </c>
      <c r="O170" s="239" t="e">
        <f>IF($C170="","",SUMIFS('2024-Q2'!$I:$I,'2024-Q2'!$J:$J,FORECAST!$C170))</f>
        <v>#REF!</v>
      </c>
      <c r="P170" s="270" t="e">
        <f t="shared" si="103"/>
        <v>#REF!</v>
      </c>
      <c r="Q170" s="271" t="e">
        <f t="shared" si="104"/>
        <v>#REF!</v>
      </c>
      <c r="R170" s="111"/>
      <c r="S170" s="248"/>
      <c r="T170" s="248"/>
      <c r="U170" s="248"/>
      <c r="V170" s="248"/>
      <c r="W170" s="248"/>
      <c r="X170" s="248"/>
      <c r="Y170" s="248"/>
      <c r="Z170" s="248"/>
      <c r="AA170" s="248"/>
      <c r="AB170" s="270">
        <f t="shared" si="106"/>
        <v>0</v>
      </c>
      <c r="AC170" s="111"/>
      <c r="AD170" s="250" t="e">
        <f t="shared" si="107"/>
        <v>#REF!</v>
      </c>
      <c r="AE170" s="277" t="e">
        <f t="shared" si="108"/>
        <v>#REF!</v>
      </c>
      <c r="AF170" s="278" t="e">
        <f t="shared" si="109"/>
        <v>#REF!</v>
      </c>
      <c r="AG170" s="110"/>
    </row>
    <row r="171" spans="1:33" outlineLevel="1" x14ac:dyDescent="0.35">
      <c r="B171" s="130"/>
      <c r="C171" s="229" t="e">
        <f>IF(BUDGET!#REF!="","",BUDGET!#REF!)</f>
        <v>#REF!</v>
      </c>
      <c r="D171" s="231" t="e">
        <f>IF(BUDGET!#REF!="","",BUDGET!#REF!)</f>
        <v>#REF!</v>
      </c>
      <c r="E171" s="239" t="e">
        <f>IF(BUDGET!#REF!="","",BUDGET!#REF!)</f>
        <v>#REF!</v>
      </c>
      <c r="F171" s="241"/>
      <c r="G171" s="239" t="e">
        <f>IF($C171="","",SUMIFS('2022-Q2'!$I:$I,'2022-Q2'!$J:$J,FORECAST!$C171))</f>
        <v>#REF!</v>
      </c>
      <c r="H171" s="239" t="e">
        <f>IF($C171="","",SUMIFS('2022-Q3'!$I:$I,'2022-Q3'!$J:$J,FORECAST!$C171))</f>
        <v>#REF!</v>
      </c>
      <c r="I171" s="239" t="e">
        <f>IF($C171="","",SUMIFS('2022-Q4'!$I:$I,'2022-Q4'!$J:$J,FORECAST!$C171))</f>
        <v>#REF!</v>
      </c>
      <c r="J171" s="239" t="e">
        <f>IF($C171="","",SUMIFS('2023-Q1'!$I:$I,'2023-Q1'!$J:$J,FORECAST!$C171))</f>
        <v>#REF!</v>
      </c>
      <c r="K171" s="239" t="e">
        <f>IF($C171="","",SUMIFS('2023-Q2'!$I:$I,'2023-Q2'!$J:$J,FORECAST!$C171))</f>
        <v>#REF!</v>
      </c>
      <c r="L171" s="239" t="e">
        <f>IF($C171="","",SUMIFS('2023-Q3'!$I:$I,'2023-Q3'!$J:$J,FORECAST!$C171))</f>
        <v>#REF!</v>
      </c>
      <c r="M171" s="239" t="e">
        <f>IF($C171="","",SUMIFS('2023-Q4'!$I:$I,'2023-Q4'!$J:$J,FORECAST!$C171))</f>
        <v>#REF!</v>
      </c>
      <c r="N171" s="239" t="e">
        <f>IF($C171="","",SUMIFS('2024-Q1'!$I:$I,'2024-Q1'!$J:$J,FORECAST!$C171))</f>
        <v>#REF!</v>
      </c>
      <c r="O171" s="239" t="e">
        <f>IF($C171="","",SUMIFS('2024-Q2'!$I:$I,'2024-Q2'!$J:$J,FORECAST!$C171))</f>
        <v>#REF!</v>
      </c>
      <c r="P171" s="270" t="e">
        <f t="shared" si="103"/>
        <v>#REF!</v>
      </c>
      <c r="Q171" s="271" t="e">
        <f t="shared" si="104"/>
        <v>#REF!</v>
      </c>
      <c r="R171" s="111"/>
      <c r="S171" s="248"/>
      <c r="T171" s="248"/>
      <c r="U171" s="248"/>
      <c r="V171" s="248"/>
      <c r="W171" s="248"/>
      <c r="X171" s="248"/>
      <c r="Y171" s="248"/>
      <c r="Z171" s="248"/>
      <c r="AA171" s="248"/>
      <c r="AB171" s="270">
        <f t="shared" si="106"/>
        <v>0</v>
      </c>
      <c r="AC171" s="111"/>
      <c r="AD171" s="250" t="e">
        <f t="shared" si="107"/>
        <v>#REF!</v>
      </c>
      <c r="AE171" s="277" t="e">
        <f t="shared" si="108"/>
        <v>#REF!</v>
      </c>
      <c r="AF171" s="278" t="e">
        <f t="shared" si="109"/>
        <v>#REF!</v>
      </c>
      <c r="AG171" s="110"/>
    </row>
    <row r="172" spans="1:33" outlineLevel="1" x14ac:dyDescent="0.35">
      <c r="B172" s="130"/>
      <c r="C172" s="229" t="e">
        <f>IF(BUDGET!#REF!="","",BUDGET!#REF!)</f>
        <v>#REF!</v>
      </c>
      <c r="D172" s="231" t="e">
        <f>IF(BUDGET!#REF!="","",BUDGET!#REF!)</f>
        <v>#REF!</v>
      </c>
      <c r="E172" s="239" t="e">
        <f>IF(BUDGET!#REF!="","",BUDGET!#REF!)</f>
        <v>#REF!</v>
      </c>
      <c r="F172" s="241"/>
      <c r="G172" s="239" t="e">
        <f>IF($C172="","",SUMIFS('2022-Q2'!$I:$I,'2022-Q2'!$J:$J,FORECAST!$C172))</f>
        <v>#REF!</v>
      </c>
      <c r="H172" s="239" t="e">
        <f>IF($C172="","",SUMIFS('2022-Q3'!$I:$I,'2022-Q3'!$J:$J,FORECAST!$C172))</f>
        <v>#REF!</v>
      </c>
      <c r="I172" s="239" t="e">
        <f>IF($C172="","",SUMIFS('2022-Q4'!$I:$I,'2022-Q4'!$J:$J,FORECAST!$C172))</f>
        <v>#REF!</v>
      </c>
      <c r="J172" s="239" t="e">
        <f>IF($C172="","",SUMIFS('2023-Q1'!$I:$I,'2023-Q1'!$J:$J,FORECAST!$C172))</f>
        <v>#REF!</v>
      </c>
      <c r="K172" s="239" t="e">
        <f>IF($C172="","",SUMIFS('2023-Q2'!$I:$I,'2023-Q2'!$J:$J,FORECAST!$C172))</f>
        <v>#REF!</v>
      </c>
      <c r="L172" s="239" t="e">
        <f>IF($C172="","",SUMIFS('2023-Q3'!$I:$I,'2023-Q3'!$J:$J,FORECAST!$C172))</f>
        <v>#REF!</v>
      </c>
      <c r="M172" s="239" t="e">
        <f>IF($C172="","",SUMIFS('2023-Q4'!$I:$I,'2023-Q4'!$J:$J,FORECAST!$C172))</f>
        <v>#REF!</v>
      </c>
      <c r="N172" s="239" t="e">
        <f>IF($C172="","",SUMIFS('2024-Q1'!$I:$I,'2024-Q1'!$J:$J,FORECAST!$C172))</f>
        <v>#REF!</v>
      </c>
      <c r="O172" s="239" t="e">
        <f>IF($C172="","",SUMIFS('2024-Q2'!$I:$I,'2024-Q2'!$J:$J,FORECAST!$C172))</f>
        <v>#REF!</v>
      </c>
      <c r="P172" s="270" t="e">
        <f t="shared" si="103"/>
        <v>#REF!</v>
      </c>
      <c r="Q172" s="271" t="e">
        <f t="shared" si="104"/>
        <v>#REF!</v>
      </c>
      <c r="R172" s="111"/>
      <c r="S172" s="248"/>
      <c r="T172" s="248"/>
      <c r="U172" s="248"/>
      <c r="V172" s="248"/>
      <c r="W172" s="248"/>
      <c r="X172" s="248"/>
      <c r="Y172" s="248"/>
      <c r="Z172" s="248"/>
      <c r="AA172" s="248"/>
      <c r="AB172" s="270">
        <f t="shared" si="106"/>
        <v>0</v>
      </c>
      <c r="AC172" s="111"/>
      <c r="AD172" s="250" t="e">
        <f t="shared" si="107"/>
        <v>#REF!</v>
      </c>
      <c r="AE172" s="277" t="e">
        <f t="shared" si="108"/>
        <v>#REF!</v>
      </c>
      <c r="AF172" s="278" t="e">
        <f t="shared" si="109"/>
        <v>#REF!</v>
      </c>
      <c r="AG172" s="110"/>
    </row>
    <row r="173" spans="1:33" s="132" customFormat="1" outlineLevel="1" x14ac:dyDescent="0.35">
      <c r="A173" s="104"/>
      <c r="B173" s="130"/>
      <c r="C173" s="229" t="e">
        <f>IF(BUDGET!#REF!="","",BUDGET!#REF!)</f>
        <v>#REF!</v>
      </c>
      <c r="D173" s="231" t="e">
        <f>IF(BUDGET!#REF!="","",BUDGET!#REF!)</f>
        <v>#REF!</v>
      </c>
      <c r="E173" s="239" t="e">
        <f>IF(BUDGET!#REF!="","",BUDGET!#REF!)</f>
        <v>#REF!</v>
      </c>
      <c r="F173" s="241"/>
      <c r="G173" s="239" t="e">
        <f>IF($C173="","",SUMIFS('2022-Q2'!$I:$I,'2022-Q2'!$J:$J,FORECAST!$C173))</f>
        <v>#REF!</v>
      </c>
      <c r="H173" s="239" t="e">
        <f>IF($C173="","",SUMIFS('2022-Q3'!$I:$I,'2022-Q3'!$J:$J,FORECAST!$C173))</f>
        <v>#REF!</v>
      </c>
      <c r="I173" s="239" t="e">
        <f>IF($C173="","",SUMIFS('2022-Q4'!$I:$I,'2022-Q4'!$J:$J,FORECAST!$C173))</f>
        <v>#REF!</v>
      </c>
      <c r="J173" s="239" t="e">
        <f>IF($C173="","",SUMIFS('2023-Q1'!$I:$I,'2023-Q1'!$J:$J,FORECAST!$C173))</f>
        <v>#REF!</v>
      </c>
      <c r="K173" s="239" t="e">
        <f>IF($C173="","",SUMIFS('2023-Q2'!$I:$I,'2023-Q2'!$J:$J,FORECAST!$C173))</f>
        <v>#REF!</v>
      </c>
      <c r="L173" s="239" t="e">
        <f>IF($C173="","",SUMIFS('2023-Q3'!$I:$I,'2023-Q3'!$J:$J,FORECAST!$C173))</f>
        <v>#REF!</v>
      </c>
      <c r="M173" s="239" t="e">
        <f>IF($C173="","",SUMIFS('2023-Q4'!$I:$I,'2023-Q4'!$J:$J,FORECAST!$C173))</f>
        <v>#REF!</v>
      </c>
      <c r="N173" s="239" t="e">
        <f>IF($C173="","",SUMIFS('2024-Q1'!$I:$I,'2024-Q1'!$J:$J,FORECAST!$C173))</f>
        <v>#REF!</v>
      </c>
      <c r="O173" s="239" t="e">
        <f>IF($C173="","",SUMIFS('2024-Q2'!$I:$I,'2024-Q2'!$J:$J,FORECAST!$C173))</f>
        <v>#REF!</v>
      </c>
      <c r="P173" s="270" t="e">
        <f t="shared" si="103"/>
        <v>#REF!</v>
      </c>
      <c r="Q173" s="271" t="e">
        <f t="shared" si="104"/>
        <v>#REF!</v>
      </c>
      <c r="R173" s="111"/>
      <c r="S173" s="248"/>
      <c r="T173" s="248"/>
      <c r="U173" s="248"/>
      <c r="V173" s="248"/>
      <c r="W173" s="248"/>
      <c r="X173" s="248"/>
      <c r="Y173" s="248"/>
      <c r="Z173" s="248"/>
      <c r="AA173" s="248"/>
      <c r="AB173" s="270">
        <f t="shared" si="106"/>
        <v>0</v>
      </c>
      <c r="AC173" s="111"/>
      <c r="AD173" s="250" t="e">
        <f t="shared" si="107"/>
        <v>#REF!</v>
      </c>
      <c r="AE173" s="277" t="e">
        <f t="shared" si="108"/>
        <v>#REF!</v>
      </c>
      <c r="AF173" s="278" t="e">
        <f t="shared" si="109"/>
        <v>#REF!</v>
      </c>
      <c r="AG173" s="110"/>
    </row>
    <row r="174" spans="1:33" s="132" customFormat="1" outlineLevel="1" x14ac:dyDescent="0.35">
      <c r="A174" s="104"/>
      <c r="B174" s="130"/>
      <c r="C174" s="229" t="e">
        <f>IF(BUDGET!#REF!="","",BUDGET!#REF!)</f>
        <v>#REF!</v>
      </c>
      <c r="D174" s="231" t="e">
        <f>IF(BUDGET!#REF!="","",BUDGET!#REF!)</f>
        <v>#REF!</v>
      </c>
      <c r="E174" s="239" t="e">
        <f>IF(BUDGET!#REF!="","",BUDGET!#REF!)</f>
        <v>#REF!</v>
      </c>
      <c r="F174" s="241"/>
      <c r="G174" s="239" t="e">
        <f>IF($C174="","",SUMIFS('2022-Q2'!$I:$I,'2022-Q2'!$J:$J,FORECAST!$C174))</f>
        <v>#REF!</v>
      </c>
      <c r="H174" s="239" t="e">
        <f>IF($C174="","",SUMIFS('2022-Q3'!$I:$I,'2022-Q3'!$J:$J,FORECAST!$C174))</f>
        <v>#REF!</v>
      </c>
      <c r="I174" s="239" t="e">
        <f>IF($C174="","",SUMIFS('2022-Q4'!$I:$I,'2022-Q4'!$J:$J,FORECAST!$C174))</f>
        <v>#REF!</v>
      </c>
      <c r="J174" s="239" t="e">
        <f>IF($C174="","",SUMIFS('2023-Q1'!$I:$I,'2023-Q1'!$J:$J,FORECAST!$C174))</f>
        <v>#REF!</v>
      </c>
      <c r="K174" s="239" t="e">
        <f>IF($C174="","",SUMIFS('2023-Q2'!$I:$I,'2023-Q2'!$J:$J,FORECAST!$C174))</f>
        <v>#REF!</v>
      </c>
      <c r="L174" s="239" t="e">
        <f>IF($C174="","",SUMIFS('2023-Q3'!$I:$I,'2023-Q3'!$J:$J,FORECAST!$C174))</f>
        <v>#REF!</v>
      </c>
      <c r="M174" s="239" t="e">
        <f>IF($C174="","",SUMIFS('2023-Q4'!$I:$I,'2023-Q4'!$J:$J,FORECAST!$C174))</f>
        <v>#REF!</v>
      </c>
      <c r="N174" s="239" t="e">
        <f>IF($C174="","",SUMIFS('2024-Q1'!$I:$I,'2024-Q1'!$J:$J,FORECAST!$C174))</f>
        <v>#REF!</v>
      </c>
      <c r="O174" s="239" t="e">
        <f>IF($C174="","",SUMIFS('2024-Q2'!$I:$I,'2024-Q2'!$J:$J,FORECAST!$C174))</f>
        <v>#REF!</v>
      </c>
      <c r="P174" s="270" t="e">
        <f t="shared" si="103"/>
        <v>#REF!</v>
      </c>
      <c r="Q174" s="271" t="e">
        <f t="shared" si="104"/>
        <v>#REF!</v>
      </c>
      <c r="R174" s="111"/>
      <c r="S174" s="248"/>
      <c r="T174" s="248"/>
      <c r="U174" s="248"/>
      <c r="V174" s="248"/>
      <c r="W174" s="248"/>
      <c r="X174" s="248"/>
      <c r="Y174" s="248"/>
      <c r="Z174" s="248"/>
      <c r="AA174" s="248"/>
      <c r="AB174" s="270">
        <f t="shared" si="106"/>
        <v>0</v>
      </c>
      <c r="AC174" s="111"/>
      <c r="AD174" s="250" t="e">
        <f t="shared" si="107"/>
        <v>#REF!</v>
      </c>
      <c r="AE174" s="277" t="e">
        <f t="shared" si="108"/>
        <v>#REF!</v>
      </c>
      <c r="AF174" s="278" t="e">
        <f t="shared" si="109"/>
        <v>#REF!</v>
      </c>
      <c r="AG174" s="110"/>
    </row>
    <row r="175" spans="1:33" ht="19.5" customHeight="1" x14ac:dyDescent="0.35">
      <c r="A175" s="108"/>
      <c r="B175" s="126">
        <f>B159+1</f>
        <v>11</v>
      </c>
      <c r="C175" s="127" t="e">
        <f>IF(BUDGET!#REF!="","",BUDGET!#REF!)</f>
        <v>#REF!</v>
      </c>
      <c r="D175" s="236"/>
      <c r="E175" s="129" t="e">
        <f>SUM(E176:E190)</f>
        <v>#REF!</v>
      </c>
      <c r="F175" s="241"/>
      <c r="G175" s="321" t="e">
        <f>SUM(G176:G190)</f>
        <v>#REF!</v>
      </c>
      <c r="H175" s="321" t="e">
        <f t="shared" ref="H175:O175" si="110">SUM(H176:H190)</f>
        <v>#REF!</v>
      </c>
      <c r="I175" s="321" t="e">
        <f t="shared" si="110"/>
        <v>#REF!</v>
      </c>
      <c r="J175" s="321" t="e">
        <f t="shared" si="110"/>
        <v>#REF!</v>
      </c>
      <c r="K175" s="321" t="e">
        <f t="shared" si="110"/>
        <v>#REF!</v>
      </c>
      <c r="L175" s="321" t="e">
        <f t="shared" si="110"/>
        <v>#REF!</v>
      </c>
      <c r="M175" s="321" t="e">
        <f t="shared" si="110"/>
        <v>#REF!</v>
      </c>
      <c r="N175" s="321" t="e">
        <f t="shared" si="110"/>
        <v>#REF!</v>
      </c>
      <c r="O175" s="321" t="e">
        <f t="shared" si="110"/>
        <v>#REF!</v>
      </c>
      <c r="P175" s="267" t="e">
        <f>SUM(P176:P190)</f>
        <v>#REF!</v>
      </c>
      <c r="Q175" s="268" t="e">
        <f>P175/E175</f>
        <v>#REF!</v>
      </c>
      <c r="R175" s="111"/>
      <c r="S175" s="129">
        <f t="shared" ref="S175:X175" si="111">SUM(S176:S190)</f>
        <v>0</v>
      </c>
      <c r="T175" s="129">
        <f t="shared" si="111"/>
        <v>0</v>
      </c>
      <c r="U175" s="129">
        <f t="shared" si="111"/>
        <v>0</v>
      </c>
      <c r="V175" s="129">
        <f t="shared" si="111"/>
        <v>0</v>
      </c>
      <c r="W175" s="129">
        <f t="shared" si="111"/>
        <v>0</v>
      </c>
      <c r="X175" s="129">
        <f t="shared" si="111"/>
        <v>0</v>
      </c>
      <c r="Y175" s="129">
        <f t="shared" ref="Y175:AA175" si="112">SUM(Y176:Y190)</f>
        <v>0</v>
      </c>
      <c r="Z175" s="129">
        <f t="shared" si="112"/>
        <v>0</v>
      </c>
      <c r="AA175" s="129">
        <f t="shared" si="112"/>
        <v>0</v>
      </c>
      <c r="AB175" s="267">
        <f t="shared" ref="AB175" si="113">SUM(AB176:AB190)</f>
        <v>0</v>
      </c>
      <c r="AC175" s="111"/>
      <c r="AD175" s="129" t="e">
        <f t="shared" si="98"/>
        <v>#REF!</v>
      </c>
      <c r="AE175" s="259" t="e">
        <f t="shared" ref="AE175:AE189" si="114">AD175-E175</f>
        <v>#REF!</v>
      </c>
      <c r="AF175" s="252" t="e">
        <f t="shared" ref="AF175:AF189" si="115">AE175/E175</f>
        <v>#REF!</v>
      </c>
      <c r="AG175" s="110"/>
    </row>
    <row r="176" spans="1:33" outlineLevel="1" x14ac:dyDescent="0.35">
      <c r="B176" s="130"/>
      <c r="C176" s="229" t="e">
        <f>IF(BUDGET!#REF!="","",BUDGET!#REF!)</f>
        <v>#REF!</v>
      </c>
      <c r="D176" s="231" t="e">
        <f>IF(BUDGET!#REF!="","",BUDGET!#REF!)</f>
        <v>#REF!</v>
      </c>
      <c r="E176" s="239" t="e">
        <f>IF(BUDGET!#REF!="","",BUDGET!#REF!)</f>
        <v>#REF!</v>
      </c>
      <c r="F176" s="241"/>
      <c r="G176" s="239" t="e">
        <f>IF($C176="","",SUMIFS('2022-Q2'!$I:$I,'2022-Q2'!$J:$J,FORECAST!$C176))</f>
        <v>#REF!</v>
      </c>
      <c r="H176" s="239" t="e">
        <f>IF($C176="","",SUMIFS('2022-Q3'!$I:$I,'2022-Q3'!$J:$J,FORECAST!$C176))</f>
        <v>#REF!</v>
      </c>
      <c r="I176" s="239" t="e">
        <f>IF($C176="","",SUMIFS('2022-Q4'!$I:$I,'2022-Q4'!$J:$J,FORECAST!$C176))</f>
        <v>#REF!</v>
      </c>
      <c r="J176" s="239" t="e">
        <f>IF($C176="","",SUMIFS('2023-Q1'!$I:$I,'2023-Q1'!$J:$J,FORECAST!$C176))</f>
        <v>#REF!</v>
      </c>
      <c r="K176" s="239" t="e">
        <f>IF($C176="","",SUMIFS('2023-Q2'!$I:$I,'2023-Q2'!$J:$J,FORECAST!$C176))</f>
        <v>#REF!</v>
      </c>
      <c r="L176" s="239" t="e">
        <f>IF($C176="","",SUMIFS('2023-Q3'!$I:$I,'2023-Q3'!$J:$J,FORECAST!$C176))</f>
        <v>#REF!</v>
      </c>
      <c r="M176" s="239" t="e">
        <f>IF($C176="","",SUMIFS('2023-Q4'!$I:$I,'2023-Q4'!$J:$J,FORECAST!$C176))</f>
        <v>#REF!</v>
      </c>
      <c r="N176" s="239" t="e">
        <f>IF($C176="","",SUMIFS('2024-Q1'!$I:$I,'2024-Q1'!$J:$J,FORECAST!$C176))</f>
        <v>#REF!</v>
      </c>
      <c r="O176" s="239" t="e">
        <f>IF($C176="","",SUMIFS('2024-Q2'!$I:$I,'2024-Q2'!$J:$J,FORECAST!$C176))</f>
        <v>#REF!</v>
      </c>
      <c r="P176" s="270" t="e">
        <f t="shared" ref="P176:P190" si="116">SUM(G176:O176)</f>
        <v>#REF!</v>
      </c>
      <c r="Q176" s="271" t="e">
        <f t="shared" ref="Q176:Q190" si="117">P176/E176</f>
        <v>#REF!</v>
      </c>
      <c r="R176" s="111"/>
      <c r="S176" s="248"/>
      <c r="T176" s="248"/>
      <c r="U176" s="248"/>
      <c r="V176" s="248"/>
      <c r="W176" s="248"/>
      <c r="X176" s="248"/>
      <c r="Y176" s="248"/>
      <c r="Z176" s="248"/>
      <c r="AA176" s="248"/>
      <c r="AB176" s="270">
        <f t="shared" ref="AB176:AB190" si="118">SUM(S176:AA176)</f>
        <v>0</v>
      </c>
      <c r="AC176" s="111"/>
      <c r="AD176" s="250" t="e">
        <f t="shared" si="98"/>
        <v>#REF!</v>
      </c>
      <c r="AE176" s="277" t="e">
        <f t="shared" si="114"/>
        <v>#REF!</v>
      </c>
      <c r="AF176" s="278" t="e">
        <f t="shared" si="115"/>
        <v>#REF!</v>
      </c>
      <c r="AG176" s="110"/>
    </row>
    <row r="177" spans="1:33" outlineLevel="1" x14ac:dyDescent="0.35">
      <c r="B177" s="130"/>
      <c r="C177" s="229" t="e">
        <f>IF(BUDGET!#REF!="","",BUDGET!#REF!)</f>
        <v>#REF!</v>
      </c>
      <c r="D177" s="231" t="e">
        <f>IF(BUDGET!#REF!="","",BUDGET!#REF!)</f>
        <v>#REF!</v>
      </c>
      <c r="E177" s="239" t="e">
        <f>IF(BUDGET!#REF!="","",BUDGET!#REF!)</f>
        <v>#REF!</v>
      </c>
      <c r="F177" s="241"/>
      <c r="G177" s="239" t="e">
        <f>IF($C177="","",SUMIFS('2022-Q2'!$I:$I,'2022-Q2'!$J:$J,FORECAST!$C177))</f>
        <v>#REF!</v>
      </c>
      <c r="H177" s="239" t="e">
        <f>IF($C177="","",SUMIFS('2022-Q3'!$I:$I,'2022-Q3'!$J:$J,FORECAST!$C177))</f>
        <v>#REF!</v>
      </c>
      <c r="I177" s="239" t="e">
        <f>IF($C177="","",SUMIFS('2022-Q4'!$I:$I,'2022-Q4'!$J:$J,FORECAST!$C177))</f>
        <v>#REF!</v>
      </c>
      <c r="J177" s="239" t="e">
        <f>IF($C177="","",SUMIFS('2023-Q1'!$I:$I,'2023-Q1'!$J:$J,FORECAST!$C177))</f>
        <v>#REF!</v>
      </c>
      <c r="K177" s="239" t="e">
        <f>IF($C177="","",SUMIFS('2023-Q2'!$I:$I,'2023-Q2'!$J:$J,FORECAST!$C177))</f>
        <v>#REF!</v>
      </c>
      <c r="L177" s="239" t="e">
        <f>IF($C177="","",SUMIFS('2023-Q3'!$I:$I,'2023-Q3'!$J:$J,FORECAST!$C177))</f>
        <v>#REF!</v>
      </c>
      <c r="M177" s="239" t="e">
        <f>IF($C177="","",SUMIFS('2023-Q4'!$I:$I,'2023-Q4'!$J:$J,FORECAST!$C177))</f>
        <v>#REF!</v>
      </c>
      <c r="N177" s="239" t="e">
        <f>IF($C177="","",SUMIFS('2024-Q1'!$I:$I,'2024-Q1'!$J:$J,FORECAST!$C177))</f>
        <v>#REF!</v>
      </c>
      <c r="O177" s="239" t="e">
        <f>IF($C177="","",SUMIFS('2024-Q2'!$I:$I,'2024-Q2'!$J:$J,FORECAST!$C177))</f>
        <v>#REF!</v>
      </c>
      <c r="P177" s="270" t="e">
        <f t="shared" si="116"/>
        <v>#REF!</v>
      </c>
      <c r="Q177" s="271" t="e">
        <f t="shared" si="117"/>
        <v>#REF!</v>
      </c>
      <c r="R177" s="111"/>
      <c r="S177" s="248"/>
      <c r="T177" s="248"/>
      <c r="U177" s="248"/>
      <c r="V177" s="248"/>
      <c r="W177" s="248"/>
      <c r="X177" s="248"/>
      <c r="Y177" s="248"/>
      <c r="Z177" s="248"/>
      <c r="AA177" s="248"/>
      <c r="AB177" s="270">
        <f t="shared" si="118"/>
        <v>0</v>
      </c>
      <c r="AC177" s="111"/>
      <c r="AD177" s="250" t="e">
        <f t="shared" si="98"/>
        <v>#REF!</v>
      </c>
      <c r="AE177" s="277" t="e">
        <f t="shared" si="114"/>
        <v>#REF!</v>
      </c>
      <c r="AF177" s="278" t="e">
        <f t="shared" si="115"/>
        <v>#REF!</v>
      </c>
      <c r="AG177" s="110"/>
    </row>
    <row r="178" spans="1:33" outlineLevel="1" x14ac:dyDescent="0.35">
      <c r="B178" s="130"/>
      <c r="C178" s="229" t="e">
        <f>IF(BUDGET!#REF!="","",BUDGET!#REF!)</f>
        <v>#REF!</v>
      </c>
      <c r="D178" s="231" t="e">
        <f>IF(BUDGET!#REF!="","",BUDGET!#REF!)</f>
        <v>#REF!</v>
      </c>
      <c r="E178" s="239" t="e">
        <f>IF(BUDGET!#REF!="","",BUDGET!#REF!)</f>
        <v>#REF!</v>
      </c>
      <c r="F178" s="241"/>
      <c r="G178" s="239" t="e">
        <f>IF($C178="","",SUMIFS('2022-Q2'!$I:$I,'2022-Q2'!$J:$J,FORECAST!$C178))</f>
        <v>#REF!</v>
      </c>
      <c r="H178" s="239" t="e">
        <f>IF($C178="","",SUMIFS('2022-Q3'!$I:$I,'2022-Q3'!$J:$J,FORECAST!$C178))</f>
        <v>#REF!</v>
      </c>
      <c r="I178" s="239" t="e">
        <f>IF($C178="","",SUMIFS('2022-Q4'!$I:$I,'2022-Q4'!$J:$J,FORECAST!$C178))</f>
        <v>#REF!</v>
      </c>
      <c r="J178" s="239" t="e">
        <f>IF($C178="","",SUMIFS('2023-Q1'!$I:$I,'2023-Q1'!$J:$J,FORECAST!$C178))</f>
        <v>#REF!</v>
      </c>
      <c r="K178" s="239" t="e">
        <f>IF($C178="","",SUMIFS('2023-Q2'!$I:$I,'2023-Q2'!$J:$J,FORECAST!$C178))</f>
        <v>#REF!</v>
      </c>
      <c r="L178" s="239" t="e">
        <f>IF($C178="","",SUMIFS('2023-Q3'!$I:$I,'2023-Q3'!$J:$J,FORECAST!$C178))</f>
        <v>#REF!</v>
      </c>
      <c r="M178" s="239" t="e">
        <f>IF($C178="","",SUMIFS('2023-Q4'!$I:$I,'2023-Q4'!$J:$J,FORECAST!$C178))</f>
        <v>#REF!</v>
      </c>
      <c r="N178" s="239" t="e">
        <f>IF($C178="","",SUMIFS('2024-Q1'!$I:$I,'2024-Q1'!$J:$J,FORECAST!$C178))</f>
        <v>#REF!</v>
      </c>
      <c r="O178" s="239" t="e">
        <f>IF($C178="","",SUMIFS('2024-Q2'!$I:$I,'2024-Q2'!$J:$J,FORECAST!$C178))</f>
        <v>#REF!</v>
      </c>
      <c r="P178" s="270" t="e">
        <f t="shared" si="116"/>
        <v>#REF!</v>
      </c>
      <c r="Q178" s="271" t="e">
        <f t="shared" si="117"/>
        <v>#REF!</v>
      </c>
      <c r="R178" s="111"/>
      <c r="S178" s="248"/>
      <c r="T178" s="248"/>
      <c r="U178" s="248"/>
      <c r="V178" s="248"/>
      <c r="W178" s="248"/>
      <c r="X178" s="248"/>
      <c r="Y178" s="248"/>
      <c r="Z178" s="248"/>
      <c r="AA178" s="248"/>
      <c r="AB178" s="270">
        <f t="shared" si="118"/>
        <v>0</v>
      </c>
      <c r="AC178" s="111"/>
      <c r="AD178" s="250" t="e">
        <f t="shared" si="98"/>
        <v>#REF!</v>
      </c>
      <c r="AE178" s="277" t="e">
        <f t="shared" si="114"/>
        <v>#REF!</v>
      </c>
      <c r="AF178" s="278" t="e">
        <f t="shared" si="115"/>
        <v>#REF!</v>
      </c>
      <c r="AG178" s="110"/>
    </row>
    <row r="179" spans="1:33" outlineLevel="1" x14ac:dyDescent="0.35">
      <c r="B179" s="130"/>
      <c r="C179" s="229" t="e">
        <f>IF(BUDGET!#REF!="","",BUDGET!#REF!)</f>
        <v>#REF!</v>
      </c>
      <c r="D179" s="231" t="e">
        <f>IF(BUDGET!#REF!="","",BUDGET!#REF!)</f>
        <v>#REF!</v>
      </c>
      <c r="E179" s="239" t="e">
        <f>IF(BUDGET!#REF!="","",BUDGET!#REF!)</f>
        <v>#REF!</v>
      </c>
      <c r="F179" s="241"/>
      <c r="G179" s="239" t="e">
        <f>IF($C179="","",SUMIFS('2022-Q2'!$I:$I,'2022-Q2'!$J:$J,FORECAST!$C179))</f>
        <v>#REF!</v>
      </c>
      <c r="H179" s="239" t="e">
        <f>IF($C179="","",SUMIFS('2022-Q3'!$I:$I,'2022-Q3'!$J:$J,FORECAST!$C179))</f>
        <v>#REF!</v>
      </c>
      <c r="I179" s="239" t="e">
        <f>IF($C179="","",SUMIFS('2022-Q4'!$I:$I,'2022-Q4'!$J:$J,FORECAST!$C179))</f>
        <v>#REF!</v>
      </c>
      <c r="J179" s="239" t="e">
        <f>IF($C179="","",SUMIFS('2023-Q1'!$I:$I,'2023-Q1'!$J:$J,FORECAST!$C179))</f>
        <v>#REF!</v>
      </c>
      <c r="K179" s="239" t="e">
        <f>IF($C179="","",SUMIFS('2023-Q2'!$I:$I,'2023-Q2'!$J:$J,FORECAST!$C179))</f>
        <v>#REF!</v>
      </c>
      <c r="L179" s="239" t="e">
        <f>IF($C179="","",SUMIFS('2023-Q3'!$I:$I,'2023-Q3'!$J:$J,FORECAST!$C179))</f>
        <v>#REF!</v>
      </c>
      <c r="M179" s="239" t="e">
        <f>IF($C179="","",SUMIFS('2023-Q4'!$I:$I,'2023-Q4'!$J:$J,FORECAST!$C179))</f>
        <v>#REF!</v>
      </c>
      <c r="N179" s="239" t="e">
        <f>IF($C179="","",SUMIFS('2024-Q1'!$I:$I,'2024-Q1'!$J:$J,FORECAST!$C179))</f>
        <v>#REF!</v>
      </c>
      <c r="O179" s="239" t="e">
        <f>IF($C179="","",SUMIFS('2024-Q2'!$I:$I,'2024-Q2'!$J:$J,FORECAST!$C179))</f>
        <v>#REF!</v>
      </c>
      <c r="P179" s="270" t="e">
        <f t="shared" si="116"/>
        <v>#REF!</v>
      </c>
      <c r="Q179" s="271" t="e">
        <f t="shared" si="117"/>
        <v>#REF!</v>
      </c>
      <c r="R179" s="111"/>
      <c r="S179" s="248"/>
      <c r="T179" s="248"/>
      <c r="U179" s="248"/>
      <c r="V179" s="248"/>
      <c r="W179" s="248"/>
      <c r="X179" s="248"/>
      <c r="Y179" s="248"/>
      <c r="Z179" s="248"/>
      <c r="AA179" s="248"/>
      <c r="AB179" s="270">
        <f t="shared" si="118"/>
        <v>0</v>
      </c>
      <c r="AC179" s="111"/>
      <c r="AD179" s="250" t="e">
        <f t="shared" si="98"/>
        <v>#REF!</v>
      </c>
      <c r="AE179" s="277" t="e">
        <f t="shared" si="114"/>
        <v>#REF!</v>
      </c>
      <c r="AF179" s="278" t="e">
        <f t="shared" si="115"/>
        <v>#REF!</v>
      </c>
      <c r="AG179" s="110"/>
    </row>
    <row r="180" spans="1:33" outlineLevel="1" x14ac:dyDescent="0.35">
      <c r="B180" s="130"/>
      <c r="C180" s="229" t="e">
        <f>IF(BUDGET!#REF!="","",BUDGET!#REF!)</f>
        <v>#REF!</v>
      </c>
      <c r="D180" s="231" t="e">
        <f>IF(BUDGET!#REF!="","",BUDGET!#REF!)</f>
        <v>#REF!</v>
      </c>
      <c r="E180" s="239" t="e">
        <f>IF(BUDGET!#REF!="","",BUDGET!#REF!)</f>
        <v>#REF!</v>
      </c>
      <c r="F180" s="241"/>
      <c r="G180" s="239" t="e">
        <f>IF($C180="","",SUMIFS('2022-Q2'!$I:$I,'2022-Q2'!$J:$J,FORECAST!$C180))</f>
        <v>#REF!</v>
      </c>
      <c r="H180" s="239" t="e">
        <f>IF($C180="","",SUMIFS('2022-Q3'!$I:$I,'2022-Q3'!$J:$J,FORECAST!$C180))</f>
        <v>#REF!</v>
      </c>
      <c r="I180" s="239" t="e">
        <f>IF($C180="","",SUMIFS('2022-Q4'!$I:$I,'2022-Q4'!$J:$J,FORECAST!$C180))</f>
        <v>#REF!</v>
      </c>
      <c r="J180" s="239" t="e">
        <f>IF($C180="","",SUMIFS('2023-Q1'!$I:$I,'2023-Q1'!$J:$J,FORECAST!$C180))</f>
        <v>#REF!</v>
      </c>
      <c r="K180" s="239" t="e">
        <f>IF($C180="","",SUMIFS('2023-Q2'!$I:$I,'2023-Q2'!$J:$J,FORECAST!$C180))</f>
        <v>#REF!</v>
      </c>
      <c r="L180" s="239" t="e">
        <f>IF($C180="","",SUMIFS('2023-Q3'!$I:$I,'2023-Q3'!$J:$J,FORECAST!$C180))</f>
        <v>#REF!</v>
      </c>
      <c r="M180" s="239" t="e">
        <f>IF($C180="","",SUMIFS('2023-Q4'!$I:$I,'2023-Q4'!$J:$J,FORECAST!$C180))</f>
        <v>#REF!</v>
      </c>
      <c r="N180" s="239" t="e">
        <f>IF($C180="","",SUMIFS('2024-Q1'!$I:$I,'2024-Q1'!$J:$J,FORECAST!$C180))</f>
        <v>#REF!</v>
      </c>
      <c r="O180" s="239" t="e">
        <f>IF($C180="","",SUMIFS('2024-Q2'!$I:$I,'2024-Q2'!$J:$J,FORECAST!$C180))</f>
        <v>#REF!</v>
      </c>
      <c r="P180" s="270" t="e">
        <f t="shared" si="116"/>
        <v>#REF!</v>
      </c>
      <c r="Q180" s="271" t="e">
        <f t="shared" si="117"/>
        <v>#REF!</v>
      </c>
      <c r="R180" s="111"/>
      <c r="S180" s="248"/>
      <c r="T180" s="248"/>
      <c r="U180" s="248"/>
      <c r="V180" s="248"/>
      <c r="W180" s="248"/>
      <c r="X180" s="248"/>
      <c r="Y180" s="248"/>
      <c r="Z180" s="248"/>
      <c r="AA180" s="248"/>
      <c r="AB180" s="270">
        <f t="shared" si="118"/>
        <v>0</v>
      </c>
      <c r="AC180" s="111"/>
      <c r="AD180" s="250" t="e">
        <f t="shared" si="98"/>
        <v>#REF!</v>
      </c>
      <c r="AE180" s="277" t="e">
        <f t="shared" si="114"/>
        <v>#REF!</v>
      </c>
      <c r="AF180" s="278" t="e">
        <f t="shared" si="115"/>
        <v>#REF!</v>
      </c>
      <c r="AG180" s="110"/>
    </row>
    <row r="181" spans="1:33" outlineLevel="1" x14ac:dyDescent="0.35">
      <c r="B181" s="130"/>
      <c r="C181" s="229" t="e">
        <f>IF(BUDGET!#REF!="","",BUDGET!#REF!)</f>
        <v>#REF!</v>
      </c>
      <c r="D181" s="231" t="e">
        <f>IF(BUDGET!#REF!="","",BUDGET!#REF!)</f>
        <v>#REF!</v>
      </c>
      <c r="E181" s="239" t="e">
        <f>IF(BUDGET!#REF!="","",BUDGET!#REF!)</f>
        <v>#REF!</v>
      </c>
      <c r="F181" s="241"/>
      <c r="G181" s="239" t="e">
        <f>IF($C181="","",SUMIFS('2022-Q2'!$I:$I,'2022-Q2'!$J:$J,FORECAST!$C181))</f>
        <v>#REF!</v>
      </c>
      <c r="H181" s="239" t="e">
        <f>IF($C181="","",SUMIFS('2022-Q3'!$I:$I,'2022-Q3'!$J:$J,FORECAST!$C181))</f>
        <v>#REF!</v>
      </c>
      <c r="I181" s="239" t="e">
        <f>IF($C181="","",SUMIFS('2022-Q4'!$I:$I,'2022-Q4'!$J:$J,FORECAST!$C181))</f>
        <v>#REF!</v>
      </c>
      <c r="J181" s="239" t="e">
        <f>IF($C181="","",SUMIFS('2023-Q1'!$I:$I,'2023-Q1'!$J:$J,FORECAST!$C181))</f>
        <v>#REF!</v>
      </c>
      <c r="K181" s="239" t="e">
        <f>IF($C181="","",SUMIFS('2023-Q2'!$I:$I,'2023-Q2'!$J:$J,FORECAST!$C181))</f>
        <v>#REF!</v>
      </c>
      <c r="L181" s="239" t="e">
        <f>IF($C181="","",SUMIFS('2023-Q3'!$I:$I,'2023-Q3'!$J:$J,FORECAST!$C181))</f>
        <v>#REF!</v>
      </c>
      <c r="M181" s="239" t="e">
        <f>IF($C181="","",SUMIFS('2023-Q4'!$I:$I,'2023-Q4'!$J:$J,FORECAST!$C181))</f>
        <v>#REF!</v>
      </c>
      <c r="N181" s="239" t="e">
        <f>IF($C181="","",SUMIFS('2024-Q1'!$I:$I,'2024-Q1'!$J:$J,FORECAST!$C181))</f>
        <v>#REF!</v>
      </c>
      <c r="O181" s="239" t="e">
        <f>IF($C181="","",SUMIFS('2024-Q2'!$I:$I,'2024-Q2'!$J:$J,FORECAST!$C181))</f>
        <v>#REF!</v>
      </c>
      <c r="P181" s="270" t="e">
        <f t="shared" si="116"/>
        <v>#REF!</v>
      </c>
      <c r="Q181" s="271" t="e">
        <f t="shared" si="117"/>
        <v>#REF!</v>
      </c>
      <c r="R181" s="111"/>
      <c r="S181" s="248"/>
      <c r="T181" s="248"/>
      <c r="U181" s="248"/>
      <c r="V181" s="248"/>
      <c r="W181" s="248"/>
      <c r="X181" s="248"/>
      <c r="Y181" s="248"/>
      <c r="Z181" s="248"/>
      <c r="AA181" s="248"/>
      <c r="AB181" s="270">
        <f t="shared" si="118"/>
        <v>0</v>
      </c>
      <c r="AC181" s="111"/>
      <c r="AD181" s="250" t="e">
        <f t="shared" si="98"/>
        <v>#REF!</v>
      </c>
      <c r="AE181" s="277" t="e">
        <f t="shared" si="114"/>
        <v>#REF!</v>
      </c>
      <c r="AF181" s="278" t="e">
        <f t="shared" si="115"/>
        <v>#REF!</v>
      </c>
      <c r="AG181" s="110"/>
    </row>
    <row r="182" spans="1:33" outlineLevel="1" x14ac:dyDescent="0.35">
      <c r="B182" s="130"/>
      <c r="C182" s="229" t="e">
        <f>IF(BUDGET!#REF!="","",BUDGET!#REF!)</f>
        <v>#REF!</v>
      </c>
      <c r="D182" s="231" t="e">
        <f>IF(BUDGET!#REF!="","",BUDGET!#REF!)</f>
        <v>#REF!</v>
      </c>
      <c r="E182" s="239" t="e">
        <f>IF(BUDGET!#REF!="","",BUDGET!#REF!)</f>
        <v>#REF!</v>
      </c>
      <c r="F182" s="241"/>
      <c r="G182" s="239" t="e">
        <f>IF($C182="","",SUMIFS('2022-Q2'!$I:$I,'2022-Q2'!$J:$J,FORECAST!$C182))</f>
        <v>#REF!</v>
      </c>
      <c r="H182" s="239" t="e">
        <f>IF($C182="","",SUMIFS('2022-Q3'!$I:$I,'2022-Q3'!$J:$J,FORECAST!$C182))</f>
        <v>#REF!</v>
      </c>
      <c r="I182" s="239" t="e">
        <f>IF($C182="","",SUMIFS('2022-Q4'!$I:$I,'2022-Q4'!$J:$J,FORECAST!$C182))</f>
        <v>#REF!</v>
      </c>
      <c r="J182" s="239" t="e">
        <f>IF($C182="","",SUMIFS('2023-Q1'!$I:$I,'2023-Q1'!$J:$J,FORECAST!$C182))</f>
        <v>#REF!</v>
      </c>
      <c r="K182" s="239" t="e">
        <f>IF($C182="","",SUMIFS('2023-Q2'!$I:$I,'2023-Q2'!$J:$J,FORECAST!$C182))</f>
        <v>#REF!</v>
      </c>
      <c r="L182" s="239" t="e">
        <f>IF($C182="","",SUMIFS('2023-Q3'!$I:$I,'2023-Q3'!$J:$J,FORECAST!$C182))</f>
        <v>#REF!</v>
      </c>
      <c r="M182" s="239" t="e">
        <f>IF($C182="","",SUMIFS('2023-Q4'!$I:$I,'2023-Q4'!$J:$J,FORECAST!$C182))</f>
        <v>#REF!</v>
      </c>
      <c r="N182" s="239" t="e">
        <f>IF($C182="","",SUMIFS('2024-Q1'!$I:$I,'2024-Q1'!$J:$J,FORECAST!$C182))</f>
        <v>#REF!</v>
      </c>
      <c r="O182" s="239" t="e">
        <f>IF($C182="","",SUMIFS('2024-Q2'!$I:$I,'2024-Q2'!$J:$J,FORECAST!$C182))</f>
        <v>#REF!</v>
      </c>
      <c r="P182" s="270" t="e">
        <f t="shared" si="116"/>
        <v>#REF!</v>
      </c>
      <c r="Q182" s="271" t="e">
        <f t="shared" si="117"/>
        <v>#REF!</v>
      </c>
      <c r="R182" s="111"/>
      <c r="S182" s="248"/>
      <c r="T182" s="248"/>
      <c r="U182" s="248"/>
      <c r="V182" s="248"/>
      <c r="W182" s="248"/>
      <c r="X182" s="248"/>
      <c r="Y182" s="248"/>
      <c r="Z182" s="248"/>
      <c r="AA182" s="248"/>
      <c r="AB182" s="270">
        <f t="shared" si="118"/>
        <v>0</v>
      </c>
      <c r="AC182" s="111"/>
      <c r="AD182" s="250" t="e">
        <f t="shared" si="98"/>
        <v>#REF!</v>
      </c>
      <c r="AE182" s="277" t="e">
        <f t="shared" si="114"/>
        <v>#REF!</v>
      </c>
      <c r="AF182" s="278" t="e">
        <f t="shared" si="115"/>
        <v>#REF!</v>
      </c>
      <c r="AG182" s="110"/>
    </row>
    <row r="183" spans="1:33" outlineLevel="1" x14ac:dyDescent="0.35">
      <c r="B183" s="130"/>
      <c r="C183" s="229" t="e">
        <f>IF(BUDGET!#REF!="","",BUDGET!#REF!)</f>
        <v>#REF!</v>
      </c>
      <c r="D183" s="231" t="e">
        <f>IF(BUDGET!#REF!="","",BUDGET!#REF!)</f>
        <v>#REF!</v>
      </c>
      <c r="E183" s="239" t="e">
        <f>IF(BUDGET!#REF!="","",BUDGET!#REF!)</f>
        <v>#REF!</v>
      </c>
      <c r="F183" s="241"/>
      <c r="G183" s="239" t="e">
        <f>IF($C183="","",SUMIFS('2022-Q2'!$I:$I,'2022-Q2'!$J:$J,FORECAST!$C183))</f>
        <v>#REF!</v>
      </c>
      <c r="H183" s="239" t="e">
        <f>IF($C183="","",SUMIFS('2022-Q3'!$I:$I,'2022-Q3'!$J:$J,FORECAST!$C183))</f>
        <v>#REF!</v>
      </c>
      <c r="I183" s="239" t="e">
        <f>IF($C183="","",SUMIFS('2022-Q4'!$I:$I,'2022-Q4'!$J:$J,FORECAST!$C183))</f>
        <v>#REF!</v>
      </c>
      <c r="J183" s="239" t="e">
        <f>IF($C183="","",SUMIFS('2023-Q1'!$I:$I,'2023-Q1'!$J:$J,FORECAST!$C183))</f>
        <v>#REF!</v>
      </c>
      <c r="K183" s="239" t="e">
        <f>IF($C183="","",SUMIFS('2023-Q2'!$I:$I,'2023-Q2'!$J:$J,FORECAST!$C183))</f>
        <v>#REF!</v>
      </c>
      <c r="L183" s="239" t="e">
        <f>IF($C183="","",SUMIFS('2023-Q3'!$I:$I,'2023-Q3'!$J:$J,FORECAST!$C183))</f>
        <v>#REF!</v>
      </c>
      <c r="M183" s="239" t="e">
        <f>IF($C183="","",SUMIFS('2023-Q4'!$I:$I,'2023-Q4'!$J:$J,FORECAST!$C183))</f>
        <v>#REF!</v>
      </c>
      <c r="N183" s="239" t="e">
        <f>IF($C183="","",SUMIFS('2024-Q1'!$I:$I,'2024-Q1'!$J:$J,FORECAST!$C183))</f>
        <v>#REF!</v>
      </c>
      <c r="O183" s="239" t="e">
        <f>IF($C183="","",SUMIFS('2024-Q2'!$I:$I,'2024-Q2'!$J:$J,FORECAST!$C183))</f>
        <v>#REF!</v>
      </c>
      <c r="P183" s="270" t="e">
        <f t="shared" si="116"/>
        <v>#REF!</v>
      </c>
      <c r="Q183" s="271" t="e">
        <f t="shared" si="117"/>
        <v>#REF!</v>
      </c>
      <c r="R183" s="111"/>
      <c r="S183" s="248"/>
      <c r="T183" s="248"/>
      <c r="U183" s="248"/>
      <c r="V183" s="248"/>
      <c r="W183" s="248"/>
      <c r="X183" s="248"/>
      <c r="Y183" s="248"/>
      <c r="Z183" s="248"/>
      <c r="AA183" s="248"/>
      <c r="AB183" s="270">
        <f t="shared" si="118"/>
        <v>0</v>
      </c>
      <c r="AC183" s="111"/>
      <c r="AD183" s="250" t="e">
        <f t="shared" si="98"/>
        <v>#REF!</v>
      </c>
      <c r="AE183" s="277" t="e">
        <f t="shared" si="114"/>
        <v>#REF!</v>
      </c>
      <c r="AF183" s="278" t="e">
        <f t="shared" si="115"/>
        <v>#REF!</v>
      </c>
      <c r="AG183" s="110"/>
    </row>
    <row r="184" spans="1:33" outlineLevel="1" x14ac:dyDescent="0.35">
      <c r="B184" s="130"/>
      <c r="C184" s="229" t="e">
        <f>IF(BUDGET!#REF!="","",BUDGET!#REF!)</f>
        <v>#REF!</v>
      </c>
      <c r="D184" s="231" t="e">
        <f>IF(BUDGET!#REF!="","",BUDGET!#REF!)</f>
        <v>#REF!</v>
      </c>
      <c r="E184" s="239" t="e">
        <f>IF(BUDGET!#REF!="","",BUDGET!#REF!)</f>
        <v>#REF!</v>
      </c>
      <c r="F184" s="241"/>
      <c r="G184" s="239" t="e">
        <f>IF($C184="","",SUMIFS('2022-Q2'!$I:$I,'2022-Q2'!$J:$J,FORECAST!$C184))</f>
        <v>#REF!</v>
      </c>
      <c r="H184" s="239" t="e">
        <f>IF($C184="","",SUMIFS('2022-Q3'!$I:$I,'2022-Q3'!$J:$J,FORECAST!$C184))</f>
        <v>#REF!</v>
      </c>
      <c r="I184" s="239" t="e">
        <f>IF($C184="","",SUMIFS('2022-Q4'!$I:$I,'2022-Q4'!$J:$J,FORECAST!$C184))</f>
        <v>#REF!</v>
      </c>
      <c r="J184" s="239" t="e">
        <f>IF($C184="","",SUMIFS('2023-Q1'!$I:$I,'2023-Q1'!$J:$J,FORECAST!$C184))</f>
        <v>#REF!</v>
      </c>
      <c r="K184" s="239" t="e">
        <f>IF($C184="","",SUMIFS('2023-Q2'!$I:$I,'2023-Q2'!$J:$J,FORECAST!$C184))</f>
        <v>#REF!</v>
      </c>
      <c r="L184" s="239" t="e">
        <f>IF($C184="","",SUMIFS('2023-Q3'!$I:$I,'2023-Q3'!$J:$J,FORECAST!$C184))</f>
        <v>#REF!</v>
      </c>
      <c r="M184" s="239" t="e">
        <f>IF($C184="","",SUMIFS('2023-Q4'!$I:$I,'2023-Q4'!$J:$J,FORECAST!$C184))</f>
        <v>#REF!</v>
      </c>
      <c r="N184" s="239" t="e">
        <f>IF($C184="","",SUMIFS('2024-Q1'!$I:$I,'2024-Q1'!$J:$J,FORECAST!$C184))</f>
        <v>#REF!</v>
      </c>
      <c r="O184" s="239" t="e">
        <f>IF($C184="","",SUMIFS('2024-Q2'!$I:$I,'2024-Q2'!$J:$J,FORECAST!$C184))</f>
        <v>#REF!</v>
      </c>
      <c r="P184" s="270" t="e">
        <f t="shared" si="116"/>
        <v>#REF!</v>
      </c>
      <c r="Q184" s="271" t="e">
        <f t="shared" si="117"/>
        <v>#REF!</v>
      </c>
      <c r="R184" s="111"/>
      <c r="S184" s="248"/>
      <c r="T184" s="248"/>
      <c r="U184" s="248"/>
      <c r="V184" s="248"/>
      <c r="W184" s="248"/>
      <c r="X184" s="248"/>
      <c r="Y184" s="248"/>
      <c r="Z184" s="248"/>
      <c r="AA184" s="248"/>
      <c r="AB184" s="270">
        <f t="shared" si="118"/>
        <v>0</v>
      </c>
      <c r="AC184" s="111"/>
      <c r="AD184" s="250" t="e">
        <f t="shared" si="98"/>
        <v>#REF!</v>
      </c>
      <c r="AE184" s="277" t="e">
        <f t="shared" si="114"/>
        <v>#REF!</v>
      </c>
      <c r="AF184" s="278" t="e">
        <f t="shared" si="115"/>
        <v>#REF!</v>
      </c>
      <c r="AG184" s="110"/>
    </row>
    <row r="185" spans="1:33" outlineLevel="1" x14ac:dyDescent="0.35">
      <c r="B185" s="130"/>
      <c r="C185" s="229" t="e">
        <f>IF(BUDGET!#REF!="","",BUDGET!#REF!)</f>
        <v>#REF!</v>
      </c>
      <c r="D185" s="231" t="e">
        <f>IF(BUDGET!#REF!="","",BUDGET!#REF!)</f>
        <v>#REF!</v>
      </c>
      <c r="E185" s="239" t="e">
        <f>IF(BUDGET!#REF!="","",BUDGET!#REF!)</f>
        <v>#REF!</v>
      </c>
      <c r="F185" s="241"/>
      <c r="G185" s="239" t="e">
        <f>IF($C185="","",SUMIFS('2022-Q2'!$I:$I,'2022-Q2'!$J:$J,FORECAST!$C185))</f>
        <v>#REF!</v>
      </c>
      <c r="H185" s="239" t="e">
        <f>IF($C185="","",SUMIFS('2022-Q3'!$I:$I,'2022-Q3'!$J:$J,FORECAST!$C185))</f>
        <v>#REF!</v>
      </c>
      <c r="I185" s="239" t="e">
        <f>IF($C185="","",SUMIFS('2022-Q4'!$I:$I,'2022-Q4'!$J:$J,FORECAST!$C185))</f>
        <v>#REF!</v>
      </c>
      <c r="J185" s="239" t="e">
        <f>IF($C185="","",SUMIFS('2023-Q1'!$I:$I,'2023-Q1'!$J:$J,FORECAST!$C185))</f>
        <v>#REF!</v>
      </c>
      <c r="K185" s="239" t="e">
        <f>IF($C185="","",SUMIFS('2023-Q2'!$I:$I,'2023-Q2'!$J:$J,FORECAST!$C185))</f>
        <v>#REF!</v>
      </c>
      <c r="L185" s="239" t="e">
        <f>IF($C185="","",SUMIFS('2023-Q3'!$I:$I,'2023-Q3'!$J:$J,FORECAST!$C185))</f>
        <v>#REF!</v>
      </c>
      <c r="M185" s="239" t="e">
        <f>IF($C185="","",SUMIFS('2023-Q4'!$I:$I,'2023-Q4'!$J:$J,FORECAST!$C185))</f>
        <v>#REF!</v>
      </c>
      <c r="N185" s="239" t="e">
        <f>IF($C185="","",SUMIFS('2024-Q1'!$I:$I,'2024-Q1'!$J:$J,FORECAST!$C185))</f>
        <v>#REF!</v>
      </c>
      <c r="O185" s="239" t="e">
        <f>IF($C185="","",SUMIFS('2024-Q2'!$I:$I,'2024-Q2'!$J:$J,FORECAST!$C185))</f>
        <v>#REF!</v>
      </c>
      <c r="P185" s="270" t="e">
        <f t="shared" si="116"/>
        <v>#REF!</v>
      </c>
      <c r="Q185" s="271" t="e">
        <f t="shared" si="117"/>
        <v>#REF!</v>
      </c>
      <c r="R185" s="111"/>
      <c r="S185" s="248"/>
      <c r="T185" s="248"/>
      <c r="U185" s="248"/>
      <c r="V185" s="248"/>
      <c r="W185" s="248"/>
      <c r="X185" s="248"/>
      <c r="Y185" s="248"/>
      <c r="Z185" s="248"/>
      <c r="AA185" s="248"/>
      <c r="AB185" s="270">
        <f t="shared" si="118"/>
        <v>0</v>
      </c>
      <c r="AC185" s="111"/>
      <c r="AD185" s="250" t="e">
        <f t="shared" si="98"/>
        <v>#REF!</v>
      </c>
      <c r="AE185" s="277" t="e">
        <f t="shared" si="114"/>
        <v>#REF!</v>
      </c>
      <c r="AF185" s="278" t="e">
        <f t="shared" si="115"/>
        <v>#REF!</v>
      </c>
      <c r="AG185" s="110"/>
    </row>
    <row r="186" spans="1:33" outlineLevel="1" x14ac:dyDescent="0.35">
      <c r="B186" s="130"/>
      <c r="C186" s="229" t="e">
        <f>IF(BUDGET!#REF!="","",BUDGET!#REF!)</f>
        <v>#REF!</v>
      </c>
      <c r="D186" s="231" t="e">
        <f>IF(BUDGET!#REF!="","",BUDGET!#REF!)</f>
        <v>#REF!</v>
      </c>
      <c r="E186" s="239" t="e">
        <f>IF(BUDGET!#REF!="","",BUDGET!#REF!)</f>
        <v>#REF!</v>
      </c>
      <c r="F186" s="241"/>
      <c r="G186" s="239" t="e">
        <f>IF($C186="","",SUMIFS('2022-Q2'!$I:$I,'2022-Q2'!$J:$J,FORECAST!$C186))</f>
        <v>#REF!</v>
      </c>
      <c r="H186" s="239" t="e">
        <f>IF($C186="","",SUMIFS('2022-Q3'!$I:$I,'2022-Q3'!$J:$J,FORECAST!$C186))</f>
        <v>#REF!</v>
      </c>
      <c r="I186" s="239" t="e">
        <f>IF($C186="","",SUMIFS('2022-Q4'!$I:$I,'2022-Q4'!$J:$J,FORECAST!$C186))</f>
        <v>#REF!</v>
      </c>
      <c r="J186" s="239" t="e">
        <f>IF($C186="","",SUMIFS('2023-Q1'!$I:$I,'2023-Q1'!$J:$J,FORECAST!$C186))</f>
        <v>#REF!</v>
      </c>
      <c r="K186" s="239" t="e">
        <f>IF($C186="","",SUMIFS('2023-Q2'!$I:$I,'2023-Q2'!$J:$J,FORECAST!$C186))</f>
        <v>#REF!</v>
      </c>
      <c r="L186" s="239" t="e">
        <f>IF($C186="","",SUMIFS('2023-Q3'!$I:$I,'2023-Q3'!$J:$J,FORECAST!$C186))</f>
        <v>#REF!</v>
      </c>
      <c r="M186" s="239" t="e">
        <f>IF($C186="","",SUMIFS('2023-Q4'!$I:$I,'2023-Q4'!$J:$J,FORECAST!$C186))</f>
        <v>#REF!</v>
      </c>
      <c r="N186" s="239" t="e">
        <f>IF($C186="","",SUMIFS('2024-Q1'!$I:$I,'2024-Q1'!$J:$J,FORECAST!$C186))</f>
        <v>#REF!</v>
      </c>
      <c r="O186" s="239" t="e">
        <f>IF($C186="","",SUMIFS('2024-Q2'!$I:$I,'2024-Q2'!$J:$J,FORECAST!$C186))</f>
        <v>#REF!</v>
      </c>
      <c r="P186" s="270" t="e">
        <f t="shared" si="116"/>
        <v>#REF!</v>
      </c>
      <c r="Q186" s="271" t="e">
        <f t="shared" si="117"/>
        <v>#REF!</v>
      </c>
      <c r="R186" s="111"/>
      <c r="S186" s="248"/>
      <c r="T186" s="248"/>
      <c r="U186" s="248"/>
      <c r="V186" s="248"/>
      <c r="W186" s="248"/>
      <c r="X186" s="248"/>
      <c r="Y186" s="248"/>
      <c r="Z186" s="248"/>
      <c r="AA186" s="248"/>
      <c r="AB186" s="270">
        <f t="shared" si="118"/>
        <v>0</v>
      </c>
      <c r="AC186" s="111"/>
      <c r="AD186" s="250" t="e">
        <f t="shared" si="98"/>
        <v>#REF!</v>
      </c>
      <c r="AE186" s="277" t="e">
        <f t="shared" si="114"/>
        <v>#REF!</v>
      </c>
      <c r="AF186" s="278" t="e">
        <f t="shared" si="115"/>
        <v>#REF!</v>
      </c>
      <c r="AG186" s="110"/>
    </row>
    <row r="187" spans="1:33" outlineLevel="1" x14ac:dyDescent="0.35">
      <c r="B187" s="130"/>
      <c r="C187" s="229" t="e">
        <f>IF(BUDGET!#REF!="","",BUDGET!#REF!)</f>
        <v>#REF!</v>
      </c>
      <c r="D187" s="231" t="e">
        <f>IF(BUDGET!#REF!="","",BUDGET!#REF!)</f>
        <v>#REF!</v>
      </c>
      <c r="E187" s="239" t="e">
        <f>IF(BUDGET!#REF!="","",BUDGET!#REF!)</f>
        <v>#REF!</v>
      </c>
      <c r="F187" s="241"/>
      <c r="G187" s="239" t="e">
        <f>IF($C187="","",SUMIFS('2022-Q2'!$I:$I,'2022-Q2'!$J:$J,FORECAST!$C187))</f>
        <v>#REF!</v>
      </c>
      <c r="H187" s="239" t="e">
        <f>IF($C187="","",SUMIFS('2022-Q3'!$I:$I,'2022-Q3'!$J:$J,FORECAST!$C187))</f>
        <v>#REF!</v>
      </c>
      <c r="I187" s="239" t="e">
        <f>IF($C187="","",SUMIFS('2022-Q4'!$I:$I,'2022-Q4'!$J:$J,FORECAST!$C187))</f>
        <v>#REF!</v>
      </c>
      <c r="J187" s="239" t="e">
        <f>IF($C187="","",SUMIFS('2023-Q1'!$I:$I,'2023-Q1'!$J:$J,FORECAST!$C187))</f>
        <v>#REF!</v>
      </c>
      <c r="K187" s="239" t="e">
        <f>IF($C187="","",SUMIFS('2023-Q2'!$I:$I,'2023-Q2'!$J:$J,FORECAST!$C187))</f>
        <v>#REF!</v>
      </c>
      <c r="L187" s="239" t="e">
        <f>IF($C187="","",SUMIFS('2023-Q3'!$I:$I,'2023-Q3'!$J:$J,FORECAST!$C187))</f>
        <v>#REF!</v>
      </c>
      <c r="M187" s="239" t="e">
        <f>IF($C187="","",SUMIFS('2023-Q4'!$I:$I,'2023-Q4'!$J:$J,FORECAST!$C187))</f>
        <v>#REF!</v>
      </c>
      <c r="N187" s="239" t="e">
        <f>IF($C187="","",SUMIFS('2024-Q1'!$I:$I,'2024-Q1'!$J:$J,FORECAST!$C187))</f>
        <v>#REF!</v>
      </c>
      <c r="O187" s="239" t="e">
        <f>IF($C187="","",SUMIFS('2024-Q2'!$I:$I,'2024-Q2'!$J:$J,FORECAST!$C187))</f>
        <v>#REF!</v>
      </c>
      <c r="P187" s="270" t="e">
        <f t="shared" si="116"/>
        <v>#REF!</v>
      </c>
      <c r="Q187" s="271" t="e">
        <f t="shared" si="117"/>
        <v>#REF!</v>
      </c>
      <c r="R187" s="111"/>
      <c r="S187" s="248"/>
      <c r="T187" s="248"/>
      <c r="U187" s="248"/>
      <c r="V187" s="248"/>
      <c r="W187" s="248"/>
      <c r="X187" s="248"/>
      <c r="Y187" s="248"/>
      <c r="Z187" s="248"/>
      <c r="AA187" s="248"/>
      <c r="AB187" s="270">
        <f t="shared" si="118"/>
        <v>0</v>
      </c>
      <c r="AC187" s="111"/>
      <c r="AD187" s="250" t="e">
        <f t="shared" si="98"/>
        <v>#REF!</v>
      </c>
      <c r="AE187" s="277" t="e">
        <f t="shared" si="114"/>
        <v>#REF!</v>
      </c>
      <c r="AF187" s="278" t="e">
        <f t="shared" si="115"/>
        <v>#REF!</v>
      </c>
      <c r="AG187" s="110"/>
    </row>
    <row r="188" spans="1:33" outlineLevel="1" x14ac:dyDescent="0.35">
      <c r="B188" s="130"/>
      <c r="C188" s="229" t="e">
        <f>IF(BUDGET!#REF!="","",BUDGET!#REF!)</f>
        <v>#REF!</v>
      </c>
      <c r="D188" s="231" t="e">
        <f>IF(BUDGET!#REF!="","",BUDGET!#REF!)</f>
        <v>#REF!</v>
      </c>
      <c r="E188" s="239" t="e">
        <f>IF(BUDGET!#REF!="","",BUDGET!#REF!)</f>
        <v>#REF!</v>
      </c>
      <c r="F188" s="241"/>
      <c r="G188" s="239" t="e">
        <f>IF($C188="","",SUMIFS('2022-Q2'!$I:$I,'2022-Q2'!$J:$J,FORECAST!$C188))</f>
        <v>#REF!</v>
      </c>
      <c r="H188" s="239" t="e">
        <f>IF($C188="","",SUMIFS('2022-Q3'!$I:$I,'2022-Q3'!$J:$J,FORECAST!$C188))</f>
        <v>#REF!</v>
      </c>
      <c r="I188" s="239" t="e">
        <f>IF($C188="","",SUMIFS('2022-Q4'!$I:$I,'2022-Q4'!$J:$J,FORECAST!$C188))</f>
        <v>#REF!</v>
      </c>
      <c r="J188" s="239" t="e">
        <f>IF($C188="","",SUMIFS('2023-Q1'!$I:$I,'2023-Q1'!$J:$J,FORECAST!$C188))</f>
        <v>#REF!</v>
      </c>
      <c r="K188" s="239" t="e">
        <f>IF($C188="","",SUMIFS('2023-Q2'!$I:$I,'2023-Q2'!$J:$J,FORECAST!$C188))</f>
        <v>#REF!</v>
      </c>
      <c r="L188" s="239" t="e">
        <f>IF($C188="","",SUMIFS('2023-Q3'!$I:$I,'2023-Q3'!$J:$J,FORECAST!$C188))</f>
        <v>#REF!</v>
      </c>
      <c r="M188" s="239" t="e">
        <f>IF($C188="","",SUMIFS('2023-Q4'!$I:$I,'2023-Q4'!$J:$J,FORECAST!$C188))</f>
        <v>#REF!</v>
      </c>
      <c r="N188" s="239" t="e">
        <f>IF($C188="","",SUMIFS('2024-Q1'!$I:$I,'2024-Q1'!$J:$J,FORECAST!$C188))</f>
        <v>#REF!</v>
      </c>
      <c r="O188" s="239" t="e">
        <f>IF($C188="","",SUMIFS('2024-Q2'!$I:$I,'2024-Q2'!$J:$J,FORECAST!$C188))</f>
        <v>#REF!</v>
      </c>
      <c r="P188" s="270" t="e">
        <f t="shared" si="116"/>
        <v>#REF!</v>
      </c>
      <c r="Q188" s="271" t="e">
        <f t="shared" si="117"/>
        <v>#REF!</v>
      </c>
      <c r="R188" s="111"/>
      <c r="S188" s="248"/>
      <c r="T188" s="248"/>
      <c r="U188" s="248"/>
      <c r="V188" s="248"/>
      <c r="W188" s="248"/>
      <c r="X188" s="248"/>
      <c r="Y188" s="248"/>
      <c r="Z188" s="248"/>
      <c r="AA188" s="248"/>
      <c r="AB188" s="270">
        <f t="shared" si="118"/>
        <v>0</v>
      </c>
      <c r="AC188" s="111"/>
      <c r="AD188" s="250" t="e">
        <f t="shared" si="98"/>
        <v>#REF!</v>
      </c>
      <c r="AE188" s="277" t="e">
        <f t="shared" si="114"/>
        <v>#REF!</v>
      </c>
      <c r="AF188" s="278" t="e">
        <f t="shared" si="115"/>
        <v>#REF!</v>
      </c>
      <c r="AG188" s="110"/>
    </row>
    <row r="189" spans="1:33" s="132" customFormat="1" outlineLevel="1" x14ac:dyDescent="0.35">
      <c r="A189" s="104"/>
      <c r="B189" s="130"/>
      <c r="C189" s="229" t="e">
        <f>IF(BUDGET!#REF!="","",BUDGET!#REF!)</f>
        <v>#REF!</v>
      </c>
      <c r="D189" s="231" t="e">
        <f>IF(BUDGET!#REF!="","",BUDGET!#REF!)</f>
        <v>#REF!</v>
      </c>
      <c r="E189" s="239" t="e">
        <f>IF(BUDGET!#REF!="","",BUDGET!#REF!)</f>
        <v>#REF!</v>
      </c>
      <c r="F189" s="360"/>
      <c r="G189" s="239" t="e">
        <f>IF($C189="","",SUMIFS('2022-Q2'!$I:$I,'2022-Q2'!$J:$J,FORECAST!$C189))</f>
        <v>#REF!</v>
      </c>
      <c r="H189" s="239" t="e">
        <f>IF($C189="","",SUMIFS('2022-Q3'!$I:$I,'2022-Q3'!$J:$J,FORECAST!$C189))</f>
        <v>#REF!</v>
      </c>
      <c r="I189" s="239" t="e">
        <f>IF($C189="","",SUMIFS('2022-Q4'!$I:$I,'2022-Q4'!$J:$J,FORECAST!$C189))</f>
        <v>#REF!</v>
      </c>
      <c r="J189" s="239" t="e">
        <f>IF($C189="","",SUMIFS('2023-Q1'!$I:$I,'2023-Q1'!$J:$J,FORECAST!$C189))</f>
        <v>#REF!</v>
      </c>
      <c r="K189" s="239" t="e">
        <f>IF($C189="","",SUMIFS('2023-Q2'!$I:$I,'2023-Q2'!$J:$J,FORECAST!$C189))</f>
        <v>#REF!</v>
      </c>
      <c r="L189" s="239" t="e">
        <f>IF($C189="","",SUMIFS('2023-Q3'!$I:$I,'2023-Q3'!$J:$J,FORECAST!$C189))</f>
        <v>#REF!</v>
      </c>
      <c r="M189" s="239" t="e">
        <f>IF($C189="","",SUMIFS('2023-Q4'!$I:$I,'2023-Q4'!$J:$J,FORECAST!$C189))</f>
        <v>#REF!</v>
      </c>
      <c r="N189" s="239" t="e">
        <f>IF($C189="","",SUMIFS('2024-Q1'!$I:$I,'2024-Q1'!$J:$J,FORECAST!$C189))</f>
        <v>#REF!</v>
      </c>
      <c r="O189" s="239" t="e">
        <f>IF($C189="","",SUMIFS('2024-Q2'!$I:$I,'2024-Q2'!$J:$J,FORECAST!$C189))</f>
        <v>#REF!</v>
      </c>
      <c r="P189" s="270" t="e">
        <f t="shared" si="116"/>
        <v>#REF!</v>
      </c>
      <c r="Q189" s="271" t="e">
        <f t="shared" si="117"/>
        <v>#REF!</v>
      </c>
      <c r="R189" s="258"/>
      <c r="S189" s="248"/>
      <c r="T189" s="248"/>
      <c r="U189" s="248"/>
      <c r="V189" s="248"/>
      <c r="W189" s="248"/>
      <c r="X189" s="248"/>
      <c r="Y189" s="248"/>
      <c r="Z189" s="248"/>
      <c r="AA189" s="248"/>
      <c r="AB189" s="270">
        <f t="shared" si="118"/>
        <v>0</v>
      </c>
      <c r="AC189" s="258"/>
      <c r="AD189" s="250" t="e">
        <f t="shared" si="98"/>
        <v>#REF!</v>
      </c>
      <c r="AE189" s="277" t="e">
        <f t="shared" si="114"/>
        <v>#REF!</v>
      </c>
      <c r="AF189" s="278" t="e">
        <f t="shared" si="115"/>
        <v>#REF!</v>
      </c>
      <c r="AG189" s="131"/>
    </row>
    <row r="190" spans="1:33" s="132" customFormat="1" outlineLevel="1" x14ac:dyDescent="0.35">
      <c r="A190" s="104"/>
      <c r="B190" s="130"/>
      <c r="C190" s="229" t="e">
        <f>IF(BUDGET!#REF!="","",BUDGET!#REF!)</f>
        <v>#REF!</v>
      </c>
      <c r="D190" s="231" t="e">
        <f>IF(BUDGET!#REF!="","",BUDGET!#REF!)</f>
        <v>#REF!</v>
      </c>
      <c r="E190" s="239" t="e">
        <f>IF(BUDGET!#REF!="","",BUDGET!#REF!)</f>
        <v>#REF!</v>
      </c>
      <c r="F190" s="360"/>
      <c r="G190" s="239" t="e">
        <f>IF($C190="","",SUMIFS('2022-Q2'!$I:$I,'2022-Q2'!$J:$J,FORECAST!$C190))</f>
        <v>#REF!</v>
      </c>
      <c r="H190" s="239" t="e">
        <f>IF($C190="","",SUMIFS('2022-Q3'!$I:$I,'2022-Q3'!$J:$J,FORECAST!$C190))</f>
        <v>#REF!</v>
      </c>
      <c r="I190" s="239" t="e">
        <f>IF($C190="","",SUMIFS('2022-Q4'!$I:$I,'2022-Q4'!$J:$J,FORECAST!$C190))</f>
        <v>#REF!</v>
      </c>
      <c r="J190" s="239" t="e">
        <f>IF($C190="","",SUMIFS('2023-Q1'!$I:$I,'2023-Q1'!$J:$J,FORECAST!$C190))</f>
        <v>#REF!</v>
      </c>
      <c r="K190" s="239" t="e">
        <f>IF($C190="","",SUMIFS('2023-Q2'!$I:$I,'2023-Q2'!$J:$J,FORECAST!$C190))</f>
        <v>#REF!</v>
      </c>
      <c r="L190" s="239" t="e">
        <f>IF($C190="","",SUMIFS('2023-Q3'!$I:$I,'2023-Q3'!$J:$J,FORECAST!$C190))</f>
        <v>#REF!</v>
      </c>
      <c r="M190" s="239" t="e">
        <f>IF($C190="","",SUMIFS('2023-Q4'!$I:$I,'2023-Q4'!$J:$J,FORECAST!$C190))</f>
        <v>#REF!</v>
      </c>
      <c r="N190" s="239" t="e">
        <f>IF($C190="","",SUMIFS('2024-Q1'!$I:$I,'2024-Q1'!$J:$J,FORECAST!$C190))</f>
        <v>#REF!</v>
      </c>
      <c r="O190" s="239" t="e">
        <f>IF($C190="","",SUMIFS('2024-Q2'!$I:$I,'2024-Q2'!$J:$J,FORECAST!$C190))</f>
        <v>#REF!</v>
      </c>
      <c r="P190" s="270" t="e">
        <f t="shared" si="116"/>
        <v>#REF!</v>
      </c>
      <c r="Q190" s="271" t="e">
        <f t="shared" si="117"/>
        <v>#REF!</v>
      </c>
      <c r="R190" s="258"/>
      <c r="S190" s="248"/>
      <c r="T190" s="248"/>
      <c r="U190" s="248"/>
      <c r="V190" s="248"/>
      <c r="W190" s="248"/>
      <c r="X190" s="248"/>
      <c r="Y190" s="248"/>
      <c r="Z190" s="248"/>
      <c r="AA190" s="248"/>
      <c r="AB190" s="270">
        <f t="shared" si="118"/>
        <v>0</v>
      </c>
      <c r="AC190" s="258"/>
      <c r="AD190" s="250" t="e">
        <f t="shared" ref="AD190:AD222" si="119">P190+AB190</f>
        <v>#REF!</v>
      </c>
      <c r="AE190" s="277" t="e">
        <f t="shared" ref="AE190:AE221" si="120">AD190-E190</f>
        <v>#REF!</v>
      </c>
      <c r="AF190" s="278" t="e">
        <f t="shared" ref="AF190:AF221" si="121">AE190/E190</f>
        <v>#REF!</v>
      </c>
      <c r="AG190" s="131"/>
    </row>
    <row r="191" spans="1:33" ht="19.5" customHeight="1" x14ac:dyDescent="0.35">
      <c r="A191" s="108"/>
      <c r="B191" s="126">
        <f>B175+1</f>
        <v>12</v>
      </c>
      <c r="C191" s="127" t="e">
        <f>IF(BUDGET!#REF!="","",BUDGET!#REF!)</f>
        <v>#REF!</v>
      </c>
      <c r="D191" s="236"/>
      <c r="E191" s="129" t="e">
        <f>SUM(E192:E206)</f>
        <v>#REF!</v>
      </c>
      <c r="F191" s="241"/>
      <c r="G191" s="321" t="e">
        <f>SUM(G192:G206)</f>
        <v>#REF!</v>
      </c>
      <c r="H191" s="321" t="e">
        <f t="shared" ref="H191:O191" si="122">SUM(H192:H206)</f>
        <v>#REF!</v>
      </c>
      <c r="I191" s="321" t="e">
        <f t="shared" si="122"/>
        <v>#REF!</v>
      </c>
      <c r="J191" s="321" t="e">
        <f t="shared" si="122"/>
        <v>#REF!</v>
      </c>
      <c r="K191" s="321" t="e">
        <f t="shared" si="122"/>
        <v>#REF!</v>
      </c>
      <c r="L191" s="321" t="e">
        <f t="shared" si="122"/>
        <v>#REF!</v>
      </c>
      <c r="M191" s="321" t="e">
        <f t="shared" si="122"/>
        <v>#REF!</v>
      </c>
      <c r="N191" s="321" t="e">
        <f t="shared" si="122"/>
        <v>#REF!</v>
      </c>
      <c r="O191" s="321" t="e">
        <f t="shared" si="122"/>
        <v>#REF!</v>
      </c>
      <c r="P191" s="267" t="e">
        <f>SUM(P192:P206)</f>
        <v>#REF!</v>
      </c>
      <c r="Q191" s="268" t="e">
        <f>P191/E191</f>
        <v>#REF!</v>
      </c>
      <c r="R191" s="111"/>
      <c r="S191" s="129">
        <f t="shared" ref="S191:X191" si="123">SUM(S192:S206)</f>
        <v>0</v>
      </c>
      <c r="T191" s="129">
        <f t="shared" si="123"/>
        <v>0</v>
      </c>
      <c r="U191" s="129">
        <f t="shared" si="123"/>
        <v>0</v>
      </c>
      <c r="V191" s="129">
        <f t="shared" si="123"/>
        <v>0</v>
      </c>
      <c r="W191" s="129">
        <f t="shared" si="123"/>
        <v>0</v>
      </c>
      <c r="X191" s="129">
        <f t="shared" si="123"/>
        <v>0</v>
      </c>
      <c r="Y191" s="129">
        <f t="shared" ref="Y191:AA191" si="124">SUM(Y192:Y206)</f>
        <v>0</v>
      </c>
      <c r="Z191" s="129">
        <f t="shared" si="124"/>
        <v>0</v>
      </c>
      <c r="AA191" s="129">
        <f t="shared" si="124"/>
        <v>0</v>
      </c>
      <c r="AB191" s="267">
        <f t="shared" ref="AB191" si="125">SUM(AB192:AB206)</f>
        <v>0</v>
      </c>
      <c r="AC191" s="111"/>
      <c r="AD191" s="129" t="e">
        <f t="shared" si="119"/>
        <v>#REF!</v>
      </c>
      <c r="AE191" s="259" t="e">
        <f t="shared" si="120"/>
        <v>#REF!</v>
      </c>
      <c r="AF191" s="252" t="e">
        <f t="shared" si="121"/>
        <v>#REF!</v>
      </c>
      <c r="AG191" s="110"/>
    </row>
    <row r="192" spans="1:33" outlineLevel="1" x14ac:dyDescent="0.35">
      <c r="B192" s="130"/>
      <c r="C192" s="229" t="e">
        <f>IF(BUDGET!#REF!="","",BUDGET!#REF!)</f>
        <v>#REF!</v>
      </c>
      <c r="D192" s="231" t="e">
        <f>IF(BUDGET!#REF!="","",BUDGET!#REF!)</f>
        <v>#REF!</v>
      </c>
      <c r="E192" s="239" t="e">
        <f>IF(BUDGET!#REF!="","",BUDGET!#REF!)</f>
        <v>#REF!</v>
      </c>
      <c r="F192" s="241"/>
      <c r="G192" s="239" t="e">
        <f>IF($C192="","",SUMIFS('2022-Q2'!$I:$I,'2022-Q2'!$J:$J,FORECAST!$C192))</f>
        <v>#REF!</v>
      </c>
      <c r="H192" s="239" t="e">
        <f>IF($C192="","",SUMIFS('2022-Q3'!$I:$I,'2022-Q3'!$J:$J,FORECAST!$C192))</f>
        <v>#REF!</v>
      </c>
      <c r="I192" s="239" t="e">
        <f>IF($C192="","",SUMIFS('2022-Q4'!$I:$I,'2022-Q4'!$J:$J,FORECAST!$C192))</f>
        <v>#REF!</v>
      </c>
      <c r="J192" s="239" t="e">
        <f>IF($C192="","",SUMIFS('2023-Q1'!$I:$I,'2023-Q1'!$J:$J,FORECAST!$C192))</f>
        <v>#REF!</v>
      </c>
      <c r="K192" s="239" t="e">
        <f>IF($C192="","",SUMIFS('2023-Q2'!$I:$I,'2023-Q2'!$J:$J,FORECAST!$C192))</f>
        <v>#REF!</v>
      </c>
      <c r="L192" s="239" t="e">
        <f>IF($C192="","",SUMIFS('2023-Q3'!$I:$I,'2023-Q3'!$J:$J,FORECAST!$C192))</f>
        <v>#REF!</v>
      </c>
      <c r="M192" s="239" t="e">
        <f>IF($C192="","",SUMIFS('2023-Q4'!$I:$I,'2023-Q4'!$J:$J,FORECAST!$C192))</f>
        <v>#REF!</v>
      </c>
      <c r="N192" s="239" t="e">
        <f>IF($C192="","",SUMIFS('2024-Q1'!$I:$I,'2024-Q1'!$J:$J,FORECAST!$C192))</f>
        <v>#REF!</v>
      </c>
      <c r="O192" s="239" t="e">
        <f>IF($C192="","",SUMIFS('2024-Q2'!$I:$I,'2024-Q2'!$J:$J,FORECAST!$C192))</f>
        <v>#REF!</v>
      </c>
      <c r="P192" s="270" t="e">
        <f t="shared" ref="P192:P206" si="126">SUM(G192:O192)</f>
        <v>#REF!</v>
      </c>
      <c r="Q192" s="271" t="e">
        <f t="shared" ref="Q192:Q222" si="127">P192/E192</f>
        <v>#REF!</v>
      </c>
      <c r="R192" s="111"/>
      <c r="S192" s="248"/>
      <c r="T192" s="248"/>
      <c r="U192" s="248"/>
      <c r="V192" s="248"/>
      <c r="W192" s="248"/>
      <c r="X192" s="248"/>
      <c r="Y192" s="248"/>
      <c r="Z192" s="248"/>
      <c r="AA192" s="248"/>
      <c r="AB192" s="270">
        <f t="shared" ref="AB192:AB206" si="128">SUM(S192:AA192)</f>
        <v>0</v>
      </c>
      <c r="AC192" s="111"/>
      <c r="AD192" s="250" t="e">
        <f t="shared" si="119"/>
        <v>#REF!</v>
      </c>
      <c r="AE192" s="277" t="e">
        <f t="shared" si="120"/>
        <v>#REF!</v>
      </c>
      <c r="AF192" s="278" t="e">
        <f t="shared" si="121"/>
        <v>#REF!</v>
      </c>
      <c r="AG192" s="110"/>
    </row>
    <row r="193" spans="1:33" outlineLevel="1" x14ac:dyDescent="0.35">
      <c r="B193" s="130"/>
      <c r="C193" s="229" t="e">
        <f>IF(BUDGET!#REF!="","",BUDGET!#REF!)</f>
        <v>#REF!</v>
      </c>
      <c r="D193" s="231" t="e">
        <f>IF(BUDGET!#REF!="","",BUDGET!#REF!)</f>
        <v>#REF!</v>
      </c>
      <c r="E193" s="239" t="e">
        <f>IF(BUDGET!#REF!="","",BUDGET!#REF!)</f>
        <v>#REF!</v>
      </c>
      <c r="F193" s="241"/>
      <c r="G193" s="239" t="e">
        <f>IF($C193="","",SUMIFS('2022-Q2'!$I:$I,'2022-Q2'!$J:$J,FORECAST!$C193))</f>
        <v>#REF!</v>
      </c>
      <c r="H193" s="239" t="e">
        <f>IF($C193="","",SUMIFS('2022-Q3'!$I:$I,'2022-Q3'!$J:$J,FORECAST!$C193))</f>
        <v>#REF!</v>
      </c>
      <c r="I193" s="239" t="e">
        <f>IF($C193="","",SUMIFS('2022-Q4'!$I:$I,'2022-Q4'!$J:$J,FORECAST!$C193))</f>
        <v>#REF!</v>
      </c>
      <c r="J193" s="239" t="e">
        <f>IF($C193="","",SUMIFS('2023-Q1'!$I:$I,'2023-Q1'!$J:$J,FORECAST!$C193))</f>
        <v>#REF!</v>
      </c>
      <c r="K193" s="239" t="e">
        <f>IF($C193="","",SUMIFS('2023-Q2'!$I:$I,'2023-Q2'!$J:$J,FORECAST!$C193))</f>
        <v>#REF!</v>
      </c>
      <c r="L193" s="239" t="e">
        <f>IF($C193="","",SUMIFS('2023-Q3'!$I:$I,'2023-Q3'!$J:$J,FORECAST!$C193))</f>
        <v>#REF!</v>
      </c>
      <c r="M193" s="239" t="e">
        <f>IF($C193="","",SUMIFS('2023-Q4'!$I:$I,'2023-Q4'!$J:$J,FORECAST!$C193))</f>
        <v>#REF!</v>
      </c>
      <c r="N193" s="239" t="e">
        <f>IF($C193="","",SUMIFS('2024-Q1'!$I:$I,'2024-Q1'!$J:$J,FORECAST!$C193))</f>
        <v>#REF!</v>
      </c>
      <c r="O193" s="239" t="e">
        <f>IF($C193="","",SUMIFS('2024-Q2'!$I:$I,'2024-Q2'!$J:$J,FORECAST!$C193))</f>
        <v>#REF!</v>
      </c>
      <c r="P193" s="270" t="e">
        <f t="shared" si="126"/>
        <v>#REF!</v>
      </c>
      <c r="Q193" s="271" t="e">
        <f t="shared" si="127"/>
        <v>#REF!</v>
      </c>
      <c r="R193" s="111"/>
      <c r="S193" s="248"/>
      <c r="T193" s="248"/>
      <c r="U193" s="248"/>
      <c r="V193" s="248"/>
      <c r="W193" s="248"/>
      <c r="X193" s="248"/>
      <c r="Y193" s="248"/>
      <c r="Z193" s="248"/>
      <c r="AA193" s="248"/>
      <c r="AB193" s="270">
        <f t="shared" si="128"/>
        <v>0</v>
      </c>
      <c r="AC193" s="111"/>
      <c r="AD193" s="250" t="e">
        <f t="shared" si="119"/>
        <v>#REF!</v>
      </c>
      <c r="AE193" s="277" t="e">
        <f t="shared" si="120"/>
        <v>#REF!</v>
      </c>
      <c r="AF193" s="278" t="e">
        <f t="shared" si="121"/>
        <v>#REF!</v>
      </c>
      <c r="AG193" s="110"/>
    </row>
    <row r="194" spans="1:33" outlineLevel="1" x14ac:dyDescent="0.35">
      <c r="B194" s="130"/>
      <c r="C194" s="229" t="e">
        <f>IF(BUDGET!#REF!="","",BUDGET!#REF!)</f>
        <v>#REF!</v>
      </c>
      <c r="D194" s="231" t="e">
        <f>IF(BUDGET!#REF!="","",BUDGET!#REF!)</f>
        <v>#REF!</v>
      </c>
      <c r="E194" s="239" t="e">
        <f>IF(BUDGET!#REF!="","",BUDGET!#REF!)</f>
        <v>#REF!</v>
      </c>
      <c r="F194" s="241"/>
      <c r="G194" s="239" t="e">
        <f>IF($C194="","",SUMIFS('2022-Q2'!$I:$I,'2022-Q2'!$J:$J,FORECAST!$C194))</f>
        <v>#REF!</v>
      </c>
      <c r="H194" s="239" t="e">
        <f>IF($C194="","",SUMIFS('2022-Q3'!$I:$I,'2022-Q3'!$J:$J,FORECAST!$C194))</f>
        <v>#REF!</v>
      </c>
      <c r="I194" s="239" t="e">
        <f>IF($C194="","",SUMIFS('2022-Q4'!$I:$I,'2022-Q4'!$J:$J,FORECAST!$C194))</f>
        <v>#REF!</v>
      </c>
      <c r="J194" s="239" t="e">
        <f>IF($C194="","",SUMIFS('2023-Q1'!$I:$I,'2023-Q1'!$J:$J,FORECAST!$C194))</f>
        <v>#REF!</v>
      </c>
      <c r="K194" s="239" t="e">
        <f>IF($C194="","",SUMIFS('2023-Q2'!$I:$I,'2023-Q2'!$J:$J,FORECAST!$C194))</f>
        <v>#REF!</v>
      </c>
      <c r="L194" s="239" t="e">
        <f>IF($C194="","",SUMIFS('2023-Q3'!$I:$I,'2023-Q3'!$J:$J,FORECAST!$C194))</f>
        <v>#REF!</v>
      </c>
      <c r="M194" s="239" t="e">
        <f>IF($C194="","",SUMIFS('2023-Q4'!$I:$I,'2023-Q4'!$J:$J,FORECAST!$C194))</f>
        <v>#REF!</v>
      </c>
      <c r="N194" s="239" t="e">
        <f>IF($C194="","",SUMIFS('2024-Q1'!$I:$I,'2024-Q1'!$J:$J,FORECAST!$C194))</f>
        <v>#REF!</v>
      </c>
      <c r="O194" s="239" t="e">
        <f>IF($C194="","",SUMIFS('2024-Q2'!$I:$I,'2024-Q2'!$J:$J,FORECAST!$C194))</f>
        <v>#REF!</v>
      </c>
      <c r="P194" s="270" t="e">
        <f t="shared" si="126"/>
        <v>#REF!</v>
      </c>
      <c r="Q194" s="271" t="e">
        <f t="shared" si="127"/>
        <v>#REF!</v>
      </c>
      <c r="R194" s="111"/>
      <c r="S194" s="248"/>
      <c r="T194" s="248"/>
      <c r="U194" s="248"/>
      <c r="V194" s="248"/>
      <c r="W194" s="248"/>
      <c r="X194" s="248"/>
      <c r="Y194" s="248"/>
      <c r="Z194" s="248"/>
      <c r="AA194" s="248"/>
      <c r="AB194" s="270">
        <f t="shared" si="128"/>
        <v>0</v>
      </c>
      <c r="AC194" s="111"/>
      <c r="AD194" s="250" t="e">
        <f t="shared" si="119"/>
        <v>#REF!</v>
      </c>
      <c r="AE194" s="277" t="e">
        <f t="shared" si="120"/>
        <v>#REF!</v>
      </c>
      <c r="AF194" s="278" t="e">
        <f t="shared" si="121"/>
        <v>#REF!</v>
      </c>
      <c r="AG194" s="110"/>
    </row>
    <row r="195" spans="1:33" outlineLevel="1" x14ac:dyDescent="0.35">
      <c r="B195" s="130"/>
      <c r="C195" s="229" t="e">
        <f>IF(BUDGET!#REF!="","",BUDGET!#REF!)</f>
        <v>#REF!</v>
      </c>
      <c r="D195" s="231" t="e">
        <f>IF(BUDGET!#REF!="","",BUDGET!#REF!)</f>
        <v>#REF!</v>
      </c>
      <c r="E195" s="239" t="e">
        <f>IF(BUDGET!#REF!="","",BUDGET!#REF!)</f>
        <v>#REF!</v>
      </c>
      <c r="F195" s="241"/>
      <c r="G195" s="239" t="e">
        <f>IF($C195="","",SUMIFS('2022-Q2'!$I:$I,'2022-Q2'!$J:$J,FORECAST!$C195))</f>
        <v>#REF!</v>
      </c>
      <c r="H195" s="239" t="e">
        <f>IF($C195="","",SUMIFS('2022-Q3'!$I:$I,'2022-Q3'!$J:$J,FORECAST!$C195))</f>
        <v>#REF!</v>
      </c>
      <c r="I195" s="239" t="e">
        <f>IF($C195="","",SUMIFS('2022-Q4'!$I:$I,'2022-Q4'!$J:$J,FORECAST!$C195))</f>
        <v>#REF!</v>
      </c>
      <c r="J195" s="239" t="e">
        <f>IF($C195="","",SUMIFS('2023-Q1'!$I:$I,'2023-Q1'!$J:$J,FORECAST!$C195))</f>
        <v>#REF!</v>
      </c>
      <c r="K195" s="239" t="e">
        <f>IF($C195="","",SUMIFS('2023-Q2'!$I:$I,'2023-Q2'!$J:$J,FORECAST!$C195))</f>
        <v>#REF!</v>
      </c>
      <c r="L195" s="239" t="e">
        <f>IF($C195="","",SUMIFS('2023-Q3'!$I:$I,'2023-Q3'!$J:$J,FORECAST!$C195))</f>
        <v>#REF!</v>
      </c>
      <c r="M195" s="239" t="e">
        <f>IF($C195="","",SUMIFS('2023-Q4'!$I:$I,'2023-Q4'!$J:$J,FORECAST!$C195))</f>
        <v>#REF!</v>
      </c>
      <c r="N195" s="239" t="e">
        <f>IF($C195="","",SUMIFS('2024-Q1'!$I:$I,'2024-Q1'!$J:$J,FORECAST!$C195))</f>
        <v>#REF!</v>
      </c>
      <c r="O195" s="239" t="e">
        <f>IF($C195="","",SUMIFS('2024-Q2'!$I:$I,'2024-Q2'!$J:$J,FORECAST!$C195))</f>
        <v>#REF!</v>
      </c>
      <c r="P195" s="270" t="e">
        <f t="shared" si="126"/>
        <v>#REF!</v>
      </c>
      <c r="Q195" s="271" t="e">
        <f t="shared" si="127"/>
        <v>#REF!</v>
      </c>
      <c r="R195" s="111"/>
      <c r="S195" s="248"/>
      <c r="T195" s="248"/>
      <c r="U195" s="248"/>
      <c r="V195" s="248"/>
      <c r="W195" s="248"/>
      <c r="X195" s="248"/>
      <c r="Y195" s="248"/>
      <c r="Z195" s="248"/>
      <c r="AA195" s="248"/>
      <c r="AB195" s="270">
        <f t="shared" si="128"/>
        <v>0</v>
      </c>
      <c r="AC195" s="111"/>
      <c r="AD195" s="250" t="e">
        <f t="shared" si="119"/>
        <v>#REF!</v>
      </c>
      <c r="AE195" s="277" t="e">
        <f t="shared" si="120"/>
        <v>#REF!</v>
      </c>
      <c r="AF195" s="278" t="e">
        <f t="shared" si="121"/>
        <v>#REF!</v>
      </c>
      <c r="AG195" s="110"/>
    </row>
    <row r="196" spans="1:33" outlineLevel="1" x14ac:dyDescent="0.35">
      <c r="B196" s="130"/>
      <c r="C196" s="229" t="e">
        <f>IF(BUDGET!#REF!="","",BUDGET!#REF!)</f>
        <v>#REF!</v>
      </c>
      <c r="D196" s="231" t="e">
        <f>IF(BUDGET!#REF!="","",BUDGET!#REF!)</f>
        <v>#REF!</v>
      </c>
      <c r="E196" s="239" t="e">
        <f>IF(BUDGET!#REF!="","",BUDGET!#REF!)</f>
        <v>#REF!</v>
      </c>
      <c r="F196" s="241"/>
      <c r="G196" s="239" t="e">
        <f>IF($C196="","",SUMIFS('2022-Q2'!$I:$I,'2022-Q2'!$J:$J,FORECAST!$C196))</f>
        <v>#REF!</v>
      </c>
      <c r="H196" s="239" t="e">
        <f>IF($C196="","",SUMIFS('2022-Q3'!$I:$I,'2022-Q3'!$J:$J,FORECAST!$C196))</f>
        <v>#REF!</v>
      </c>
      <c r="I196" s="239" t="e">
        <f>IF($C196="","",SUMIFS('2022-Q4'!$I:$I,'2022-Q4'!$J:$J,FORECAST!$C196))</f>
        <v>#REF!</v>
      </c>
      <c r="J196" s="239" t="e">
        <f>IF($C196="","",SUMIFS('2023-Q1'!$I:$I,'2023-Q1'!$J:$J,FORECAST!$C196))</f>
        <v>#REF!</v>
      </c>
      <c r="K196" s="239" t="e">
        <f>IF($C196="","",SUMIFS('2023-Q2'!$I:$I,'2023-Q2'!$J:$J,FORECAST!$C196))</f>
        <v>#REF!</v>
      </c>
      <c r="L196" s="239" t="e">
        <f>IF($C196="","",SUMIFS('2023-Q3'!$I:$I,'2023-Q3'!$J:$J,FORECAST!$C196))</f>
        <v>#REF!</v>
      </c>
      <c r="M196" s="239" t="e">
        <f>IF($C196="","",SUMIFS('2023-Q4'!$I:$I,'2023-Q4'!$J:$J,FORECAST!$C196))</f>
        <v>#REF!</v>
      </c>
      <c r="N196" s="239" t="e">
        <f>IF($C196="","",SUMIFS('2024-Q1'!$I:$I,'2024-Q1'!$J:$J,FORECAST!$C196))</f>
        <v>#REF!</v>
      </c>
      <c r="O196" s="239" t="e">
        <f>IF($C196="","",SUMIFS('2024-Q2'!$I:$I,'2024-Q2'!$J:$J,FORECAST!$C196))</f>
        <v>#REF!</v>
      </c>
      <c r="P196" s="270" t="e">
        <f t="shared" si="126"/>
        <v>#REF!</v>
      </c>
      <c r="Q196" s="271" t="e">
        <f t="shared" si="127"/>
        <v>#REF!</v>
      </c>
      <c r="R196" s="111"/>
      <c r="S196" s="248"/>
      <c r="T196" s="248"/>
      <c r="U196" s="248"/>
      <c r="V196" s="248"/>
      <c r="W196" s="248"/>
      <c r="X196" s="248"/>
      <c r="Y196" s="248"/>
      <c r="Z196" s="248"/>
      <c r="AA196" s="248"/>
      <c r="AB196" s="270">
        <f t="shared" si="128"/>
        <v>0</v>
      </c>
      <c r="AC196" s="111"/>
      <c r="AD196" s="250" t="e">
        <f t="shared" si="119"/>
        <v>#REF!</v>
      </c>
      <c r="AE196" s="277" t="e">
        <f t="shared" si="120"/>
        <v>#REF!</v>
      </c>
      <c r="AF196" s="278" t="e">
        <f t="shared" si="121"/>
        <v>#REF!</v>
      </c>
      <c r="AG196" s="110"/>
    </row>
    <row r="197" spans="1:33" outlineLevel="1" x14ac:dyDescent="0.35">
      <c r="B197" s="130"/>
      <c r="C197" s="229" t="e">
        <f>IF(BUDGET!#REF!="","",BUDGET!#REF!)</f>
        <v>#REF!</v>
      </c>
      <c r="D197" s="231" t="e">
        <f>IF(BUDGET!#REF!="","",BUDGET!#REF!)</f>
        <v>#REF!</v>
      </c>
      <c r="E197" s="239" t="e">
        <f>IF(BUDGET!#REF!="","",BUDGET!#REF!)</f>
        <v>#REF!</v>
      </c>
      <c r="F197" s="241"/>
      <c r="G197" s="239" t="e">
        <f>IF($C197="","",SUMIFS('2022-Q2'!$I:$I,'2022-Q2'!$J:$J,FORECAST!$C197))</f>
        <v>#REF!</v>
      </c>
      <c r="H197" s="239" t="e">
        <f>IF($C197="","",SUMIFS('2022-Q3'!$I:$I,'2022-Q3'!$J:$J,FORECAST!$C197))</f>
        <v>#REF!</v>
      </c>
      <c r="I197" s="239" t="e">
        <f>IF($C197="","",SUMIFS('2022-Q4'!$I:$I,'2022-Q4'!$J:$J,FORECAST!$C197))</f>
        <v>#REF!</v>
      </c>
      <c r="J197" s="239" t="e">
        <f>IF($C197="","",SUMIFS('2023-Q1'!$I:$I,'2023-Q1'!$J:$J,FORECAST!$C197))</f>
        <v>#REF!</v>
      </c>
      <c r="K197" s="239" t="e">
        <f>IF($C197="","",SUMIFS('2023-Q2'!$I:$I,'2023-Q2'!$J:$J,FORECAST!$C197))</f>
        <v>#REF!</v>
      </c>
      <c r="L197" s="239" t="e">
        <f>IF($C197="","",SUMIFS('2023-Q3'!$I:$I,'2023-Q3'!$J:$J,FORECAST!$C197))</f>
        <v>#REF!</v>
      </c>
      <c r="M197" s="239" t="e">
        <f>IF($C197="","",SUMIFS('2023-Q4'!$I:$I,'2023-Q4'!$J:$J,FORECAST!$C197))</f>
        <v>#REF!</v>
      </c>
      <c r="N197" s="239" t="e">
        <f>IF($C197="","",SUMIFS('2024-Q1'!$I:$I,'2024-Q1'!$J:$J,FORECAST!$C197))</f>
        <v>#REF!</v>
      </c>
      <c r="O197" s="239" t="e">
        <f>IF($C197="","",SUMIFS('2024-Q2'!$I:$I,'2024-Q2'!$J:$J,FORECAST!$C197))</f>
        <v>#REF!</v>
      </c>
      <c r="P197" s="270" t="e">
        <f t="shared" si="126"/>
        <v>#REF!</v>
      </c>
      <c r="Q197" s="271" t="e">
        <f t="shared" si="127"/>
        <v>#REF!</v>
      </c>
      <c r="R197" s="111"/>
      <c r="S197" s="248"/>
      <c r="T197" s="248"/>
      <c r="U197" s="248"/>
      <c r="V197" s="248"/>
      <c r="W197" s="248"/>
      <c r="X197" s="248"/>
      <c r="Y197" s="248"/>
      <c r="Z197" s="248"/>
      <c r="AA197" s="248"/>
      <c r="AB197" s="270">
        <f t="shared" si="128"/>
        <v>0</v>
      </c>
      <c r="AC197" s="111"/>
      <c r="AD197" s="250" t="e">
        <f t="shared" si="119"/>
        <v>#REF!</v>
      </c>
      <c r="AE197" s="277" t="e">
        <f t="shared" si="120"/>
        <v>#REF!</v>
      </c>
      <c r="AF197" s="278" t="e">
        <f t="shared" si="121"/>
        <v>#REF!</v>
      </c>
      <c r="AG197" s="110"/>
    </row>
    <row r="198" spans="1:33" outlineLevel="1" x14ac:dyDescent="0.35">
      <c r="B198" s="130"/>
      <c r="C198" s="229" t="e">
        <f>IF(BUDGET!#REF!="","",BUDGET!#REF!)</f>
        <v>#REF!</v>
      </c>
      <c r="D198" s="231" t="e">
        <f>IF(BUDGET!#REF!="","",BUDGET!#REF!)</f>
        <v>#REF!</v>
      </c>
      <c r="E198" s="239" t="e">
        <f>IF(BUDGET!#REF!="","",BUDGET!#REF!)</f>
        <v>#REF!</v>
      </c>
      <c r="F198" s="241"/>
      <c r="G198" s="239" t="e">
        <f>IF($C198="","",SUMIFS('2022-Q2'!$I:$I,'2022-Q2'!$J:$J,FORECAST!$C198))</f>
        <v>#REF!</v>
      </c>
      <c r="H198" s="239" t="e">
        <f>IF($C198="","",SUMIFS('2022-Q3'!$I:$I,'2022-Q3'!$J:$J,FORECAST!$C198))</f>
        <v>#REF!</v>
      </c>
      <c r="I198" s="239" t="e">
        <f>IF($C198="","",SUMIFS('2022-Q4'!$I:$I,'2022-Q4'!$J:$J,FORECAST!$C198))</f>
        <v>#REF!</v>
      </c>
      <c r="J198" s="239" t="e">
        <f>IF($C198="","",SUMIFS('2023-Q1'!$I:$I,'2023-Q1'!$J:$J,FORECAST!$C198))</f>
        <v>#REF!</v>
      </c>
      <c r="K198" s="239" t="e">
        <f>IF($C198="","",SUMIFS('2023-Q2'!$I:$I,'2023-Q2'!$J:$J,FORECAST!$C198))</f>
        <v>#REF!</v>
      </c>
      <c r="L198" s="239" t="e">
        <f>IF($C198="","",SUMIFS('2023-Q3'!$I:$I,'2023-Q3'!$J:$J,FORECAST!$C198))</f>
        <v>#REF!</v>
      </c>
      <c r="M198" s="239" t="e">
        <f>IF($C198="","",SUMIFS('2023-Q4'!$I:$I,'2023-Q4'!$J:$J,FORECAST!$C198))</f>
        <v>#REF!</v>
      </c>
      <c r="N198" s="239" t="e">
        <f>IF($C198="","",SUMIFS('2024-Q1'!$I:$I,'2024-Q1'!$J:$J,FORECAST!$C198))</f>
        <v>#REF!</v>
      </c>
      <c r="O198" s="239" t="e">
        <f>IF($C198="","",SUMIFS('2024-Q2'!$I:$I,'2024-Q2'!$J:$J,FORECAST!$C198))</f>
        <v>#REF!</v>
      </c>
      <c r="P198" s="270" t="e">
        <f t="shared" si="126"/>
        <v>#REF!</v>
      </c>
      <c r="Q198" s="271" t="e">
        <f t="shared" si="127"/>
        <v>#REF!</v>
      </c>
      <c r="R198" s="111"/>
      <c r="S198" s="248"/>
      <c r="T198" s="248"/>
      <c r="U198" s="248"/>
      <c r="V198" s="248"/>
      <c r="W198" s="248"/>
      <c r="X198" s="248"/>
      <c r="Y198" s="248"/>
      <c r="Z198" s="248"/>
      <c r="AA198" s="248"/>
      <c r="AB198" s="270">
        <f t="shared" si="128"/>
        <v>0</v>
      </c>
      <c r="AC198" s="111"/>
      <c r="AD198" s="250" t="e">
        <f t="shared" si="119"/>
        <v>#REF!</v>
      </c>
      <c r="AE198" s="277" t="e">
        <f t="shared" si="120"/>
        <v>#REF!</v>
      </c>
      <c r="AF198" s="278" t="e">
        <f t="shared" si="121"/>
        <v>#REF!</v>
      </c>
      <c r="AG198" s="110"/>
    </row>
    <row r="199" spans="1:33" outlineLevel="1" x14ac:dyDescent="0.35">
      <c r="B199" s="130"/>
      <c r="C199" s="229" t="e">
        <f>IF(BUDGET!#REF!="","",BUDGET!#REF!)</f>
        <v>#REF!</v>
      </c>
      <c r="D199" s="231" t="e">
        <f>IF(BUDGET!#REF!="","",BUDGET!#REF!)</f>
        <v>#REF!</v>
      </c>
      <c r="E199" s="239" t="e">
        <f>IF(BUDGET!#REF!="","",BUDGET!#REF!)</f>
        <v>#REF!</v>
      </c>
      <c r="F199" s="241"/>
      <c r="G199" s="239" t="e">
        <f>IF($C199="","",SUMIFS('2022-Q2'!$I:$I,'2022-Q2'!$J:$J,FORECAST!$C199))</f>
        <v>#REF!</v>
      </c>
      <c r="H199" s="239" t="e">
        <f>IF($C199="","",SUMIFS('2022-Q3'!$I:$I,'2022-Q3'!$J:$J,FORECAST!$C199))</f>
        <v>#REF!</v>
      </c>
      <c r="I199" s="239" t="e">
        <f>IF($C199="","",SUMIFS('2022-Q4'!$I:$I,'2022-Q4'!$J:$J,FORECAST!$C199))</f>
        <v>#REF!</v>
      </c>
      <c r="J199" s="239" t="e">
        <f>IF($C199="","",SUMIFS('2023-Q1'!$I:$I,'2023-Q1'!$J:$J,FORECAST!$C199))</f>
        <v>#REF!</v>
      </c>
      <c r="K199" s="239" t="e">
        <f>IF($C199="","",SUMIFS('2023-Q2'!$I:$I,'2023-Q2'!$J:$J,FORECAST!$C199))</f>
        <v>#REF!</v>
      </c>
      <c r="L199" s="239" t="e">
        <f>IF($C199="","",SUMIFS('2023-Q3'!$I:$I,'2023-Q3'!$J:$J,FORECAST!$C199))</f>
        <v>#REF!</v>
      </c>
      <c r="M199" s="239" t="e">
        <f>IF($C199="","",SUMIFS('2023-Q4'!$I:$I,'2023-Q4'!$J:$J,FORECAST!$C199))</f>
        <v>#REF!</v>
      </c>
      <c r="N199" s="239" t="e">
        <f>IF($C199="","",SUMIFS('2024-Q1'!$I:$I,'2024-Q1'!$J:$J,FORECAST!$C199))</f>
        <v>#REF!</v>
      </c>
      <c r="O199" s="239" t="e">
        <f>IF($C199="","",SUMIFS('2024-Q2'!$I:$I,'2024-Q2'!$J:$J,FORECAST!$C199))</f>
        <v>#REF!</v>
      </c>
      <c r="P199" s="270" t="e">
        <f t="shared" si="126"/>
        <v>#REF!</v>
      </c>
      <c r="Q199" s="271" t="e">
        <f t="shared" si="127"/>
        <v>#REF!</v>
      </c>
      <c r="R199" s="111"/>
      <c r="S199" s="248"/>
      <c r="T199" s="248"/>
      <c r="U199" s="248"/>
      <c r="V199" s="248"/>
      <c r="W199" s="248"/>
      <c r="X199" s="248"/>
      <c r="Y199" s="248"/>
      <c r="Z199" s="248"/>
      <c r="AA199" s="248"/>
      <c r="AB199" s="270">
        <f t="shared" si="128"/>
        <v>0</v>
      </c>
      <c r="AC199" s="111"/>
      <c r="AD199" s="250" t="e">
        <f t="shared" si="119"/>
        <v>#REF!</v>
      </c>
      <c r="AE199" s="277" t="e">
        <f t="shared" si="120"/>
        <v>#REF!</v>
      </c>
      <c r="AF199" s="278" t="e">
        <f t="shared" si="121"/>
        <v>#REF!</v>
      </c>
      <c r="AG199" s="110"/>
    </row>
    <row r="200" spans="1:33" outlineLevel="1" x14ac:dyDescent="0.35">
      <c r="B200" s="130"/>
      <c r="C200" s="229" t="e">
        <f>IF(BUDGET!#REF!="","",BUDGET!#REF!)</f>
        <v>#REF!</v>
      </c>
      <c r="D200" s="231" t="e">
        <f>IF(BUDGET!#REF!="","",BUDGET!#REF!)</f>
        <v>#REF!</v>
      </c>
      <c r="E200" s="239" t="e">
        <f>IF(BUDGET!#REF!="","",BUDGET!#REF!)</f>
        <v>#REF!</v>
      </c>
      <c r="F200" s="241"/>
      <c r="G200" s="239" t="e">
        <f>IF($C200="","",SUMIFS('2022-Q2'!$I:$I,'2022-Q2'!$J:$J,FORECAST!$C200))</f>
        <v>#REF!</v>
      </c>
      <c r="H200" s="239" t="e">
        <f>IF($C200="","",SUMIFS('2022-Q3'!$I:$I,'2022-Q3'!$J:$J,FORECAST!$C200))</f>
        <v>#REF!</v>
      </c>
      <c r="I200" s="239" t="e">
        <f>IF($C200="","",SUMIFS('2022-Q4'!$I:$I,'2022-Q4'!$J:$J,FORECAST!$C200))</f>
        <v>#REF!</v>
      </c>
      <c r="J200" s="239" t="e">
        <f>IF($C200="","",SUMIFS('2023-Q1'!$I:$I,'2023-Q1'!$J:$J,FORECAST!$C200))</f>
        <v>#REF!</v>
      </c>
      <c r="K200" s="239" t="e">
        <f>IF($C200="","",SUMIFS('2023-Q2'!$I:$I,'2023-Q2'!$J:$J,FORECAST!$C200))</f>
        <v>#REF!</v>
      </c>
      <c r="L200" s="239" t="e">
        <f>IF($C200="","",SUMIFS('2023-Q3'!$I:$I,'2023-Q3'!$J:$J,FORECAST!$C200))</f>
        <v>#REF!</v>
      </c>
      <c r="M200" s="239" t="e">
        <f>IF($C200="","",SUMIFS('2023-Q4'!$I:$I,'2023-Q4'!$J:$J,FORECAST!$C200))</f>
        <v>#REF!</v>
      </c>
      <c r="N200" s="239" t="e">
        <f>IF($C200="","",SUMIFS('2024-Q1'!$I:$I,'2024-Q1'!$J:$J,FORECAST!$C200))</f>
        <v>#REF!</v>
      </c>
      <c r="O200" s="239" t="e">
        <f>IF($C200="","",SUMIFS('2024-Q2'!$I:$I,'2024-Q2'!$J:$J,FORECAST!$C200))</f>
        <v>#REF!</v>
      </c>
      <c r="P200" s="270" t="e">
        <f t="shared" si="126"/>
        <v>#REF!</v>
      </c>
      <c r="Q200" s="271" t="e">
        <f t="shared" si="127"/>
        <v>#REF!</v>
      </c>
      <c r="R200" s="111"/>
      <c r="S200" s="248"/>
      <c r="T200" s="248"/>
      <c r="U200" s="248"/>
      <c r="V200" s="248"/>
      <c r="W200" s="248"/>
      <c r="X200" s="248"/>
      <c r="Y200" s="248"/>
      <c r="Z200" s="248"/>
      <c r="AA200" s="248"/>
      <c r="AB200" s="270">
        <f t="shared" si="128"/>
        <v>0</v>
      </c>
      <c r="AC200" s="111"/>
      <c r="AD200" s="250" t="e">
        <f t="shared" si="119"/>
        <v>#REF!</v>
      </c>
      <c r="AE200" s="277" t="e">
        <f t="shared" si="120"/>
        <v>#REF!</v>
      </c>
      <c r="AF200" s="278" t="e">
        <f t="shared" si="121"/>
        <v>#REF!</v>
      </c>
      <c r="AG200" s="110"/>
    </row>
    <row r="201" spans="1:33" outlineLevel="1" x14ac:dyDescent="0.35">
      <c r="B201" s="130"/>
      <c r="C201" s="229" t="e">
        <f>IF(BUDGET!#REF!="","",BUDGET!#REF!)</f>
        <v>#REF!</v>
      </c>
      <c r="D201" s="231" t="e">
        <f>IF(BUDGET!#REF!="","",BUDGET!#REF!)</f>
        <v>#REF!</v>
      </c>
      <c r="E201" s="239" t="e">
        <f>IF(BUDGET!#REF!="","",BUDGET!#REF!)</f>
        <v>#REF!</v>
      </c>
      <c r="F201" s="241"/>
      <c r="G201" s="239" t="e">
        <f>IF($C201="","",SUMIFS('2022-Q2'!$I:$I,'2022-Q2'!$J:$J,FORECAST!$C201))</f>
        <v>#REF!</v>
      </c>
      <c r="H201" s="239" t="e">
        <f>IF($C201="","",SUMIFS('2022-Q3'!$I:$I,'2022-Q3'!$J:$J,FORECAST!$C201))</f>
        <v>#REF!</v>
      </c>
      <c r="I201" s="239" t="e">
        <f>IF($C201="","",SUMIFS('2022-Q4'!$I:$I,'2022-Q4'!$J:$J,FORECAST!$C201))</f>
        <v>#REF!</v>
      </c>
      <c r="J201" s="239" t="e">
        <f>IF($C201="","",SUMIFS('2023-Q1'!$I:$I,'2023-Q1'!$J:$J,FORECAST!$C201))</f>
        <v>#REF!</v>
      </c>
      <c r="K201" s="239" t="e">
        <f>IF($C201="","",SUMIFS('2023-Q2'!$I:$I,'2023-Q2'!$J:$J,FORECAST!$C201))</f>
        <v>#REF!</v>
      </c>
      <c r="L201" s="239" t="e">
        <f>IF($C201="","",SUMIFS('2023-Q3'!$I:$I,'2023-Q3'!$J:$J,FORECAST!$C201))</f>
        <v>#REF!</v>
      </c>
      <c r="M201" s="239" t="e">
        <f>IF($C201="","",SUMIFS('2023-Q4'!$I:$I,'2023-Q4'!$J:$J,FORECAST!$C201))</f>
        <v>#REF!</v>
      </c>
      <c r="N201" s="239" t="e">
        <f>IF($C201="","",SUMIFS('2024-Q1'!$I:$I,'2024-Q1'!$J:$J,FORECAST!$C201))</f>
        <v>#REF!</v>
      </c>
      <c r="O201" s="239" t="e">
        <f>IF($C201="","",SUMIFS('2024-Q2'!$I:$I,'2024-Q2'!$J:$J,FORECAST!$C201))</f>
        <v>#REF!</v>
      </c>
      <c r="P201" s="270" t="e">
        <f t="shared" si="126"/>
        <v>#REF!</v>
      </c>
      <c r="Q201" s="271" t="e">
        <f t="shared" si="127"/>
        <v>#REF!</v>
      </c>
      <c r="R201" s="111"/>
      <c r="S201" s="248"/>
      <c r="T201" s="248"/>
      <c r="U201" s="248"/>
      <c r="V201" s="248"/>
      <c r="W201" s="248"/>
      <c r="X201" s="248"/>
      <c r="Y201" s="248"/>
      <c r="Z201" s="248"/>
      <c r="AA201" s="248"/>
      <c r="AB201" s="270">
        <f t="shared" si="128"/>
        <v>0</v>
      </c>
      <c r="AC201" s="111"/>
      <c r="AD201" s="250" t="e">
        <f t="shared" si="119"/>
        <v>#REF!</v>
      </c>
      <c r="AE201" s="277" t="e">
        <f t="shared" si="120"/>
        <v>#REF!</v>
      </c>
      <c r="AF201" s="278" t="e">
        <f t="shared" si="121"/>
        <v>#REF!</v>
      </c>
      <c r="AG201" s="110"/>
    </row>
    <row r="202" spans="1:33" outlineLevel="1" x14ac:dyDescent="0.35">
      <c r="B202" s="130"/>
      <c r="C202" s="229" t="e">
        <f>IF(BUDGET!#REF!="","",BUDGET!#REF!)</f>
        <v>#REF!</v>
      </c>
      <c r="D202" s="231" t="e">
        <f>IF(BUDGET!#REF!="","",BUDGET!#REF!)</f>
        <v>#REF!</v>
      </c>
      <c r="E202" s="239" t="e">
        <f>IF(BUDGET!#REF!="","",BUDGET!#REF!)</f>
        <v>#REF!</v>
      </c>
      <c r="F202" s="241"/>
      <c r="G202" s="239" t="e">
        <f>IF($C202="","",SUMIFS('2022-Q2'!$I:$I,'2022-Q2'!$J:$J,FORECAST!$C202))</f>
        <v>#REF!</v>
      </c>
      <c r="H202" s="239" t="e">
        <f>IF($C202="","",SUMIFS('2022-Q3'!$I:$I,'2022-Q3'!$J:$J,FORECAST!$C202))</f>
        <v>#REF!</v>
      </c>
      <c r="I202" s="239" t="e">
        <f>IF($C202="","",SUMIFS('2022-Q4'!$I:$I,'2022-Q4'!$J:$J,FORECAST!$C202))</f>
        <v>#REF!</v>
      </c>
      <c r="J202" s="239" t="e">
        <f>IF($C202="","",SUMIFS('2023-Q1'!$I:$I,'2023-Q1'!$J:$J,FORECAST!$C202))</f>
        <v>#REF!</v>
      </c>
      <c r="K202" s="239" t="e">
        <f>IF($C202="","",SUMIFS('2023-Q2'!$I:$I,'2023-Q2'!$J:$J,FORECAST!$C202))</f>
        <v>#REF!</v>
      </c>
      <c r="L202" s="239" t="e">
        <f>IF($C202="","",SUMIFS('2023-Q3'!$I:$I,'2023-Q3'!$J:$J,FORECAST!$C202))</f>
        <v>#REF!</v>
      </c>
      <c r="M202" s="239" t="e">
        <f>IF($C202="","",SUMIFS('2023-Q4'!$I:$I,'2023-Q4'!$J:$J,FORECAST!$C202))</f>
        <v>#REF!</v>
      </c>
      <c r="N202" s="239" t="e">
        <f>IF($C202="","",SUMIFS('2024-Q1'!$I:$I,'2024-Q1'!$J:$J,FORECAST!$C202))</f>
        <v>#REF!</v>
      </c>
      <c r="O202" s="239" t="e">
        <f>IF($C202="","",SUMIFS('2024-Q2'!$I:$I,'2024-Q2'!$J:$J,FORECAST!$C202))</f>
        <v>#REF!</v>
      </c>
      <c r="P202" s="270" t="e">
        <f t="shared" si="126"/>
        <v>#REF!</v>
      </c>
      <c r="Q202" s="271" t="e">
        <f t="shared" si="127"/>
        <v>#REF!</v>
      </c>
      <c r="R202" s="111"/>
      <c r="S202" s="248"/>
      <c r="T202" s="248"/>
      <c r="U202" s="248"/>
      <c r="V202" s="248"/>
      <c r="W202" s="248"/>
      <c r="X202" s="248"/>
      <c r="Y202" s="248"/>
      <c r="Z202" s="248"/>
      <c r="AA202" s="248"/>
      <c r="AB202" s="270">
        <f t="shared" si="128"/>
        <v>0</v>
      </c>
      <c r="AC202" s="111"/>
      <c r="AD202" s="250" t="e">
        <f t="shared" si="119"/>
        <v>#REF!</v>
      </c>
      <c r="AE202" s="277" t="e">
        <f t="shared" si="120"/>
        <v>#REF!</v>
      </c>
      <c r="AF202" s="278" t="e">
        <f t="shared" si="121"/>
        <v>#REF!</v>
      </c>
      <c r="AG202" s="110"/>
    </row>
    <row r="203" spans="1:33" outlineLevel="1" x14ac:dyDescent="0.35">
      <c r="B203" s="130"/>
      <c r="C203" s="229" t="e">
        <f>IF(BUDGET!#REF!="","",BUDGET!#REF!)</f>
        <v>#REF!</v>
      </c>
      <c r="D203" s="231" t="e">
        <f>IF(BUDGET!#REF!="","",BUDGET!#REF!)</f>
        <v>#REF!</v>
      </c>
      <c r="E203" s="239" t="e">
        <f>IF(BUDGET!#REF!="","",BUDGET!#REF!)</f>
        <v>#REF!</v>
      </c>
      <c r="F203" s="241"/>
      <c r="G203" s="239" t="e">
        <f>IF($C203="","",SUMIFS('2022-Q2'!$I:$I,'2022-Q2'!$J:$J,FORECAST!$C203))</f>
        <v>#REF!</v>
      </c>
      <c r="H203" s="239" t="e">
        <f>IF($C203="","",SUMIFS('2022-Q3'!$I:$I,'2022-Q3'!$J:$J,FORECAST!$C203))</f>
        <v>#REF!</v>
      </c>
      <c r="I203" s="239" t="e">
        <f>IF($C203="","",SUMIFS('2022-Q4'!$I:$I,'2022-Q4'!$J:$J,FORECAST!$C203))</f>
        <v>#REF!</v>
      </c>
      <c r="J203" s="239" t="e">
        <f>IF($C203="","",SUMIFS('2023-Q1'!$I:$I,'2023-Q1'!$J:$J,FORECAST!$C203))</f>
        <v>#REF!</v>
      </c>
      <c r="K203" s="239" t="e">
        <f>IF($C203="","",SUMIFS('2023-Q2'!$I:$I,'2023-Q2'!$J:$J,FORECAST!$C203))</f>
        <v>#REF!</v>
      </c>
      <c r="L203" s="239" t="e">
        <f>IF($C203="","",SUMIFS('2023-Q3'!$I:$I,'2023-Q3'!$J:$J,FORECAST!$C203))</f>
        <v>#REF!</v>
      </c>
      <c r="M203" s="239" t="e">
        <f>IF($C203="","",SUMIFS('2023-Q4'!$I:$I,'2023-Q4'!$J:$J,FORECAST!$C203))</f>
        <v>#REF!</v>
      </c>
      <c r="N203" s="239" t="e">
        <f>IF($C203="","",SUMIFS('2024-Q1'!$I:$I,'2024-Q1'!$J:$J,FORECAST!$C203))</f>
        <v>#REF!</v>
      </c>
      <c r="O203" s="239" t="e">
        <f>IF($C203="","",SUMIFS('2024-Q2'!$I:$I,'2024-Q2'!$J:$J,FORECAST!$C203))</f>
        <v>#REF!</v>
      </c>
      <c r="P203" s="270" t="e">
        <f t="shared" si="126"/>
        <v>#REF!</v>
      </c>
      <c r="Q203" s="271" t="e">
        <f t="shared" si="127"/>
        <v>#REF!</v>
      </c>
      <c r="R203" s="111"/>
      <c r="S203" s="248"/>
      <c r="T203" s="248"/>
      <c r="U203" s="248"/>
      <c r="V203" s="248"/>
      <c r="W203" s="248"/>
      <c r="X203" s="248"/>
      <c r="Y203" s="248"/>
      <c r="Z203" s="248"/>
      <c r="AA203" s="248"/>
      <c r="AB203" s="270">
        <f t="shared" si="128"/>
        <v>0</v>
      </c>
      <c r="AC203" s="111"/>
      <c r="AD203" s="250" t="e">
        <f t="shared" si="119"/>
        <v>#REF!</v>
      </c>
      <c r="AE203" s="260" t="e">
        <f t="shared" si="120"/>
        <v>#REF!</v>
      </c>
      <c r="AF203" s="253" t="e">
        <f t="shared" si="121"/>
        <v>#REF!</v>
      </c>
      <c r="AG203" s="110"/>
    </row>
    <row r="204" spans="1:33" outlineLevel="1" x14ac:dyDescent="0.35">
      <c r="B204" s="130"/>
      <c r="C204" s="229" t="e">
        <f>IF(BUDGET!#REF!="","",BUDGET!#REF!)</f>
        <v>#REF!</v>
      </c>
      <c r="D204" s="231" t="e">
        <f>IF(BUDGET!#REF!="","",BUDGET!#REF!)</f>
        <v>#REF!</v>
      </c>
      <c r="E204" s="239" t="e">
        <f>IF(BUDGET!#REF!="","",BUDGET!#REF!)</f>
        <v>#REF!</v>
      </c>
      <c r="F204" s="241"/>
      <c r="G204" s="239" t="e">
        <f>IF($C204="","",SUMIFS('2022-Q2'!$I:$I,'2022-Q2'!$J:$J,FORECAST!$C204))</f>
        <v>#REF!</v>
      </c>
      <c r="H204" s="239" t="e">
        <f>IF($C204="","",SUMIFS('2022-Q3'!$I:$I,'2022-Q3'!$J:$J,FORECAST!$C204))</f>
        <v>#REF!</v>
      </c>
      <c r="I204" s="239" t="e">
        <f>IF($C204="","",SUMIFS('2022-Q4'!$I:$I,'2022-Q4'!$J:$J,FORECAST!$C204))</f>
        <v>#REF!</v>
      </c>
      <c r="J204" s="239" t="e">
        <f>IF($C204="","",SUMIFS('2023-Q1'!$I:$I,'2023-Q1'!$J:$J,FORECAST!$C204))</f>
        <v>#REF!</v>
      </c>
      <c r="K204" s="239" t="e">
        <f>IF($C204="","",SUMIFS('2023-Q2'!$I:$I,'2023-Q2'!$J:$J,FORECAST!$C204))</f>
        <v>#REF!</v>
      </c>
      <c r="L204" s="239" t="e">
        <f>IF($C204="","",SUMIFS('2023-Q3'!$I:$I,'2023-Q3'!$J:$J,FORECAST!$C204))</f>
        <v>#REF!</v>
      </c>
      <c r="M204" s="239" t="e">
        <f>IF($C204="","",SUMIFS('2023-Q4'!$I:$I,'2023-Q4'!$J:$J,FORECAST!$C204))</f>
        <v>#REF!</v>
      </c>
      <c r="N204" s="239" t="e">
        <f>IF($C204="","",SUMIFS('2024-Q1'!$I:$I,'2024-Q1'!$J:$J,FORECAST!$C204))</f>
        <v>#REF!</v>
      </c>
      <c r="O204" s="239" t="e">
        <f>IF($C204="","",SUMIFS('2024-Q2'!$I:$I,'2024-Q2'!$J:$J,FORECAST!$C204))</f>
        <v>#REF!</v>
      </c>
      <c r="P204" s="270" t="e">
        <f t="shared" si="126"/>
        <v>#REF!</v>
      </c>
      <c r="Q204" s="271" t="e">
        <f t="shared" si="127"/>
        <v>#REF!</v>
      </c>
      <c r="R204" s="111"/>
      <c r="S204" s="248"/>
      <c r="T204" s="248"/>
      <c r="U204" s="248"/>
      <c r="V204" s="248"/>
      <c r="W204" s="248"/>
      <c r="X204" s="248"/>
      <c r="Y204" s="248"/>
      <c r="Z204" s="248"/>
      <c r="AA204" s="248"/>
      <c r="AB204" s="270">
        <f t="shared" si="128"/>
        <v>0</v>
      </c>
      <c r="AC204" s="111"/>
      <c r="AD204" s="250" t="e">
        <f t="shared" si="119"/>
        <v>#REF!</v>
      </c>
      <c r="AE204" s="260" t="e">
        <f t="shared" si="120"/>
        <v>#REF!</v>
      </c>
      <c r="AF204" s="253" t="e">
        <f t="shared" si="121"/>
        <v>#REF!</v>
      </c>
      <c r="AG204" s="110"/>
    </row>
    <row r="205" spans="1:33" s="132" customFormat="1" outlineLevel="1" x14ac:dyDescent="0.35">
      <c r="A205" s="104"/>
      <c r="B205" s="130"/>
      <c r="C205" s="229" t="e">
        <f>IF(BUDGET!#REF!="","",BUDGET!#REF!)</f>
        <v>#REF!</v>
      </c>
      <c r="D205" s="231" t="e">
        <f>IF(BUDGET!#REF!="","",BUDGET!#REF!)</f>
        <v>#REF!</v>
      </c>
      <c r="E205" s="239" t="e">
        <f>IF(BUDGET!#REF!="","",BUDGET!#REF!)</f>
        <v>#REF!</v>
      </c>
      <c r="F205" s="360"/>
      <c r="G205" s="239" t="e">
        <f>IF($C205="","",SUMIFS('2022-Q2'!$I:$I,'2022-Q2'!$J:$J,FORECAST!$C205))</f>
        <v>#REF!</v>
      </c>
      <c r="H205" s="239" t="e">
        <f>IF($C205="","",SUMIFS('2022-Q3'!$I:$I,'2022-Q3'!$J:$J,FORECAST!$C205))</f>
        <v>#REF!</v>
      </c>
      <c r="I205" s="239" t="e">
        <f>IF($C205="","",SUMIFS('2022-Q4'!$I:$I,'2022-Q4'!$J:$J,FORECAST!$C205))</f>
        <v>#REF!</v>
      </c>
      <c r="J205" s="239" t="e">
        <f>IF($C205="","",SUMIFS('2023-Q1'!$I:$I,'2023-Q1'!$J:$J,FORECAST!$C205))</f>
        <v>#REF!</v>
      </c>
      <c r="K205" s="239" t="e">
        <f>IF($C205="","",SUMIFS('2023-Q2'!$I:$I,'2023-Q2'!$J:$J,FORECAST!$C205))</f>
        <v>#REF!</v>
      </c>
      <c r="L205" s="239" t="e">
        <f>IF($C205="","",SUMIFS('2023-Q3'!$I:$I,'2023-Q3'!$J:$J,FORECAST!$C205))</f>
        <v>#REF!</v>
      </c>
      <c r="M205" s="239" t="e">
        <f>IF($C205="","",SUMIFS('2023-Q4'!$I:$I,'2023-Q4'!$J:$J,FORECAST!$C205))</f>
        <v>#REF!</v>
      </c>
      <c r="N205" s="239" t="e">
        <f>IF($C205="","",SUMIFS('2024-Q1'!$I:$I,'2024-Q1'!$J:$J,FORECAST!$C205))</f>
        <v>#REF!</v>
      </c>
      <c r="O205" s="239" t="e">
        <f>IF($C205="","",SUMIFS('2024-Q2'!$I:$I,'2024-Q2'!$J:$J,FORECAST!$C205))</f>
        <v>#REF!</v>
      </c>
      <c r="P205" s="270" t="e">
        <f t="shared" si="126"/>
        <v>#REF!</v>
      </c>
      <c r="Q205" s="271" t="e">
        <f t="shared" si="127"/>
        <v>#REF!</v>
      </c>
      <c r="R205" s="258"/>
      <c r="S205" s="248"/>
      <c r="T205" s="248"/>
      <c r="U205" s="248"/>
      <c r="V205" s="248"/>
      <c r="W205" s="248"/>
      <c r="X205" s="248"/>
      <c r="Y205" s="248"/>
      <c r="Z205" s="248"/>
      <c r="AA205" s="248"/>
      <c r="AB205" s="270">
        <f t="shared" si="128"/>
        <v>0</v>
      </c>
      <c r="AC205" s="258"/>
      <c r="AD205" s="250" t="e">
        <f t="shared" si="119"/>
        <v>#REF!</v>
      </c>
      <c r="AE205" s="260" t="e">
        <f t="shared" si="120"/>
        <v>#REF!</v>
      </c>
      <c r="AF205" s="253" t="e">
        <f t="shared" si="121"/>
        <v>#REF!</v>
      </c>
      <c r="AG205" s="131"/>
    </row>
    <row r="206" spans="1:33" s="132" customFormat="1" outlineLevel="1" x14ac:dyDescent="0.35">
      <c r="A206" s="104"/>
      <c r="B206" s="130"/>
      <c r="C206" s="229" t="e">
        <f>IF(BUDGET!#REF!="","",BUDGET!#REF!)</f>
        <v>#REF!</v>
      </c>
      <c r="D206" s="231" t="e">
        <f>IF(BUDGET!#REF!="","",BUDGET!#REF!)</f>
        <v>#REF!</v>
      </c>
      <c r="E206" s="239" t="e">
        <f>IF(BUDGET!#REF!="","",BUDGET!#REF!)</f>
        <v>#REF!</v>
      </c>
      <c r="F206" s="360"/>
      <c r="G206" s="239" t="e">
        <f>IF($C206="","",SUMIFS('2022-Q2'!$I:$I,'2022-Q2'!$J:$J,FORECAST!$C206))</f>
        <v>#REF!</v>
      </c>
      <c r="H206" s="239" t="e">
        <f>IF($C206="","",SUMIFS('2022-Q3'!$I:$I,'2022-Q3'!$J:$J,FORECAST!$C206))</f>
        <v>#REF!</v>
      </c>
      <c r="I206" s="239" t="e">
        <f>IF($C206="","",SUMIFS('2022-Q4'!$I:$I,'2022-Q4'!$J:$J,FORECAST!$C206))</f>
        <v>#REF!</v>
      </c>
      <c r="J206" s="239" t="e">
        <f>IF($C206="","",SUMIFS('2023-Q1'!$I:$I,'2023-Q1'!$J:$J,FORECAST!$C206))</f>
        <v>#REF!</v>
      </c>
      <c r="K206" s="239" t="e">
        <f>IF($C206="","",SUMIFS('2023-Q2'!$I:$I,'2023-Q2'!$J:$J,FORECAST!$C206))</f>
        <v>#REF!</v>
      </c>
      <c r="L206" s="239" t="e">
        <f>IF($C206="","",SUMIFS('2023-Q3'!$I:$I,'2023-Q3'!$J:$J,FORECAST!$C206))</f>
        <v>#REF!</v>
      </c>
      <c r="M206" s="239" t="e">
        <f>IF($C206="","",SUMIFS('2023-Q4'!$I:$I,'2023-Q4'!$J:$J,FORECAST!$C206))</f>
        <v>#REF!</v>
      </c>
      <c r="N206" s="239" t="e">
        <f>IF($C206="","",SUMIFS('2024-Q1'!$I:$I,'2024-Q1'!$J:$J,FORECAST!$C206))</f>
        <v>#REF!</v>
      </c>
      <c r="O206" s="239" t="e">
        <f>IF($C206="","",SUMIFS('2024-Q2'!$I:$I,'2024-Q2'!$J:$J,FORECAST!$C206))</f>
        <v>#REF!</v>
      </c>
      <c r="P206" s="270" t="e">
        <f t="shared" si="126"/>
        <v>#REF!</v>
      </c>
      <c r="Q206" s="271" t="e">
        <f t="shared" si="127"/>
        <v>#REF!</v>
      </c>
      <c r="R206" s="258"/>
      <c r="S206" s="248"/>
      <c r="T206" s="248"/>
      <c r="U206" s="248"/>
      <c r="V206" s="248"/>
      <c r="W206" s="248"/>
      <c r="X206" s="248"/>
      <c r="Y206" s="248"/>
      <c r="Z206" s="248"/>
      <c r="AA206" s="248"/>
      <c r="AB206" s="270">
        <f t="shared" si="128"/>
        <v>0</v>
      </c>
      <c r="AC206" s="258"/>
      <c r="AD206" s="250" t="e">
        <f t="shared" si="119"/>
        <v>#REF!</v>
      </c>
      <c r="AE206" s="260" t="e">
        <f t="shared" si="120"/>
        <v>#REF!</v>
      </c>
      <c r="AF206" s="253" t="e">
        <f t="shared" si="121"/>
        <v>#REF!</v>
      </c>
      <c r="AG206" s="131"/>
    </row>
    <row r="207" spans="1:33" ht="19.5" customHeight="1" x14ac:dyDescent="0.35">
      <c r="A207" s="108"/>
      <c r="B207" s="126">
        <f>B191+1</f>
        <v>13</v>
      </c>
      <c r="C207" s="127" t="e">
        <f>IF(BUDGET!#REF!="","",BUDGET!#REF!)</f>
        <v>#REF!</v>
      </c>
      <c r="D207" s="236"/>
      <c r="E207" s="129" t="e">
        <f>SUM(E208:E222)</f>
        <v>#REF!</v>
      </c>
      <c r="F207" s="241"/>
      <c r="G207" s="321" t="e">
        <f>SUM(G208:G222)</f>
        <v>#REF!</v>
      </c>
      <c r="H207" s="321" t="e">
        <f t="shared" ref="H207:O207" si="129">SUM(H208:H222)</f>
        <v>#REF!</v>
      </c>
      <c r="I207" s="321" t="e">
        <f t="shared" si="129"/>
        <v>#REF!</v>
      </c>
      <c r="J207" s="321" t="e">
        <f t="shared" si="129"/>
        <v>#REF!</v>
      </c>
      <c r="K207" s="321" t="e">
        <f t="shared" si="129"/>
        <v>#REF!</v>
      </c>
      <c r="L207" s="321" t="e">
        <f t="shared" si="129"/>
        <v>#REF!</v>
      </c>
      <c r="M207" s="321" t="e">
        <f t="shared" si="129"/>
        <v>#REF!</v>
      </c>
      <c r="N207" s="321" t="e">
        <f t="shared" si="129"/>
        <v>#REF!</v>
      </c>
      <c r="O207" s="321" t="e">
        <f t="shared" si="129"/>
        <v>#REF!</v>
      </c>
      <c r="P207" s="267" t="e">
        <f>SUM(P208:P222)</f>
        <v>#REF!</v>
      </c>
      <c r="Q207" s="268" t="e">
        <f>P207/E207</f>
        <v>#REF!</v>
      </c>
      <c r="R207" s="111"/>
      <c r="S207" s="129">
        <f t="shared" ref="S207:X207" si="130">SUM(S208:S222)</f>
        <v>0</v>
      </c>
      <c r="T207" s="129">
        <f t="shared" si="130"/>
        <v>0</v>
      </c>
      <c r="U207" s="129">
        <f t="shared" si="130"/>
        <v>0</v>
      </c>
      <c r="V207" s="129">
        <f t="shared" si="130"/>
        <v>0</v>
      </c>
      <c r="W207" s="129">
        <f t="shared" si="130"/>
        <v>0</v>
      </c>
      <c r="X207" s="129">
        <f t="shared" si="130"/>
        <v>0</v>
      </c>
      <c r="Y207" s="129">
        <f t="shared" ref="Y207:AA207" si="131">SUM(Y208:Y222)</f>
        <v>0</v>
      </c>
      <c r="Z207" s="129">
        <f t="shared" si="131"/>
        <v>0</v>
      </c>
      <c r="AA207" s="129">
        <f t="shared" si="131"/>
        <v>0</v>
      </c>
      <c r="AB207" s="267">
        <f t="shared" ref="AB207" si="132">SUM(AB208:AB222)</f>
        <v>0</v>
      </c>
      <c r="AC207" s="111"/>
      <c r="AD207" s="129" t="e">
        <f t="shared" si="119"/>
        <v>#REF!</v>
      </c>
      <c r="AE207" s="259" t="e">
        <f t="shared" si="120"/>
        <v>#REF!</v>
      </c>
      <c r="AF207" s="252" t="e">
        <f t="shared" si="121"/>
        <v>#REF!</v>
      </c>
      <c r="AG207" s="110"/>
    </row>
    <row r="208" spans="1:33" outlineLevel="1" x14ac:dyDescent="0.35">
      <c r="B208" s="130"/>
      <c r="C208" s="229" t="e">
        <f>IF(BUDGET!#REF!="","",BUDGET!#REF!)</f>
        <v>#REF!</v>
      </c>
      <c r="D208" s="231" t="e">
        <f>IF(BUDGET!#REF!="","",BUDGET!#REF!)</f>
        <v>#REF!</v>
      </c>
      <c r="E208" s="239" t="e">
        <f>IF(BUDGET!#REF!="","",BUDGET!#REF!)</f>
        <v>#REF!</v>
      </c>
      <c r="F208" s="241"/>
      <c r="G208" s="239" t="e">
        <f>IF($C208="","",SUMIFS('2022-Q2'!$I:$I,'2022-Q2'!$J:$J,FORECAST!$C208))</f>
        <v>#REF!</v>
      </c>
      <c r="H208" s="239" t="e">
        <f>IF($C208="","",SUMIFS('2022-Q3'!$I:$I,'2022-Q3'!$J:$J,FORECAST!$C208))</f>
        <v>#REF!</v>
      </c>
      <c r="I208" s="239" t="e">
        <f>IF($C208="","",SUMIFS('2022-Q4'!$I:$I,'2022-Q4'!$J:$J,FORECAST!$C208))</f>
        <v>#REF!</v>
      </c>
      <c r="J208" s="239" t="e">
        <f>IF($C208="","",SUMIFS('2023-Q1'!$I:$I,'2023-Q1'!$J:$J,FORECAST!$C208))</f>
        <v>#REF!</v>
      </c>
      <c r="K208" s="239" t="e">
        <f>IF($C208="","",SUMIFS('2023-Q2'!$I:$I,'2023-Q2'!$J:$J,FORECAST!$C208))</f>
        <v>#REF!</v>
      </c>
      <c r="L208" s="239" t="e">
        <f>IF($C208="","",SUMIFS('2023-Q3'!$I:$I,'2023-Q3'!$J:$J,FORECAST!$C208))</f>
        <v>#REF!</v>
      </c>
      <c r="M208" s="239" t="e">
        <f>IF($C208="","",SUMIFS('2023-Q4'!$I:$I,'2023-Q4'!$J:$J,FORECAST!$C208))</f>
        <v>#REF!</v>
      </c>
      <c r="N208" s="239" t="e">
        <f>IF($C208="","",SUMIFS('2024-Q1'!$I:$I,'2024-Q1'!$J:$J,FORECAST!$C208))</f>
        <v>#REF!</v>
      </c>
      <c r="O208" s="239" t="e">
        <f>IF($C208="","",SUMIFS('2024-Q2'!$I:$I,'2024-Q2'!$J:$J,FORECAST!$C208))</f>
        <v>#REF!</v>
      </c>
      <c r="P208" s="270" t="e">
        <f t="shared" ref="P208:P222" si="133">SUM(G208:O208)</f>
        <v>#REF!</v>
      </c>
      <c r="Q208" s="271" t="e">
        <f t="shared" si="127"/>
        <v>#REF!</v>
      </c>
      <c r="R208" s="111"/>
      <c r="S208" s="248"/>
      <c r="T208" s="248"/>
      <c r="U208" s="248"/>
      <c r="V208" s="248"/>
      <c r="W208" s="248"/>
      <c r="X208" s="248"/>
      <c r="Y208" s="248"/>
      <c r="Z208" s="248"/>
      <c r="AA208" s="248"/>
      <c r="AB208" s="270">
        <f t="shared" ref="AB208:AB222" si="134">SUM(S208:AA208)</f>
        <v>0</v>
      </c>
      <c r="AC208" s="111"/>
      <c r="AD208" s="250" t="e">
        <f t="shared" si="119"/>
        <v>#REF!</v>
      </c>
      <c r="AE208" s="260" t="e">
        <f t="shared" si="120"/>
        <v>#REF!</v>
      </c>
      <c r="AF208" s="253" t="e">
        <f t="shared" si="121"/>
        <v>#REF!</v>
      </c>
      <c r="AG208" s="110"/>
    </row>
    <row r="209" spans="1:33" outlineLevel="1" x14ac:dyDescent="0.35">
      <c r="B209" s="130"/>
      <c r="C209" s="229" t="e">
        <f>IF(BUDGET!#REF!="","",BUDGET!#REF!)</f>
        <v>#REF!</v>
      </c>
      <c r="D209" s="231" t="e">
        <f>IF(BUDGET!#REF!="","",BUDGET!#REF!)</f>
        <v>#REF!</v>
      </c>
      <c r="E209" s="239" t="e">
        <f>IF(BUDGET!#REF!="","",BUDGET!#REF!)</f>
        <v>#REF!</v>
      </c>
      <c r="F209" s="241"/>
      <c r="G209" s="239" t="e">
        <f>IF($C209="","",SUMIFS('2022-Q2'!$I:$I,'2022-Q2'!$J:$J,FORECAST!$C209))</f>
        <v>#REF!</v>
      </c>
      <c r="H209" s="239" t="e">
        <f>IF($C209="","",SUMIFS('2022-Q3'!$I:$I,'2022-Q3'!$J:$J,FORECAST!$C209))</f>
        <v>#REF!</v>
      </c>
      <c r="I209" s="239" t="e">
        <f>IF($C209="","",SUMIFS('2022-Q4'!$I:$I,'2022-Q4'!$J:$J,FORECAST!$C209))</f>
        <v>#REF!</v>
      </c>
      <c r="J209" s="239" t="e">
        <f>IF($C209="","",SUMIFS('2023-Q1'!$I:$I,'2023-Q1'!$J:$J,FORECAST!$C209))</f>
        <v>#REF!</v>
      </c>
      <c r="K209" s="239" t="e">
        <f>IF($C209="","",SUMIFS('2023-Q2'!$I:$I,'2023-Q2'!$J:$J,FORECAST!$C209))</f>
        <v>#REF!</v>
      </c>
      <c r="L209" s="239" t="e">
        <f>IF($C209="","",SUMIFS('2023-Q3'!$I:$I,'2023-Q3'!$J:$J,FORECAST!$C209))</f>
        <v>#REF!</v>
      </c>
      <c r="M209" s="239" t="e">
        <f>IF($C209="","",SUMIFS('2023-Q4'!$I:$I,'2023-Q4'!$J:$J,FORECAST!$C209))</f>
        <v>#REF!</v>
      </c>
      <c r="N209" s="239" t="e">
        <f>IF($C209="","",SUMIFS('2024-Q1'!$I:$I,'2024-Q1'!$J:$J,FORECAST!$C209))</f>
        <v>#REF!</v>
      </c>
      <c r="O209" s="239" t="e">
        <f>IF($C209="","",SUMIFS('2024-Q2'!$I:$I,'2024-Q2'!$J:$J,FORECAST!$C209))</f>
        <v>#REF!</v>
      </c>
      <c r="P209" s="270" t="e">
        <f t="shared" si="133"/>
        <v>#REF!</v>
      </c>
      <c r="Q209" s="271" t="e">
        <f t="shared" si="127"/>
        <v>#REF!</v>
      </c>
      <c r="R209" s="111"/>
      <c r="S209" s="248"/>
      <c r="T209" s="248"/>
      <c r="U209" s="248"/>
      <c r="V209" s="248"/>
      <c r="W209" s="248"/>
      <c r="X209" s="248"/>
      <c r="Y209" s="248"/>
      <c r="Z209" s="248"/>
      <c r="AA209" s="248"/>
      <c r="AB209" s="270">
        <f t="shared" si="134"/>
        <v>0</v>
      </c>
      <c r="AC209" s="111"/>
      <c r="AD209" s="250" t="e">
        <f t="shared" si="119"/>
        <v>#REF!</v>
      </c>
      <c r="AE209" s="260" t="e">
        <f t="shared" si="120"/>
        <v>#REF!</v>
      </c>
      <c r="AF209" s="253" t="e">
        <f t="shared" si="121"/>
        <v>#REF!</v>
      </c>
      <c r="AG209" s="110"/>
    </row>
    <row r="210" spans="1:33" outlineLevel="1" x14ac:dyDescent="0.35">
      <c r="B210" s="130"/>
      <c r="C210" s="229" t="e">
        <f>IF(BUDGET!#REF!="","",BUDGET!#REF!)</f>
        <v>#REF!</v>
      </c>
      <c r="D210" s="231" t="e">
        <f>IF(BUDGET!#REF!="","",BUDGET!#REF!)</f>
        <v>#REF!</v>
      </c>
      <c r="E210" s="239" t="e">
        <f>IF(BUDGET!#REF!="","",BUDGET!#REF!)</f>
        <v>#REF!</v>
      </c>
      <c r="F210" s="241"/>
      <c r="G210" s="239" t="e">
        <f>IF($C210="","",SUMIFS('2022-Q2'!$I:$I,'2022-Q2'!$J:$J,FORECAST!$C210))</f>
        <v>#REF!</v>
      </c>
      <c r="H210" s="239" t="e">
        <f>IF($C210="","",SUMIFS('2022-Q3'!$I:$I,'2022-Q3'!$J:$J,FORECAST!$C210))</f>
        <v>#REF!</v>
      </c>
      <c r="I210" s="239" t="e">
        <f>IF($C210="","",SUMIFS('2022-Q4'!$I:$I,'2022-Q4'!$J:$J,FORECAST!$C210))</f>
        <v>#REF!</v>
      </c>
      <c r="J210" s="239" t="e">
        <f>IF($C210="","",SUMIFS('2023-Q1'!$I:$I,'2023-Q1'!$J:$J,FORECAST!$C210))</f>
        <v>#REF!</v>
      </c>
      <c r="K210" s="239" t="e">
        <f>IF($C210="","",SUMIFS('2023-Q2'!$I:$I,'2023-Q2'!$J:$J,FORECAST!$C210))</f>
        <v>#REF!</v>
      </c>
      <c r="L210" s="239" t="e">
        <f>IF($C210="","",SUMIFS('2023-Q3'!$I:$I,'2023-Q3'!$J:$J,FORECAST!$C210))</f>
        <v>#REF!</v>
      </c>
      <c r="M210" s="239" t="e">
        <f>IF($C210="","",SUMIFS('2023-Q4'!$I:$I,'2023-Q4'!$J:$J,FORECAST!$C210))</f>
        <v>#REF!</v>
      </c>
      <c r="N210" s="239" t="e">
        <f>IF($C210="","",SUMIFS('2024-Q1'!$I:$I,'2024-Q1'!$J:$J,FORECAST!$C210))</f>
        <v>#REF!</v>
      </c>
      <c r="O210" s="239" t="e">
        <f>IF($C210="","",SUMIFS('2024-Q2'!$I:$I,'2024-Q2'!$J:$J,FORECAST!$C210))</f>
        <v>#REF!</v>
      </c>
      <c r="P210" s="270" t="e">
        <f t="shared" si="133"/>
        <v>#REF!</v>
      </c>
      <c r="Q210" s="271" t="e">
        <f t="shared" si="127"/>
        <v>#REF!</v>
      </c>
      <c r="R210" s="111"/>
      <c r="S210" s="248"/>
      <c r="T210" s="248"/>
      <c r="U210" s="248"/>
      <c r="V210" s="248"/>
      <c r="W210" s="248"/>
      <c r="X210" s="248"/>
      <c r="Y210" s="248"/>
      <c r="Z210" s="248"/>
      <c r="AA210" s="248"/>
      <c r="AB210" s="270">
        <f t="shared" si="134"/>
        <v>0</v>
      </c>
      <c r="AC210" s="111"/>
      <c r="AD210" s="250" t="e">
        <f t="shared" si="119"/>
        <v>#REF!</v>
      </c>
      <c r="AE210" s="260" t="e">
        <f t="shared" si="120"/>
        <v>#REF!</v>
      </c>
      <c r="AF210" s="253" t="e">
        <f t="shared" si="121"/>
        <v>#REF!</v>
      </c>
      <c r="AG210" s="110"/>
    </row>
    <row r="211" spans="1:33" outlineLevel="1" x14ac:dyDescent="0.35">
      <c r="B211" s="130"/>
      <c r="C211" s="229" t="e">
        <f>IF(BUDGET!#REF!="","",BUDGET!#REF!)</f>
        <v>#REF!</v>
      </c>
      <c r="D211" s="231" t="e">
        <f>IF(BUDGET!#REF!="","",BUDGET!#REF!)</f>
        <v>#REF!</v>
      </c>
      <c r="E211" s="239" t="e">
        <f>IF(BUDGET!#REF!="","",BUDGET!#REF!)</f>
        <v>#REF!</v>
      </c>
      <c r="F211" s="241"/>
      <c r="G211" s="239" t="e">
        <f>IF($C211="","",SUMIFS('2022-Q2'!$I:$I,'2022-Q2'!$J:$J,FORECAST!$C211))</f>
        <v>#REF!</v>
      </c>
      <c r="H211" s="239" t="e">
        <f>IF($C211="","",SUMIFS('2022-Q3'!$I:$I,'2022-Q3'!$J:$J,FORECAST!$C211))</f>
        <v>#REF!</v>
      </c>
      <c r="I211" s="239" t="e">
        <f>IF($C211="","",SUMIFS('2022-Q4'!$I:$I,'2022-Q4'!$J:$J,FORECAST!$C211))</f>
        <v>#REF!</v>
      </c>
      <c r="J211" s="239" t="e">
        <f>IF($C211="","",SUMIFS('2023-Q1'!$I:$I,'2023-Q1'!$J:$J,FORECAST!$C211))</f>
        <v>#REF!</v>
      </c>
      <c r="K211" s="239" t="e">
        <f>IF($C211="","",SUMIFS('2023-Q2'!$I:$I,'2023-Q2'!$J:$J,FORECAST!$C211))</f>
        <v>#REF!</v>
      </c>
      <c r="L211" s="239" t="e">
        <f>IF($C211="","",SUMIFS('2023-Q3'!$I:$I,'2023-Q3'!$J:$J,FORECAST!$C211))</f>
        <v>#REF!</v>
      </c>
      <c r="M211" s="239" t="e">
        <f>IF($C211="","",SUMIFS('2023-Q4'!$I:$I,'2023-Q4'!$J:$J,FORECAST!$C211))</f>
        <v>#REF!</v>
      </c>
      <c r="N211" s="239" t="e">
        <f>IF($C211="","",SUMIFS('2024-Q1'!$I:$I,'2024-Q1'!$J:$J,FORECAST!$C211))</f>
        <v>#REF!</v>
      </c>
      <c r="O211" s="239" t="e">
        <f>IF($C211="","",SUMIFS('2024-Q2'!$I:$I,'2024-Q2'!$J:$J,FORECAST!$C211))</f>
        <v>#REF!</v>
      </c>
      <c r="P211" s="270" t="e">
        <f t="shared" si="133"/>
        <v>#REF!</v>
      </c>
      <c r="Q211" s="271" t="e">
        <f t="shared" si="127"/>
        <v>#REF!</v>
      </c>
      <c r="R211" s="111"/>
      <c r="S211" s="248"/>
      <c r="T211" s="248"/>
      <c r="U211" s="248"/>
      <c r="V211" s="248"/>
      <c r="W211" s="248"/>
      <c r="X211" s="248"/>
      <c r="Y211" s="248"/>
      <c r="Z211" s="248"/>
      <c r="AA211" s="248"/>
      <c r="AB211" s="270">
        <f t="shared" si="134"/>
        <v>0</v>
      </c>
      <c r="AC211" s="111"/>
      <c r="AD211" s="250" t="e">
        <f t="shared" si="119"/>
        <v>#REF!</v>
      </c>
      <c r="AE211" s="260" t="e">
        <f t="shared" si="120"/>
        <v>#REF!</v>
      </c>
      <c r="AF211" s="253" t="e">
        <f t="shared" si="121"/>
        <v>#REF!</v>
      </c>
      <c r="AG211" s="110"/>
    </row>
    <row r="212" spans="1:33" outlineLevel="1" x14ac:dyDescent="0.35">
      <c r="B212" s="130"/>
      <c r="C212" s="229" t="e">
        <f>IF(BUDGET!#REF!="","",BUDGET!#REF!)</f>
        <v>#REF!</v>
      </c>
      <c r="D212" s="231" t="e">
        <f>IF(BUDGET!#REF!="","",BUDGET!#REF!)</f>
        <v>#REF!</v>
      </c>
      <c r="E212" s="239" t="e">
        <f>IF(BUDGET!#REF!="","",BUDGET!#REF!)</f>
        <v>#REF!</v>
      </c>
      <c r="F212" s="241"/>
      <c r="G212" s="239" t="e">
        <f>IF($C212="","",SUMIFS('2022-Q2'!$I:$I,'2022-Q2'!$J:$J,FORECAST!$C212))</f>
        <v>#REF!</v>
      </c>
      <c r="H212" s="239" t="e">
        <f>IF($C212="","",SUMIFS('2022-Q3'!$I:$I,'2022-Q3'!$J:$J,FORECAST!$C212))</f>
        <v>#REF!</v>
      </c>
      <c r="I212" s="239" t="e">
        <f>IF($C212="","",SUMIFS('2022-Q4'!$I:$I,'2022-Q4'!$J:$J,FORECAST!$C212))</f>
        <v>#REF!</v>
      </c>
      <c r="J212" s="239" t="e">
        <f>IF($C212="","",SUMIFS('2023-Q1'!$I:$I,'2023-Q1'!$J:$J,FORECAST!$C212))</f>
        <v>#REF!</v>
      </c>
      <c r="K212" s="239" t="e">
        <f>IF($C212="","",SUMIFS('2023-Q2'!$I:$I,'2023-Q2'!$J:$J,FORECAST!$C212))</f>
        <v>#REF!</v>
      </c>
      <c r="L212" s="239" t="e">
        <f>IF($C212="","",SUMIFS('2023-Q3'!$I:$I,'2023-Q3'!$J:$J,FORECAST!$C212))</f>
        <v>#REF!</v>
      </c>
      <c r="M212" s="239" t="e">
        <f>IF($C212="","",SUMIFS('2023-Q4'!$I:$I,'2023-Q4'!$J:$J,FORECAST!$C212))</f>
        <v>#REF!</v>
      </c>
      <c r="N212" s="239" t="e">
        <f>IF($C212="","",SUMIFS('2024-Q1'!$I:$I,'2024-Q1'!$J:$J,FORECAST!$C212))</f>
        <v>#REF!</v>
      </c>
      <c r="O212" s="239" t="e">
        <f>IF($C212="","",SUMIFS('2024-Q2'!$I:$I,'2024-Q2'!$J:$J,FORECAST!$C212))</f>
        <v>#REF!</v>
      </c>
      <c r="P212" s="270" t="e">
        <f t="shared" si="133"/>
        <v>#REF!</v>
      </c>
      <c r="Q212" s="271" t="e">
        <f t="shared" si="127"/>
        <v>#REF!</v>
      </c>
      <c r="R212" s="111"/>
      <c r="S212" s="248"/>
      <c r="T212" s="248"/>
      <c r="U212" s="248"/>
      <c r="V212" s="248"/>
      <c r="W212" s="248"/>
      <c r="X212" s="248"/>
      <c r="Y212" s="248"/>
      <c r="Z212" s="248"/>
      <c r="AA212" s="248"/>
      <c r="AB212" s="270">
        <f t="shared" si="134"/>
        <v>0</v>
      </c>
      <c r="AC212" s="111"/>
      <c r="AD212" s="250" t="e">
        <f t="shared" si="119"/>
        <v>#REF!</v>
      </c>
      <c r="AE212" s="260" t="e">
        <f t="shared" si="120"/>
        <v>#REF!</v>
      </c>
      <c r="AF212" s="253" t="e">
        <f t="shared" si="121"/>
        <v>#REF!</v>
      </c>
      <c r="AG212" s="110"/>
    </row>
    <row r="213" spans="1:33" outlineLevel="1" x14ac:dyDescent="0.35">
      <c r="B213" s="130"/>
      <c r="C213" s="229" t="e">
        <f>IF(BUDGET!#REF!="","",BUDGET!#REF!)</f>
        <v>#REF!</v>
      </c>
      <c r="D213" s="231" t="e">
        <f>IF(BUDGET!#REF!="","",BUDGET!#REF!)</f>
        <v>#REF!</v>
      </c>
      <c r="E213" s="239" t="e">
        <f>IF(BUDGET!#REF!="","",BUDGET!#REF!)</f>
        <v>#REF!</v>
      </c>
      <c r="F213" s="241"/>
      <c r="G213" s="239" t="e">
        <f>IF($C213="","",SUMIFS('2022-Q2'!$I:$I,'2022-Q2'!$J:$J,FORECAST!$C213))</f>
        <v>#REF!</v>
      </c>
      <c r="H213" s="239" t="e">
        <f>IF($C213="","",SUMIFS('2022-Q3'!$I:$I,'2022-Q3'!$J:$J,FORECAST!$C213))</f>
        <v>#REF!</v>
      </c>
      <c r="I213" s="239" t="e">
        <f>IF($C213="","",SUMIFS('2022-Q4'!$I:$I,'2022-Q4'!$J:$J,FORECAST!$C213))</f>
        <v>#REF!</v>
      </c>
      <c r="J213" s="239" t="e">
        <f>IF($C213="","",SUMIFS('2023-Q1'!$I:$I,'2023-Q1'!$J:$J,FORECAST!$C213))</f>
        <v>#REF!</v>
      </c>
      <c r="K213" s="239" t="e">
        <f>IF($C213="","",SUMIFS('2023-Q2'!$I:$I,'2023-Q2'!$J:$J,FORECAST!$C213))</f>
        <v>#REF!</v>
      </c>
      <c r="L213" s="239" t="e">
        <f>IF($C213="","",SUMIFS('2023-Q3'!$I:$I,'2023-Q3'!$J:$J,FORECAST!$C213))</f>
        <v>#REF!</v>
      </c>
      <c r="M213" s="239" t="e">
        <f>IF($C213="","",SUMIFS('2023-Q4'!$I:$I,'2023-Q4'!$J:$J,FORECAST!$C213))</f>
        <v>#REF!</v>
      </c>
      <c r="N213" s="239" t="e">
        <f>IF($C213="","",SUMIFS('2024-Q1'!$I:$I,'2024-Q1'!$J:$J,FORECAST!$C213))</f>
        <v>#REF!</v>
      </c>
      <c r="O213" s="239" t="e">
        <f>IF($C213="","",SUMIFS('2024-Q2'!$I:$I,'2024-Q2'!$J:$J,FORECAST!$C213))</f>
        <v>#REF!</v>
      </c>
      <c r="P213" s="270" t="e">
        <f t="shared" si="133"/>
        <v>#REF!</v>
      </c>
      <c r="Q213" s="271" t="e">
        <f t="shared" si="127"/>
        <v>#REF!</v>
      </c>
      <c r="R213" s="111"/>
      <c r="S213" s="248"/>
      <c r="T213" s="248"/>
      <c r="U213" s="248"/>
      <c r="V213" s="248"/>
      <c r="W213" s="248"/>
      <c r="X213" s="248"/>
      <c r="Y213" s="248"/>
      <c r="Z213" s="248"/>
      <c r="AA213" s="248"/>
      <c r="AB213" s="270">
        <f t="shared" si="134"/>
        <v>0</v>
      </c>
      <c r="AC213" s="111"/>
      <c r="AD213" s="250" t="e">
        <f t="shared" si="119"/>
        <v>#REF!</v>
      </c>
      <c r="AE213" s="260" t="e">
        <f t="shared" si="120"/>
        <v>#REF!</v>
      </c>
      <c r="AF213" s="253" t="e">
        <f t="shared" si="121"/>
        <v>#REF!</v>
      </c>
      <c r="AG213" s="110"/>
    </row>
    <row r="214" spans="1:33" outlineLevel="1" x14ac:dyDescent="0.35">
      <c r="B214" s="130"/>
      <c r="C214" s="229" t="e">
        <f>IF(BUDGET!#REF!="","",BUDGET!#REF!)</f>
        <v>#REF!</v>
      </c>
      <c r="D214" s="231" t="e">
        <f>IF(BUDGET!#REF!="","",BUDGET!#REF!)</f>
        <v>#REF!</v>
      </c>
      <c r="E214" s="239" t="e">
        <f>IF(BUDGET!#REF!="","",BUDGET!#REF!)</f>
        <v>#REF!</v>
      </c>
      <c r="F214" s="241"/>
      <c r="G214" s="239" t="e">
        <f>IF($C214="","",SUMIFS('2022-Q2'!$I:$I,'2022-Q2'!$J:$J,FORECAST!$C214))</f>
        <v>#REF!</v>
      </c>
      <c r="H214" s="239" t="e">
        <f>IF($C214="","",SUMIFS('2022-Q3'!$I:$I,'2022-Q3'!$J:$J,FORECAST!$C214))</f>
        <v>#REF!</v>
      </c>
      <c r="I214" s="239" t="e">
        <f>IF($C214="","",SUMIFS('2022-Q4'!$I:$I,'2022-Q4'!$J:$J,FORECAST!$C214))</f>
        <v>#REF!</v>
      </c>
      <c r="J214" s="239" t="e">
        <f>IF($C214="","",SUMIFS('2023-Q1'!$I:$I,'2023-Q1'!$J:$J,FORECAST!$C214))</f>
        <v>#REF!</v>
      </c>
      <c r="K214" s="239" t="e">
        <f>IF($C214="","",SUMIFS('2023-Q2'!$I:$I,'2023-Q2'!$J:$J,FORECAST!$C214))</f>
        <v>#REF!</v>
      </c>
      <c r="L214" s="239" t="e">
        <f>IF($C214="","",SUMIFS('2023-Q3'!$I:$I,'2023-Q3'!$J:$J,FORECAST!$C214))</f>
        <v>#REF!</v>
      </c>
      <c r="M214" s="239" t="e">
        <f>IF($C214="","",SUMIFS('2023-Q4'!$I:$I,'2023-Q4'!$J:$J,FORECAST!$C214))</f>
        <v>#REF!</v>
      </c>
      <c r="N214" s="239" t="e">
        <f>IF($C214="","",SUMIFS('2024-Q1'!$I:$I,'2024-Q1'!$J:$J,FORECAST!$C214))</f>
        <v>#REF!</v>
      </c>
      <c r="O214" s="239" t="e">
        <f>IF($C214="","",SUMIFS('2024-Q2'!$I:$I,'2024-Q2'!$J:$J,FORECAST!$C214))</f>
        <v>#REF!</v>
      </c>
      <c r="P214" s="270" t="e">
        <f t="shared" si="133"/>
        <v>#REF!</v>
      </c>
      <c r="Q214" s="271" t="e">
        <f t="shared" si="127"/>
        <v>#REF!</v>
      </c>
      <c r="R214" s="111"/>
      <c r="S214" s="248"/>
      <c r="T214" s="248"/>
      <c r="U214" s="248"/>
      <c r="V214" s="248"/>
      <c r="W214" s="248"/>
      <c r="X214" s="248"/>
      <c r="Y214" s="248"/>
      <c r="Z214" s="248"/>
      <c r="AA214" s="248"/>
      <c r="AB214" s="270">
        <f t="shared" si="134"/>
        <v>0</v>
      </c>
      <c r="AC214" s="111"/>
      <c r="AD214" s="250" t="e">
        <f t="shared" si="119"/>
        <v>#REF!</v>
      </c>
      <c r="AE214" s="260" t="e">
        <f t="shared" si="120"/>
        <v>#REF!</v>
      </c>
      <c r="AF214" s="253" t="e">
        <f t="shared" si="121"/>
        <v>#REF!</v>
      </c>
      <c r="AG214" s="110"/>
    </row>
    <row r="215" spans="1:33" outlineLevel="1" x14ac:dyDescent="0.35">
      <c r="B215" s="130"/>
      <c r="C215" s="229" t="e">
        <f>IF(BUDGET!#REF!="","",BUDGET!#REF!)</f>
        <v>#REF!</v>
      </c>
      <c r="D215" s="231" t="e">
        <f>IF(BUDGET!#REF!="","",BUDGET!#REF!)</f>
        <v>#REF!</v>
      </c>
      <c r="E215" s="239" t="e">
        <f>IF(BUDGET!#REF!="","",BUDGET!#REF!)</f>
        <v>#REF!</v>
      </c>
      <c r="F215" s="241"/>
      <c r="G215" s="239" t="e">
        <f>IF($C215="","",SUMIFS('2022-Q2'!$I:$I,'2022-Q2'!$J:$J,FORECAST!$C215))</f>
        <v>#REF!</v>
      </c>
      <c r="H215" s="239" t="e">
        <f>IF($C215="","",SUMIFS('2022-Q3'!$I:$I,'2022-Q3'!$J:$J,FORECAST!$C215))</f>
        <v>#REF!</v>
      </c>
      <c r="I215" s="239" t="e">
        <f>IF($C215="","",SUMIFS('2022-Q4'!$I:$I,'2022-Q4'!$J:$J,FORECAST!$C215))</f>
        <v>#REF!</v>
      </c>
      <c r="J215" s="239" t="e">
        <f>IF($C215="","",SUMIFS('2023-Q1'!$I:$I,'2023-Q1'!$J:$J,FORECAST!$C215))</f>
        <v>#REF!</v>
      </c>
      <c r="K215" s="239" t="e">
        <f>IF($C215="","",SUMIFS('2023-Q2'!$I:$I,'2023-Q2'!$J:$J,FORECAST!$C215))</f>
        <v>#REF!</v>
      </c>
      <c r="L215" s="239" t="e">
        <f>IF($C215="","",SUMIFS('2023-Q3'!$I:$I,'2023-Q3'!$J:$J,FORECAST!$C215))</f>
        <v>#REF!</v>
      </c>
      <c r="M215" s="239" t="e">
        <f>IF($C215="","",SUMIFS('2023-Q4'!$I:$I,'2023-Q4'!$J:$J,FORECAST!$C215))</f>
        <v>#REF!</v>
      </c>
      <c r="N215" s="239" t="e">
        <f>IF($C215="","",SUMIFS('2024-Q1'!$I:$I,'2024-Q1'!$J:$J,FORECAST!$C215))</f>
        <v>#REF!</v>
      </c>
      <c r="O215" s="239" t="e">
        <f>IF($C215="","",SUMIFS('2024-Q2'!$I:$I,'2024-Q2'!$J:$J,FORECAST!$C215))</f>
        <v>#REF!</v>
      </c>
      <c r="P215" s="270" t="e">
        <f t="shared" si="133"/>
        <v>#REF!</v>
      </c>
      <c r="Q215" s="271" t="e">
        <f t="shared" si="127"/>
        <v>#REF!</v>
      </c>
      <c r="R215" s="111"/>
      <c r="S215" s="248"/>
      <c r="T215" s="248"/>
      <c r="U215" s="248"/>
      <c r="V215" s="248"/>
      <c r="W215" s="248"/>
      <c r="X215" s="248"/>
      <c r="Y215" s="248"/>
      <c r="Z215" s="248"/>
      <c r="AA215" s="248"/>
      <c r="AB215" s="270">
        <f t="shared" si="134"/>
        <v>0</v>
      </c>
      <c r="AC215" s="111"/>
      <c r="AD215" s="250" t="e">
        <f t="shared" si="119"/>
        <v>#REF!</v>
      </c>
      <c r="AE215" s="260" t="e">
        <f t="shared" si="120"/>
        <v>#REF!</v>
      </c>
      <c r="AF215" s="253" t="e">
        <f t="shared" si="121"/>
        <v>#REF!</v>
      </c>
      <c r="AG215" s="110"/>
    </row>
    <row r="216" spans="1:33" outlineLevel="1" x14ac:dyDescent="0.35">
      <c r="B216" s="130"/>
      <c r="C216" s="229" t="e">
        <f>IF(BUDGET!#REF!="","",BUDGET!#REF!)</f>
        <v>#REF!</v>
      </c>
      <c r="D216" s="231" t="e">
        <f>IF(BUDGET!#REF!="","",BUDGET!#REF!)</f>
        <v>#REF!</v>
      </c>
      <c r="E216" s="239" t="e">
        <f>IF(BUDGET!#REF!="","",BUDGET!#REF!)</f>
        <v>#REF!</v>
      </c>
      <c r="F216" s="241"/>
      <c r="G216" s="239" t="e">
        <f>IF($C216="","",SUMIFS('2022-Q2'!$I:$I,'2022-Q2'!$J:$J,FORECAST!$C216))</f>
        <v>#REF!</v>
      </c>
      <c r="H216" s="239" t="e">
        <f>IF($C216="","",SUMIFS('2022-Q3'!$I:$I,'2022-Q3'!$J:$J,FORECAST!$C216))</f>
        <v>#REF!</v>
      </c>
      <c r="I216" s="239" t="e">
        <f>IF($C216="","",SUMIFS('2022-Q4'!$I:$I,'2022-Q4'!$J:$J,FORECAST!$C216))</f>
        <v>#REF!</v>
      </c>
      <c r="J216" s="239" t="e">
        <f>IF($C216="","",SUMIFS('2023-Q1'!$I:$I,'2023-Q1'!$J:$J,FORECAST!$C216))</f>
        <v>#REF!</v>
      </c>
      <c r="K216" s="239" t="e">
        <f>IF($C216="","",SUMIFS('2023-Q2'!$I:$I,'2023-Q2'!$J:$J,FORECAST!$C216))</f>
        <v>#REF!</v>
      </c>
      <c r="L216" s="239" t="e">
        <f>IF($C216="","",SUMIFS('2023-Q3'!$I:$I,'2023-Q3'!$J:$J,FORECAST!$C216))</f>
        <v>#REF!</v>
      </c>
      <c r="M216" s="239" t="e">
        <f>IF($C216="","",SUMIFS('2023-Q4'!$I:$I,'2023-Q4'!$J:$J,FORECAST!$C216))</f>
        <v>#REF!</v>
      </c>
      <c r="N216" s="239" t="e">
        <f>IF($C216="","",SUMIFS('2024-Q1'!$I:$I,'2024-Q1'!$J:$J,FORECAST!$C216))</f>
        <v>#REF!</v>
      </c>
      <c r="O216" s="239" t="e">
        <f>IF($C216="","",SUMIFS('2024-Q2'!$I:$I,'2024-Q2'!$J:$J,FORECAST!$C216))</f>
        <v>#REF!</v>
      </c>
      <c r="P216" s="270" t="e">
        <f t="shared" si="133"/>
        <v>#REF!</v>
      </c>
      <c r="Q216" s="271" t="e">
        <f t="shared" si="127"/>
        <v>#REF!</v>
      </c>
      <c r="R216" s="111"/>
      <c r="S216" s="248"/>
      <c r="T216" s="248"/>
      <c r="U216" s="248"/>
      <c r="V216" s="248"/>
      <c r="W216" s="248"/>
      <c r="X216" s="248"/>
      <c r="Y216" s="248"/>
      <c r="Z216" s="248"/>
      <c r="AA216" s="248"/>
      <c r="AB216" s="270">
        <f t="shared" si="134"/>
        <v>0</v>
      </c>
      <c r="AC216" s="111"/>
      <c r="AD216" s="250" t="e">
        <f t="shared" si="119"/>
        <v>#REF!</v>
      </c>
      <c r="AE216" s="260" t="e">
        <f t="shared" si="120"/>
        <v>#REF!</v>
      </c>
      <c r="AF216" s="253" t="e">
        <f t="shared" si="121"/>
        <v>#REF!</v>
      </c>
      <c r="AG216" s="110"/>
    </row>
    <row r="217" spans="1:33" outlineLevel="1" x14ac:dyDescent="0.35">
      <c r="B217" s="130"/>
      <c r="C217" s="229" t="e">
        <f>IF(BUDGET!#REF!="","",BUDGET!#REF!)</f>
        <v>#REF!</v>
      </c>
      <c r="D217" s="231" t="e">
        <f>IF(BUDGET!#REF!="","",BUDGET!#REF!)</f>
        <v>#REF!</v>
      </c>
      <c r="E217" s="239" t="e">
        <f>IF(BUDGET!#REF!="","",BUDGET!#REF!)</f>
        <v>#REF!</v>
      </c>
      <c r="F217" s="241"/>
      <c r="G217" s="239" t="e">
        <f>IF($C217="","",SUMIFS('2022-Q2'!$I:$I,'2022-Q2'!$J:$J,FORECAST!$C217))</f>
        <v>#REF!</v>
      </c>
      <c r="H217" s="239" t="e">
        <f>IF($C217="","",SUMIFS('2022-Q3'!$I:$I,'2022-Q3'!$J:$J,FORECAST!$C217))</f>
        <v>#REF!</v>
      </c>
      <c r="I217" s="239" t="e">
        <f>IF($C217="","",SUMIFS('2022-Q4'!$I:$I,'2022-Q4'!$J:$J,FORECAST!$C217))</f>
        <v>#REF!</v>
      </c>
      <c r="J217" s="239" t="e">
        <f>IF($C217="","",SUMIFS('2023-Q1'!$I:$I,'2023-Q1'!$J:$J,FORECAST!$C217))</f>
        <v>#REF!</v>
      </c>
      <c r="K217" s="239" t="e">
        <f>IF($C217="","",SUMIFS('2023-Q2'!$I:$I,'2023-Q2'!$J:$J,FORECAST!$C217))</f>
        <v>#REF!</v>
      </c>
      <c r="L217" s="239" t="e">
        <f>IF($C217="","",SUMIFS('2023-Q3'!$I:$I,'2023-Q3'!$J:$J,FORECAST!$C217))</f>
        <v>#REF!</v>
      </c>
      <c r="M217" s="239" t="e">
        <f>IF($C217="","",SUMIFS('2023-Q4'!$I:$I,'2023-Q4'!$J:$J,FORECAST!$C217))</f>
        <v>#REF!</v>
      </c>
      <c r="N217" s="239" t="e">
        <f>IF($C217="","",SUMIFS('2024-Q1'!$I:$I,'2024-Q1'!$J:$J,FORECAST!$C217))</f>
        <v>#REF!</v>
      </c>
      <c r="O217" s="239" t="e">
        <f>IF($C217="","",SUMIFS('2024-Q2'!$I:$I,'2024-Q2'!$J:$J,FORECAST!$C217))</f>
        <v>#REF!</v>
      </c>
      <c r="P217" s="270" t="e">
        <f t="shared" si="133"/>
        <v>#REF!</v>
      </c>
      <c r="Q217" s="271" t="e">
        <f t="shared" si="127"/>
        <v>#REF!</v>
      </c>
      <c r="R217" s="111"/>
      <c r="S217" s="248"/>
      <c r="T217" s="248"/>
      <c r="U217" s="248"/>
      <c r="V217" s="248"/>
      <c r="W217" s="248"/>
      <c r="X217" s="248"/>
      <c r="Y217" s="248"/>
      <c r="Z217" s="248"/>
      <c r="AA217" s="248"/>
      <c r="AB217" s="270">
        <f t="shared" si="134"/>
        <v>0</v>
      </c>
      <c r="AC217" s="111"/>
      <c r="AD217" s="250" t="e">
        <f t="shared" si="119"/>
        <v>#REF!</v>
      </c>
      <c r="AE217" s="260" t="e">
        <f t="shared" si="120"/>
        <v>#REF!</v>
      </c>
      <c r="AF217" s="253" t="e">
        <f t="shared" si="121"/>
        <v>#REF!</v>
      </c>
      <c r="AG217" s="110"/>
    </row>
    <row r="218" spans="1:33" outlineLevel="1" x14ac:dyDescent="0.35">
      <c r="B218" s="130"/>
      <c r="C218" s="229" t="e">
        <f>IF(BUDGET!#REF!="","",BUDGET!#REF!)</f>
        <v>#REF!</v>
      </c>
      <c r="D218" s="231" t="e">
        <f>IF(BUDGET!#REF!="","",BUDGET!#REF!)</f>
        <v>#REF!</v>
      </c>
      <c r="E218" s="239" t="e">
        <f>IF(BUDGET!#REF!="","",BUDGET!#REF!)</f>
        <v>#REF!</v>
      </c>
      <c r="F218" s="241"/>
      <c r="G218" s="239" t="e">
        <f>IF($C218="","",SUMIFS('2022-Q2'!$I:$I,'2022-Q2'!$J:$J,FORECAST!$C218))</f>
        <v>#REF!</v>
      </c>
      <c r="H218" s="239" t="e">
        <f>IF($C218="","",SUMIFS('2022-Q3'!$I:$I,'2022-Q3'!$J:$J,FORECAST!$C218))</f>
        <v>#REF!</v>
      </c>
      <c r="I218" s="239" t="e">
        <f>IF($C218="","",SUMIFS('2022-Q4'!$I:$I,'2022-Q4'!$J:$J,FORECAST!$C218))</f>
        <v>#REF!</v>
      </c>
      <c r="J218" s="239" t="e">
        <f>IF($C218="","",SUMIFS('2023-Q1'!$I:$I,'2023-Q1'!$J:$J,FORECAST!$C218))</f>
        <v>#REF!</v>
      </c>
      <c r="K218" s="239" t="e">
        <f>IF($C218="","",SUMIFS('2023-Q2'!$I:$I,'2023-Q2'!$J:$J,FORECAST!$C218))</f>
        <v>#REF!</v>
      </c>
      <c r="L218" s="239" t="e">
        <f>IF($C218="","",SUMIFS('2023-Q3'!$I:$I,'2023-Q3'!$J:$J,FORECAST!$C218))</f>
        <v>#REF!</v>
      </c>
      <c r="M218" s="239" t="e">
        <f>IF($C218="","",SUMIFS('2023-Q4'!$I:$I,'2023-Q4'!$J:$J,FORECAST!$C218))</f>
        <v>#REF!</v>
      </c>
      <c r="N218" s="239" t="e">
        <f>IF($C218="","",SUMIFS('2024-Q1'!$I:$I,'2024-Q1'!$J:$J,FORECAST!$C218))</f>
        <v>#REF!</v>
      </c>
      <c r="O218" s="239" t="e">
        <f>IF($C218="","",SUMIFS('2024-Q2'!$I:$I,'2024-Q2'!$J:$J,FORECAST!$C218))</f>
        <v>#REF!</v>
      </c>
      <c r="P218" s="270" t="e">
        <f t="shared" si="133"/>
        <v>#REF!</v>
      </c>
      <c r="Q218" s="271" t="e">
        <f t="shared" si="127"/>
        <v>#REF!</v>
      </c>
      <c r="R218" s="111"/>
      <c r="S218" s="248"/>
      <c r="T218" s="248"/>
      <c r="U218" s="248"/>
      <c r="V218" s="248"/>
      <c r="W218" s="248"/>
      <c r="X218" s="248"/>
      <c r="Y218" s="248"/>
      <c r="Z218" s="248"/>
      <c r="AA218" s="248"/>
      <c r="AB218" s="270">
        <f t="shared" si="134"/>
        <v>0</v>
      </c>
      <c r="AC218" s="111"/>
      <c r="AD218" s="250" t="e">
        <f t="shared" si="119"/>
        <v>#REF!</v>
      </c>
      <c r="AE218" s="260" t="e">
        <f t="shared" si="120"/>
        <v>#REF!</v>
      </c>
      <c r="AF218" s="253" t="e">
        <f t="shared" si="121"/>
        <v>#REF!</v>
      </c>
      <c r="AG218" s="110"/>
    </row>
    <row r="219" spans="1:33" outlineLevel="1" x14ac:dyDescent="0.35">
      <c r="B219" s="130"/>
      <c r="C219" s="229" t="e">
        <f>IF(BUDGET!#REF!="","",BUDGET!#REF!)</f>
        <v>#REF!</v>
      </c>
      <c r="D219" s="231" t="e">
        <f>IF(BUDGET!#REF!="","",BUDGET!#REF!)</f>
        <v>#REF!</v>
      </c>
      <c r="E219" s="239" t="e">
        <f>IF(BUDGET!#REF!="","",BUDGET!#REF!)</f>
        <v>#REF!</v>
      </c>
      <c r="F219" s="241"/>
      <c r="G219" s="239" t="e">
        <f>IF($C219="","",SUMIFS('2022-Q2'!$I:$I,'2022-Q2'!$J:$J,FORECAST!$C219))</f>
        <v>#REF!</v>
      </c>
      <c r="H219" s="239" t="e">
        <f>IF($C219="","",SUMIFS('2022-Q3'!$I:$I,'2022-Q3'!$J:$J,FORECAST!$C219))</f>
        <v>#REF!</v>
      </c>
      <c r="I219" s="239" t="e">
        <f>IF($C219="","",SUMIFS('2022-Q4'!$I:$I,'2022-Q4'!$J:$J,FORECAST!$C219))</f>
        <v>#REF!</v>
      </c>
      <c r="J219" s="239" t="e">
        <f>IF($C219="","",SUMIFS('2023-Q1'!$I:$I,'2023-Q1'!$J:$J,FORECAST!$C219))</f>
        <v>#REF!</v>
      </c>
      <c r="K219" s="239" t="e">
        <f>IF($C219="","",SUMIFS('2023-Q2'!$I:$I,'2023-Q2'!$J:$J,FORECAST!$C219))</f>
        <v>#REF!</v>
      </c>
      <c r="L219" s="239" t="e">
        <f>IF($C219="","",SUMIFS('2023-Q3'!$I:$I,'2023-Q3'!$J:$J,FORECAST!$C219))</f>
        <v>#REF!</v>
      </c>
      <c r="M219" s="239" t="e">
        <f>IF($C219="","",SUMIFS('2023-Q4'!$I:$I,'2023-Q4'!$J:$J,FORECAST!$C219))</f>
        <v>#REF!</v>
      </c>
      <c r="N219" s="239" t="e">
        <f>IF($C219="","",SUMIFS('2024-Q1'!$I:$I,'2024-Q1'!$J:$J,FORECAST!$C219))</f>
        <v>#REF!</v>
      </c>
      <c r="O219" s="239" t="e">
        <f>IF($C219="","",SUMIFS('2024-Q2'!$I:$I,'2024-Q2'!$J:$J,FORECAST!$C219))</f>
        <v>#REF!</v>
      </c>
      <c r="P219" s="270" t="e">
        <f t="shared" si="133"/>
        <v>#REF!</v>
      </c>
      <c r="Q219" s="271" t="e">
        <f t="shared" si="127"/>
        <v>#REF!</v>
      </c>
      <c r="R219" s="111"/>
      <c r="S219" s="248"/>
      <c r="T219" s="248"/>
      <c r="U219" s="248"/>
      <c r="V219" s="248"/>
      <c r="W219" s="248"/>
      <c r="X219" s="248"/>
      <c r="Y219" s="248"/>
      <c r="Z219" s="248"/>
      <c r="AA219" s="248"/>
      <c r="AB219" s="270">
        <f t="shared" si="134"/>
        <v>0</v>
      </c>
      <c r="AC219" s="111"/>
      <c r="AD219" s="250" t="e">
        <f t="shared" si="119"/>
        <v>#REF!</v>
      </c>
      <c r="AE219" s="260" t="e">
        <f t="shared" si="120"/>
        <v>#REF!</v>
      </c>
      <c r="AF219" s="253" t="e">
        <f t="shared" si="121"/>
        <v>#REF!</v>
      </c>
      <c r="AG219" s="110"/>
    </row>
    <row r="220" spans="1:33" outlineLevel="1" x14ac:dyDescent="0.35">
      <c r="B220" s="130"/>
      <c r="C220" s="229" t="e">
        <f>IF(BUDGET!#REF!="","",BUDGET!#REF!)</f>
        <v>#REF!</v>
      </c>
      <c r="D220" s="231" t="e">
        <f>IF(BUDGET!#REF!="","",BUDGET!#REF!)</f>
        <v>#REF!</v>
      </c>
      <c r="E220" s="239" t="e">
        <f>IF(BUDGET!#REF!="","",BUDGET!#REF!)</f>
        <v>#REF!</v>
      </c>
      <c r="F220" s="241"/>
      <c r="G220" s="239" t="e">
        <f>IF($C220="","",SUMIFS('2022-Q2'!$I:$I,'2022-Q2'!$J:$J,FORECAST!$C220))</f>
        <v>#REF!</v>
      </c>
      <c r="H220" s="239" t="e">
        <f>IF($C220="","",SUMIFS('2022-Q3'!$I:$I,'2022-Q3'!$J:$J,FORECAST!$C220))</f>
        <v>#REF!</v>
      </c>
      <c r="I220" s="239" t="e">
        <f>IF($C220="","",SUMIFS('2022-Q4'!$I:$I,'2022-Q4'!$J:$J,FORECAST!$C220))</f>
        <v>#REF!</v>
      </c>
      <c r="J220" s="239" t="e">
        <f>IF($C220="","",SUMIFS('2023-Q1'!$I:$I,'2023-Q1'!$J:$J,FORECAST!$C220))</f>
        <v>#REF!</v>
      </c>
      <c r="K220" s="239" t="e">
        <f>IF($C220="","",SUMIFS('2023-Q2'!$I:$I,'2023-Q2'!$J:$J,FORECAST!$C220))</f>
        <v>#REF!</v>
      </c>
      <c r="L220" s="239" t="e">
        <f>IF($C220="","",SUMIFS('2023-Q3'!$I:$I,'2023-Q3'!$J:$J,FORECAST!$C220))</f>
        <v>#REF!</v>
      </c>
      <c r="M220" s="239" t="e">
        <f>IF($C220="","",SUMIFS('2023-Q4'!$I:$I,'2023-Q4'!$J:$J,FORECAST!$C220))</f>
        <v>#REF!</v>
      </c>
      <c r="N220" s="239" t="e">
        <f>IF($C220="","",SUMIFS('2024-Q1'!$I:$I,'2024-Q1'!$J:$J,FORECAST!$C220))</f>
        <v>#REF!</v>
      </c>
      <c r="O220" s="239" t="e">
        <f>IF($C220="","",SUMIFS('2024-Q2'!$I:$I,'2024-Q2'!$J:$J,FORECAST!$C220))</f>
        <v>#REF!</v>
      </c>
      <c r="P220" s="270" t="e">
        <f t="shared" si="133"/>
        <v>#REF!</v>
      </c>
      <c r="Q220" s="271" t="e">
        <f t="shared" si="127"/>
        <v>#REF!</v>
      </c>
      <c r="R220" s="111"/>
      <c r="S220" s="248"/>
      <c r="T220" s="248"/>
      <c r="U220" s="248"/>
      <c r="V220" s="248"/>
      <c r="W220" s="248"/>
      <c r="X220" s="248"/>
      <c r="Y220" s="248"/>
      <c r="Z220" s="248"/>
      <c r="AA220" s="248"/>
      <c r="AB220" s="270">
        <f t="shared" si="134"/>
        <v>0</v>
      </c>
      <c r="AC220" s="111"/>
      <c r="AD220" s="250" t="e">
        <f t="shared" si="119"/>
        <v>#REF!</v>
      </c>
      <c r="AE220" s="260" t="e">
        <f t="shared" si="120"/>
        <v>#REF!</v>
      </c>
      <c r="AF220" s="253" t="e">
        <f t="shared" si="121"/>
        <v>#REF!</v>
      </c>
      <c r="AG220" s="110"/>
    </row>
    <row r="221" spans="1:33" s="132" customFormat="1" outlineLevel="1" x14ac:dyDescent="0.35">
      <c r="A221" s="104"/>
      <c r="B221" s="130"/>
      <c r="C221" s="229" t="e">
        <f>IF(BUDGET!#REF!="","",BUDGET!#REF!)</f>
        <v>#REF!</v>
      </c>
      <c r="D221" s="231" t="e">
        <f>IF(BUDGET!#REF!="","",BUDGET!#REF!)</f>
        <v>#REF!</v>
      </c>
      <c r="E221" s="239" t="e">
        <f>IF(BUDGET!#REF!="","",BUDGET!#REF!)</f>
        <v>#REF!</v>
      </c>
      <c r="F221" s="360"/>
      <c r="G221" s="239" t="e">
        <f>IF($C221="","",SUMIFS('2022-Q2'!$I:$I,'2022-Q2'!$J:$J,FORECAST!$C221))</f>
        <v>#REF!</v>
      </c>
      <c r="H221" s="239" t="e">
        <f>IF($C221="","",SUMIFS('2022-Q3'!$I:$I,'2022-Q3'!$J:$J,FORECAST!$C221))</f>
        <v>#REF!</v>
      </c>
      <c r="I221" s="239" t="e">
        <f>IF($C221="","",SUMIFS('2022-Q4'!$I:$I,'2022-Q4'!$J:$J,FORECAST!$C221))</f>
        <v>#REF!</v>
      </c>
      <c r="J221" s="239" t="e">
        <f>IF($C221="","",SUMIFS('2023-Q1'!$I:$I,'2023-Q1'!$J:$J,FORECAST!$C221))</f>
        <v>#REF!</v>
      </c>
      <c r="K221" s="239" t="e">
        <f>IF($C221="","",SUMIFS('2023-Q2'!$I:$I,'2023-Q2'!$J:$J,FORECAST!$C221))</f>
        <v>#REF!</v>
      </c>
      <c r="L221" s="239" t="e">
        <f>IF($C221="","",SUMIFS('2023-Q3'!$I:$I,'2023-Q3'!$J:$J,FORECAST!$C221))</f>
        <v>#REF!</v>
      </c>
      <c r="M221" s="239" t="e">
        <f>IF($C221="","",SUMIFS('2023-Q4'!$I:$I,'2023-Q4'!$J:$J,FORECAST!$C221))</f>
        <v>#REF!</v>
      </c>
      <c r="N221" s="239" t="e">
        <f>IF($C221="","",SUMIFS('2024-Q1'!$I:$I,'2024-Q1'!$J:$J,FORECAST!$C221))</f>
        <v>#REF!</v>
      </c>
      <c r="O221" s="239" t="e">
        <f>IF($C221="","",SUMIFS('2024-Q2'!$I:$I,'2024-Q2'!$J:$J,FORECAST!$C221))</f>
        <v>#REF!</v>
      </c>
      <c r="P221" s="270" t="e">
        <f t="shared" si="133"/>
        <v>#REF!</v>
      </c>
      <c r="Q221" s="271" t="e">
        <f t="shared" si="127"/>
        <v>#REF!</v>
      </c>
      <c r="R221" s="258"/>
      <c r="S221" s="248"/>
      <c r="T221" s="248"/>
      <c r="U221" s="248"/>
      <c r="V221" s="248"/>
      <c r="W221" s="248"/>
      <c r="X221" s="248"/>
      <c r="Y221" s="248"/>
      <c r="Z221" s="248"/>
      <c r="AA221" s="248"/>
      <c r="AB221" s="270">
        <f t="shared" si="134"/>
        <v>0</v>
      </c>
      <c r="AC221" s="258"/>
      <c r="AD221" s="250" t="e">
        <f t="shared" si="119"/>
        <v>#REF!</v>
      </c>
      <c r="AE221" s="260" t="e">
        <f t="shared" si="120"/>
        <v>#REF!</v>
      </c>
      <c r="AF221" s="253" t="e">
        <f t="shared" si="121"/>
        <v>#REF!</v>
      </c>
      <c r="AG221" s="131"/>
    </row>
    <row r="222" spans="1:33" s="132" customFormat="1" outlineLevel="1" x14ac:dyDescent="0.35">
      <c r="A222" s="104"/>
      <c r="B222" s="130"/>
      <c r="C222" s="229" t="e">
        <f>IF(BUDGET!#REF!="","",BUDGET!#REF!)</f>
        <v>#REF!</v>
      </c>
      <c r="D222" s="231" t="e">
        <f>IF(BUDGET!#REF!="","",BUDGET!#REF!)</f>
        <v>#REF!</v>
      </c>
      <c r="E222" s="361" t="e">
        <f>IF(BUDGET!#REF!="","",BUDGET!#REF!)</f>
        <v>#REF!</v>
      </c>
      <c r="F222" s="360"/>
      <c r="G222" s="239" t="e">
        <f>IF($C222="","",SUMIFS('2022-Q2'!$I:$I,'2022-Q2'!$J:$J,FORECAST!$C222))</f>
        <v>#REF!</v>
      </c>
      <c r="H222" s="239" t="e">
        <f>IF($C222="","",SUMIFS('2022-Q3'!$I:$I,'2022-Q3'!$J:$J,FORECAST!$C222))</f>
        <v>#REF!</v>
      </c>
      <c r="I222" s="239" t="e">
        <f>IF($C222="","",SUMIFS('2022-Q4'!$I:$I,'2022-Q4'!$J:$J,FORECAST!$C222))</f>
        <v>#REF!</v>
      </c>
      <c r="J222" s="239" t="e">
        <f>IF($C222="","",SUMIFS('2023-Q1'!$I:$I,'2023-Q1'!$J:$J,FORECAST!$C222))</f>
        <v>#REF!</v>
      </c>
      <c r="K222" s="239" t="e">
        <f>IF($C222="","",SUMIFS('2023-Q2'!$I:$I,'2023-Q2'!$J:$J,FORECAST!$C222))</f>
        <v>#REF!</v>
      </c>
      <c r="L222" s="239" t="e">
        <f>IF($C222="","",SUMIFS('2023-Q3'!$I:$I,'2023-Q3'!$J:$J,FORECAST!$C222))</f>
        <v>#REF!</v>
      </c>
      <c r="M222" s="239" t="e">
        <f>IF($C222="","",SUMIFS('2023-Q4'!$I:$I,'2023-Q4'!$J:$J,FORECAST!$C222))</f>
        <v>#REF!</v>
      </c>
      <c r="N222" s="239" t="e">
        <f>IF($C222="","",SUMIFS('2024-Q1'!$I:$I,'2024-Q1'!$J:$J,FORECAST!$C222))</f>
        <v>#REF!</v>
      </c>
      <c r="O222" s="239" t="e">
        <f>IF($C222="","",SUMIFS('2024-Q2'!$I:$I,'2024-Q2'!$J:$J,FORECAST!$C222))</f>
        <v>#REF!</v>
      </c>
      <c r="P222" s="270" t="e">
        <f t="shared" si="133"/>
        <v>#REF!</v>
      </c>
      <c r="Q222" s="271" t="e">
        <f t="shared" si="127"/>
        <v>#REF!</v>
      </c>
      <c r="R222" s="258"/>
      <c r="S222" s="248"/>
      <c r="T222" s="248"/>
      <c r="U222" s="248"/>
      <c r="V222" s="248"/>
      <c r="W222" s="248"/>
      <c r="X222" s="248"/>
      <c r="Y222" s="248"/>
      <c r="Z222" s="248"/>
      <c r="AA222" s="248"/>
      <c r="AB222" s="270">
        <f t="shared" si="134"/>
        <v>0</v>
      </c>
      <c r="AC222" s="258"/>
      <c r="AD222" s="250" t="e">
        <f t="shared" si="119"/>
        <v>#REF!</v>
      </c>
      <c r="AE222" s="260" t="e">
        <f t="shared" ref="AE222" si="135">AD222-E222</f>
        <v>#REF!</v>
      </c>
      <c r="AF222" s="253" t="e">
        <f t="shared" ref="AF222" si="136">AE222/E222</f>
        <v>#REF!</v>
      </c>
      <c r="AG222" s="131"/>
    </row>
    <row r="223" spans="1:33" x14ac:dyDescent="0.35">
      <c r="B223" s="133"/>
      <c r="C223" s="111"/>
      <c r="D223" s="204"/>
      <c r="E223" s="240"/>
      <c r="F223" s="241"/>
      <c r="G223" s="240"/>
      <c r="H223" s="240"/>
      <c r="I223" s="240"/>
      <c r="J223" s="240"/>
      <c r="K223" s="240"/>
      <c r="L223" s="240"/>
      <c r="M223" s="240"/>
      <c r="N223" s="240"/>
      <c r="O223" s="240"/>
      <c r="P223" s="242"/>
      <c r="Q223" s="264"/>
      <c r="R223" s="111"/>
      <c r="S223" s="240"/>
      <c r="T223" s="240"/>
      <c r="U223" s="240"/>
      <c r="V223" s="240"/>
      <c r="W223" s="240"/>
      <c r="X223" s="240"/>
      <c r="Y223" s="240"/>
      <c r="Z223" s="240"/>
      <c r="AA223" s="240"/>
      <c r="AB223" s="240"/>
      <c r="AC223" s="111"/>
      <c r="AD223" s="240"/>
      <c r="AE223" s="261"/>
      <c r="AF223" s="254"/>
      <c r="AG223" s="110"/>
    </row>
    <row r="224" spans="1:33" ht="15" outlineLevel="1" x14ac:dyDescent="0.35">
      <c r="B224" s="133"/>
      <c r="C224" s="111"/>
      <c r="D224" s="163" t="s">
        <v>227</v>
      </c>
      <c r="E224" s="160" t="e">
        <f>E13+E25+E42+E62+E78+E95+E111+E127+E143+E159+E175+E191+E207</f>
        <v>#REF!</v>
      </c>
      <c r="F224" s="110"/>
      <c r="G224" s="160" t="e">
        <f t="shared" ref="G224:L224" si="137">G13+G25+G42+G62+G78+G95+G111+G127+G143+G159+G175+G191+G207</f>
        <v>#REF!</v>
      </c>
      <c r="H224" s="160" t="e">
        <f t="shared" si="137"/>
        <v>#REF!</v>
      </c>
      <c r="I224" s="160" t="e">
        <f t="shared" si="137"/>
        <v>#REF!</v>
      </c>
      <c r="J224" s="160" t="e">
        <f t="shared" si="137"/>
        <v>#REF!</v>
      </c>
      <c r="K224" s="160" t="e">
        <f t="shared" si="137"/>
        <v>#REF!</v>
      </c>
      <c r="L224" s="160" t="e">
        <f t="shared" si="137"/>
        <v>#REF!</v>
      </c>
      <c r="M224" s="160" t="e">
        <f t="shared" ref="M224:O224" si="138">M13+M25+M42+M62+M78+M95+M111+M127+M143+M159+M175+M191+M207</f>
        <v>#REF!</v>
      </c>
      <c r="N224" s="160" t="e">
        <f t="shared" si="138"/>
        <v>#REF!</v>
      </c>
      <c r="O224" s="160" t="e">
        <f t="shared" si="138"/>
        <v>#REF!</v>
      </c>
      <c r="P224" s="272" t="e">
        <f>P13+P25+P42+P62+P78+P95+P111+P127+P143+P159+P175+P191+P207</f>
        <v>#REF!</v>
      </c>
      <c r="Q224" s="268" t="e">
        <f>P224/E224</f>
        <v>#REF!</v>
      </c>
      <c r="R224" s="111"/>
      <c r="S224" s="297">
        <f t="shared" ref="S224:AB224" si="139">S13+S25+S42+S62+S78+S95+S111+S127+S143+S159+S175+S191+S207</f>
        <v>0</v>
      </c>
      <c r="T224" s="297">
        <f t="shared" si="139"/>
        <v>0</v>
      </c>
      <c r="U224" s="297">
        <f t="shared" si="139"/>
        <v>0</v>
      </c>
      <c r="V224" s="297">
        <f t="shared" si="139"/>
        <v>0</v>
      </c>
      <c r="W224" s="297">
        <f t="shared" si="139"/>
        <v>0</v>
      </c>
      <c r="X224" s="297">
        <f t="shared" si="139"/>
        <v>0</v>
      </c>
      <c r="Y224" s="297">
        <f t="shared" si="139"/>
        <v>0</v>
      </c>
      <c r="Z224" s="297">
        <f t="shared" si="139"/>
        <v>0</v>
      </c>
      <c r="AA224" s="297">
        <f t="shared" si="139"/>
        <v>0</v>
      </c>
      <c r="AB224" s="298">
        <f t="shared" si="139"/>
        <v>0</v>
      </c>
      <c r="AC224" s="111"/>
      <c r="AD224" s="160" t="e">
        <f>P224+AB224</f>
        <v>#REF!</v>
      </c>
      <c r="AE224" s="262" t="e">
        <f>AD224-E224</f>
        <v>#REF!</v>
      </c>
      <c r="AF224" s="255" t="e">
        <f>AE224/E224</f>
        <v>#REF!</v>
      </c>
      <c r="AG224" s="110"/>
    </row>
    <row r="225" spans="2:33" outlineLevel="1" x14ac:dyDescent="0.35">
      <c r="B225" s="133"/>
      <c r="C225" s="111"/>
      <c r="D225" s="75"/>
      <c r="E225" s="164">
        <f>BUDGET!$O$99</f>
        <v>0</v>
      </c>
      <c r="F225" s="110"/>
      <c r="G225" s="164">
        <f>BUDGET!$O$99</f>
        <v>0</v>
      </c>
      <c r="H225" s="164">
        <f>BUDGET!$O$99</f>
        <v>0</v>
      </c>
      <c r="I225" s="164">
        <f>BUDGET!$O$99</f>
        <v>0</v>
      </c>
      <c r="J225" s="164">
        <f>BUDGET!$O$99</f>
        <v>0</v>
      </c>
      <c r="K225" s="164">
        <f>BUDGET!$O$99</f>
        <v>0</v>
      </c>
      <c r="L225" s="164">
        <f>BUDGET!$O$99</f>
        <v>0</v>
      </c>
      <c r="M225" s="164">
        <f>BUDGET!$O$99</f>
        <v>0</v>
      </c>
      <c r="N225" s="164">
        <f>BUDGET!$O$99</f>
        <v>0</v>
      </c>
      <c r="O225" s="164">
        <f>BUDGET!$O$99</f>
        <v>0</v>
      </c>
      <c r="P225" s="164">
        <f>BUDGET!$O$99</f>
        <v>0</v>
      </c>
      <c r="Q225" s="164"/>
      <c r="R225" s="111"/>
      <c r="S225" s="299">
        <f>BUDGET!$O$99</f>
        <v>0</v>
      </c>
      <c r="T225" s="299">
        <f>BUDGET!$O$99</f>
        <v>0</v>
      </c>
      <c r="U225" s="299">
        <f>BUDGET!$O$99</f>
        <v>0</v>
      </c>
      <c r="V225" s="299">
        <f>BUDGET!$O$99</f>
        <v>0</v>
      </c>
      <c r="W225" s="299">
        <f>BUDGET!$O$99</f>
        <v>0</v>
      </c>
      <c r="X225" s="299">
        <f>BUDGET!$O$99</f>
        <v>0</v>
      </c>
      <c r="Y225" s="299">
        <f>BUDGET!$O$99</f>
        <v>0</v>
      </c>
      <c r="Z225" s="299">
        <f>BUDGET!$O$99</f>
        <v>0</v>
      </c>
      <c r="AA225" s="299">
        <f>BUDGET!$O$99</f>
        <v>0</v>
      </c>
      <c r="AB225" s="299">
        <f>BUDGET!$O$99</f>
        <v>0</v>
      </c>
      <c r="AC225" s="111"/>
      <c r="AD225" s="164">
        <f>BUDGET!$O$99</f>
        <v>0</v>
      </c>
      <c r="AE225" s="263"/>
      <c r="AF225" s="256">
        <f>BUDGET!$O$99</f>
        <v>0</v>
      </c>
      <c r="AG225" s="110"/>
    </row>
    <row r="226" spans="2:33" ht="15" outlineLevel="1" x14ac:dyDescent="0.35">
      <c r="B226" s="133"/>
      <c r="C226" s="111"/>
      <c r="D226" s="163" t="s">
        <v>281</v>
      </c>
      <c r="E226" s="161" t="e">
        <f>E224*$E$225</f>
        <v>#REF!</v>
      </c>
      <c r="F226" s="110"/>
      <c r="G226" s="161" t="e">
        <f t="shared" ref="G226:L226" si="140">G224*$E$225</f>
        <v>#REF!</v>
      </c>
      <c r="H226" s="161" t="e">
        <f t="shared" si="140"/>
        <v>#REF!</v>
      </c>
      <c r="I226" s="161" t="e">
        <f t="shared" si="140"/>
        <v>#REF!</v>
      </c>
      <c r="J226" s="161" t="e">
        <f t="shared" si="140"/>
        <v>#REF!</v>
      </c>
      <c r="K226" s="161" t="e">
        <f t="shared" si="140"/>
        <v>#REF!</v>
      </c>
      <c r="L226" s="161" t="e">
        <f t="shared" si="140"/>
        <v>#REF!</v>
      </c>
      <c r="M226" s="161" t="e">
        <f t="shared" ref="M226:O226" si="141">M224*$E$225</f>
        <v>#REF!</v>
      </c>
      <c r="N226" s="161" t="e">
        <f t="shared" si="141"/>
        <v>#REF!</v>
      </c>
      <c r="O226" s="161" t="e">
        <f t="shared" si="141"/>
        <v>#REF!</v>
      </c>
      <c r="P226" s="273" t="e">
        <f>P224*$E$225</f>
        <v>#REF!</v>
      </c>
      <c r="Q226" s="164"/>
      <c r="R226" s="111"/>
      <c r="S226" s="300">
        <f t="shared" ref="S226:X226" si="142">S224*$E$225</f>
        <v>0</v>
      </c>
      <c r="T226" s="300">
        <f t="shared" si="142"/>
        <v>0</v>
      </c>
      <c r="U226" s="300">
        <f t="shared" si="142"/>
        <v>0</v>
      </c>
      <c r="V226" s="300">
        <f t="shared" si="142"/>
        <v>0</v>
      </c>
      <c r="W226" s="300">
        <f t="shared" si="142"/>
        <v>0</v>
      </c>
      <c r="X226" s="300">
        <f t="shared" si="142"/>
        <v>0</v>
      </c>
      <c r="Y226" s="300">
        <f t="shared" ref="Y226:AA226" si="143">Y224*$E$225</f>
        <v>0</v>
      </c>
      <c r="Z226" s="300">
        <f t="shared" si="143"/>
        <v>0</v>
      </c>
      <c r="AA226" s="300">
        <f t="shared" si="143"/>
        <v>0</v>
      </c>
      <c r="AB226" s="301">
        <f>AB224*$E$225</f>
        <v>0</v>
      </c>
      <c r="AC226" s="111"/>
      <c r="AD226" s="161" t="e">
        <f>AD224*$E$225</f>
        <v>#REF!</v>
      </c>
      <c r="AE226" s="263"/>
      <c r="AF226" s="256"/>
      <c r="AG226" s="110"/>
    </row>
    <row r="227" spans="2:33" outlineLevel="1" x14ac:dyDescent="0.35">
      <c r="B227" s="133"/>
      <c r="C227" s="111"/>
      <c r="D227" s="75"/>
      <c r="E227" s="75"/>
      <c r="F227" s="110"/>
      <c r="G227" s="75"/>
      <c r="H227" s="75"/>
      <c r="I227" s="75"/>
      <c r="J227" s="75"/>
      <c r="K227" s="75"/>
      <c r="L227" s="75"/>
      <c r="M227" s="75"/>
      <c r="N227" s="75"/>
      <c r="O227" s="75"/>
      <c r="P227" s="75"/>
      <c r="Q227" s="164"/>
      <c r="R227" s="111"/>
      <c r="S227" s="302"/>
      <c r="T227" s="302"/>
      <c r="U227" s="302"/>
      <c r="V227" s="302"/>
      <c r="W227" s="302"/>
      <c r="X227" s="302"/>
      <c r="Y227" s="302"/>
      <c r="Z227" s="302"/>
      <c r="AA227" s="302"/>
      <c r="AB227" s="302"/>
      <c r="AC227" s="111"/>
      <c r="AD227" s="75"/>
      <c r="AE227" s="263"/>
      <c r="AF227" s="256"/>
      <c r="AG227" s="110"/>
    </row>
    <row r="228" spans="2:33" ht="15" x14ac:dyDescent="0.35">
      <c r="B228" s="133"/>
      <c r="C228" s="111"/>
      <c r="D228" s="163" t="s">
        <v>237</v>
      </c>
      <c r="E228" s="160" t="e">
        <f>E224+E226</f>
        <v>#REF!</v>
      </c>
      <c r="F228" s="110"/>
      <c r="G228" s="160" t="e">
        <f t="shared" ref="G228:L228" si="144">G224+G226</f>
        <v>#REF!</v>
      </c>
      <c r="H228" s="160" t="e">
        <f t="shared" si="144"/>
        <v>#REF!</v>
      </c>
      <c r="I228" s="160" t="e">
        <f t="shared" si="144"/>
        <v>#REF!</v>
      </c>
      <c r="J228" s="160" t="e">
        <f t="shared" si="144"/>
        <v>#REF!</v>
      </c>
      <c r="K228" s="160" t="e">
        <f t="shared" si="144"/>
        <v>#REF!</v>
      </c>
      <c r="L228" s="160" t="e">
        <f t="shared" si="144"/>
        <v>#REF!</v>
      </c>
      <c r="M228" s="160" t="e">
        <f t="shared" ref="M228:O228" si="145">M224+M226</f>
        <v>#REF!</v>
      </c>
      <c r="N228" s="160" t="e">
        <f t="shared" si="145"/>
        <v>#REF!</v>
      </c>
      <c r="O228" s="160" t="e">
        <f t="shared" si="145"/>
        <v>#REF!</v>
      </c>
      <c r="P228" s="272" t="e">
        <f>P224+P226</f>
        <v>#REF!</v>
      </c>
      <c r="Q228" s="268" t="e">
        <f>P228/E228</f>
        <v>#REF!</v>
      </c>
      <c r="R228" s="111"/>
      <c r="S228" s="297">
        <f t="shared" ref="S228:X228" si="146">S224+S226</f>
        <v>0</v>
      </c>
      <c r="T228" s="297">
        <f t="shared" si="146"/>
        <v>0</v>
      </c>
      <c r="U228" s="297">
        <f t="shared" si="146"/>
        <v>0</v>
      </c>
      <c r="V228" s="297">
        <f t="shared" si="146"/>
        <v>0</v>
      </c>
      <c r="W228" s="297">
        <f t="shared" si="146"/>
        <v>0</v>
      </c>
      <c r="X228" s="297">
        <f t="shared" si="146"/>
        <v>0</v>
      </c>
      <c r="Y228" s="297">
        <f t="shared" ref="Y228:AA228" si="147">Y224+Y226</f>
        <v>0</v>
      </c>
      <c r="Z228" s="297">
        <f t="shared" si="147"/>
        <v>0</v>
      </c>
      <c r="AA228" s="297">
        <f t="shared" si="147"/>
        <v>0</v>
      </c>
      <c r="AB228" s="298">
        <f t="shared" ref="AB228" si="148">AB224+AB226</f>
        <v>0</v>
      </c>
      <c r="AC228" s="111"/>
      <c r="AD228" s="160" t="e">
        <f>P228+AB228</f>
        <v>#REF!</v>
      </c>
      <c r="AE228" s="262" t="e">
        <f>AD228-E228</f>
        <v>#REF!</v>
      </c>
      <c r="AF228" s="255" t="e">
        <f>AE228/E228</f>
        <v>#REF!</v>
      </c>
      <c r="AG228" s="110"/>
    </row>
    <row r="229" spans="2:33" ht="11.4" customHeight="1" x14ac:dyDescent="0.35">
      <c r="B229" s="134"/>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6"/>
    </row>
  </sheetData>
  <sheetProtection algorithmName="SHA-512" hashValue="1a+VjYiSIzPwQQ/WVhvUyJCqhRonArfOYV9ICTzfJVA+PghdiuSBfPV+S5xJI4i9TMeor/4tytBgD6nqR/gBkw==" saltValue="F/A/RoR/oAgK8d0g4tBDtg==" spinCount="100000" sheet="1" formatCells="0" autoFilter="0"/>
  <autoFilter ref="B10:AG222" xr:uid="{BBDD30DB-3F33-4B72-9106-27A2E35D1F1A}">
    <filterColumn colId="14" showButton="0"/>
    <filterColumn colId="29" showButton="0"/>
  </autoFilter>
  <mergeCells count="10">
    <mergeCell ref="B2:AF2"/>
    <mergeCell ref="C10:C11"/>
    <mergeCell ref="D10:D11"/>
    <mergeCell ref="D6:E6"/>
    <mergeCell ref="AD8:AF8"/>
    <mergeCell ref="AE10:AF10"/>
    <mergeCell ref="AD10:AD11"/>
    <mergeCell ref="P10:Q10"/>
    <mergeCell ref="G8:Q8"/>
    <mergeCell ref="S8:AB8"/>
  </mergeCells>
  <phoneticPr fontId="12" type="noConversion"/>
  <printOptions horizontalCentered="1" verticalCentered="1"/>
  <pageMargins left="0.15748031496062992" right="0.15748031496062992" top="0.23622047244094491" bottom="0.15748031496062992" header="0.31496062992125984" footer="0.31496062992125984"/>
  <pageSetup paperSize="9" scale="44" fitToHeight="2" orientation="landscape" horizontalDpi="4294967293" r:id="rId1"/>
  <rowBreaks count="1" manualBreakCount="1">
    <brk id="69" min="1" max="37" man="1"/>
  </rowBreaks>
  <ignoredErrors>
    <ignoredError sqref="T32:AA42 T145:AA159 T133:AA143 T114:AA127 T101:AA111 T87:AA95 T68:AA78 T47:AA6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EBEA5-219E-45D3-AD7A-EAD2F9A5A891}">
  <sheetPr>
    <outlinePr summaryBelow="0"/>
    <pageSetUpPr fitToPage="1"/>
  </sheetPr>
  <dimension ref="A1:L729"/>
  <sheetViews>
    <sheetView zoomScale="80" zoomScaleNormal="80" workbookViewId="0">
      <pane xSplit="5" ySplit="12" topLeftCell="F13" activePane="bottomRight" state="frozen"/>
      <selection pane="topRight" activeCell="F1" sqref="F1"/>
      <selection pane="bottomLeft" activeCell="A12" sqref="A12"/>
      <selection pane="bottomRight" activeCell="E34" sqref="E34"/>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272</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24" si="21">IF(E461="","",VLOOKUP(J461,BUDGETLINETABLE,2,FALSE))</f>
        <v/>
      </c>
      <c r="L461" s="71"/>
    </row>
    <row r="462" spans="2:12" x14ac:dyDescent="0.35">
      <c r="B462" s="84">
        <f t="shared" si="20"/>
        <v>450</v>
      </c>
      <c r="C462" s="89"/>
      <c r="D462" s="222"/>
      <c r="E462" s="90"/>
      <c r="F462" s="91"/>
      <c r="G462" s="92"/>
      <c r="H462" s="96"/>
      <c r="I462" s="97" t="str">
        <f t="shared" ref="I462:I525" si="22">IF(E462="","",ROUND(F462/H462,2))</f>
        <v/>
      </c>
      <c r="J462" s="171"/>
      <c r="K462" s="214" t="str">
        <f t="shared" si="21"/>
        <v/>
      </c>
      <c r="L462" s="71"/>
    </row>
    <row r="463" spans="2:12" x14ac:dyDescent="0.35">
      <c r="B463" s="84">
        <f t="shared" ref="B463:B526"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row r="513" spans="2:12" x14ac:dyDescent="0.35">
      <c r="B513" s="84">
        <f t="shared" si="23"/>
        <v>501</v>
      </c>
      <c r="C513" s="89"/>
      <c r="D513" s="222"/>
      <c r="E513" s="90"/>
      <c r="F513" s="91"/>
      <c r="G513" s="92"/>
      <c r="H513" s="96"/>
      <c r="I513" s="97" t="str">
        <f t="shared" si="22"/>
        <v/>
      </c>
      <c r="J513" s="171"/>
      <c r="K513" s="214" t="str">
        <f t="shared" si="21"/>
        <v/>
      </c>
      <c r="L513" s="71"/>
    </row>
    <row r="514" spans="2:12" x14ac:dyDescent="0.35">
      <c r="B514" s="84">
        <f t="shared" si="23"/>
        <v>502</v>
      </c>
      <c r="C514" s="89"/>
      <c r="D514" s="222"/>
      <c r="E514" s="90"/>
      <c r="F514" s="91"/>
      <c r="G514" s="92"/>
      <c r="H514" s="96"/>
      <c r="I514" s="97" t="str">
        <f t="shared" si="22"/>
        <v/>
      </c>
      <c r="J514" s="171"/>
      <c r="K514" s="214" t="str">
        <f t="shared" si="21"/>
        <v/>
      </c>
      <c r="L514" s="71"/>
    </row>
    <row r="515" spans="2:12" x14ac:dyDescent="0.35">
      <c r="B515" s="84">
        <f t="shared" si="23"/>
        <v>503</v>
      </c>
      <c r="C515" s="89"/>
      <c r="D515" s="222"/>
      <c r="E515" s="90"/>
      <c r="F515" s="91"/>
      <c r="G515" s="92"/>
      <c r="H515" s="96"/>
      <c r="I515" s="97" t="str">
        <f t="shared" si="22"/>
        <v/>
      </c>
      <c r="J515" s="171"/>
      <c r="K515" s="214" t="str">
        <f t="shared" si="21"/>
        <v/>
      </c>
      <c r="L515" s="71"/>
    </row>
    <row r="516" spans="2:12" x14ac:dyDescent="0.35">
      <c r="B516" s="84">
        <f t="shared" si="23"/>
        <v>504</v>
      </c>
      <c r="C516" s="89"/>
      <c r="D516" s="222"/>
      <c r="E516" s="90"/>
      <c r="F516" s="91"/>
      <c r="G516" s="92"/>
      <c r="H516" s="96"/>
      <c r="I516" s="97" t="str">
        <f t="shared" si="22"/>
        <v/>
      </c>
      <c r="J516" s="171"/>
      <c r="K516" s="214" t="str">
        <f t="shared" si="21"/>
        <v/>
      </c>
      <c r="L516" s="71"/>
    </row>
    <row r="517" spans="2:12" x14ac:dyDescent="0.35">
      <c r="B517" s="84">
        <f t="shared" si="23"/>
        <v>505</v>
      </c>
      <c r="C517" s="89"/>
      <c r="D517" s="222"/>
      <c r="E517" s="90"/>
      <c r="F517" s="91"/>
      <c r="G517" s="92"/>
      <c r="H517" s="96"/>
      <c r="I517" s="97" t="str">
        <f t="shared" si="22"/>
        <v/>
      </c>
      <c r="J517" s="171"/>
      <c r="K517" s="214" t="str">
        <f t="shared" si="21"/>
        <v/>
      </c>
      <c r="L517" s="71"/>
    </row>
    <row r="518" spans="2:12" x14ac:dyDescent="0.35">
      <c r="B518" s="84">
        <f t="shared" si="23"/>
        <v>506</v>
      </c>
      <c r="C518" s="89"/>
      <c r="D518" s="222"/>
      <c r="E518" s="90"/>
      <c r="F518" s="91"/>
      <c r="G518" s="92"/>
      <c r="H518" s="96"/>
      <c r="I518" s="97" t="str">
        <f t="shared" si="22"/>
        <v/>
      </c>
      <c r="J518" s="171"/>
      <c r="K518" s="214" t="str">
        <f t="shared" si="21"/>
        <v/>
      </c>
      <c r="L518" s="71"/>
    </row>
    <row r="519" spans="2:12" x14ac:dyDescent="0.35">
      <c r="B519" s="84">
        <f t="shared" si="23"/>
        <v>507</v>
      </c>
      <c r="C519" s="89"/>
      <c r="D519" s="222"/>
      <c r="E519" s="90"/>
      <c r="F519" s="91"/>
      <c r="G519" s="92"/>
      <c r="H519" s="96"/>
      <c r="I519" s="97" t="str">
        <f t="shared" si="22"/>
        <v/>
      </c>
      <c r="J519" s="171"/>
      <c r="K519" s="214" t="str">
        <f t="shared" si="21"/>
        <v/>
      </c>
      <c r="L519" s="71"/>
    </row>
    <row r="520" spans="2:12" x14ac:dyDescent="0.35">
      <c r="B520" s="84">
        <f t="shared" si="23"/>
        <v>508</v>
      </c>
      <c r="C520" s="89"/>
      <c r="D520" s="222"/>
      <c r="E520" s="90"/>
      <c r="F520" s="91"/>
      <c r="G520" s="92"/>
      <c r="H520" s="96"/>
      <c r="I520" s="97" t="str">
        <f t="shared" si="22"/>
        <v/>
      </c>
      <c r="J520" s="171"/>
      <c r="K520" s="214" t="str">
        <f t="shared" si="21"/>
        <v/>
      </c>
      <c r="L520" s="71"/>
    </row>
    <row r="521" spans="2:12" x14ac:dyDescent="0.35">
      <c r="B521" s="84">
        <f t="shared" si="23"/>
        <v>509</v>
      </c>
      <c r="C521" s="89"/>
      <c r="D521" s="222"/>
      <c r="E521" s="90"/>
      <c r="F521" s="91"/>
      <c r="G521" s="92"/>
      <c r="H521" s="96"/>
      <c r="I521" s="97" t="str">
        <f t="shared" si="22"/>
        <v/>
      </c>
      <c r="J521" s="171"/>
      <c r="K521" s="214" t="str">
        <f t="shared" si="21"/>
        <v/>
      </c>
      <c r="L521" s="71"/>
    </row>
    <row r="522" spans="2:12" x14ac:dyDescent="0.35">
      <c r="B522" s="84">
        <f t="shared" si="23"/>
        <v>510</v>
      </c>
      <c r="C522" s="89"/>
      <c r="D522" s="222"/>
      <c r="E522" s="90"/>
      <c r="F522" s="91"/>
      <c r="G522" s="92"/>
      <c r="H522" s="96"/>
      <c r="I522" s="97" t="str">
        <f t="shared" si="22"/>
        <v/>
      </c>
      <c r="J522" s="171"/>
      <c r="K522" s="214" t="str">
        <f t="shared" si="21"/>
        <v/>
      </c>
      <c r="L522" s="71"/>
    </row>
    <row r="523" spans="2:12" x14ac:dyDescent="0.35">
      <c r="B523" s="84">
        <f t="shared" si="23"/>
        <v>511</v>
      </c>
      <c r="C523" s="89"/>
      <c r="D523" s="222"/>
      <c r="E523" s="90"/>
      <c r="F523" s="91"/>
      <c r="G523" s="92"/>
      <c r="H523" s="96"/>
      <c r="I523" s="97" t="str">
        <f t="shared" si="22"/>
        <v/>
      </c>
      <c r="J523" s="171"/>
      <c r="K523" s="214" t="str">
        <f t="shared" si="21"/>
        <v/>
      </c>
      <c r="L523" s="71"/>
    </row>
    <row r="524" spans="2:12" x14ac:dyDescent="0.35">
      <c r="B524" s="84">
        <f t="shared" si="23"/>
        <v>512</v>
      </c>
      <c r="C524" s="89"/>
      <c r="D524" s="222"/>
      <c r="E524" s="90"/>
      <c r="F524" s="91"/>
      <c r="G524" s="92"/>
      <c r="H524" s="96"/>
      <c r="I524" s="97" t="str">
        <f t="shared" si="22"/>
        <v/>
      </c>
      <c r="J524" s="171"/>
      <c r="K524" s="214" t="str">
        <f t="shared" si="21"/>
        <v/>
      </c>
      <c r="L524" s="71"/>
    </row>
    <row r="525" spans="2:12" x14ac:dyDescent="0.35">
      <c r="B525" s="84">
        <f t="shared" si="23"/>
        <v>513</v>
      </c>
      <c r="C525" s="89"/>
      <c r="D525" s="222"/>
      <c r="E525" s="90"/>
      <c r="F525" s="91"/>
      <c r="G525" s="92"/>
      <c r="H525" s="96"/>
      <c r="I525" s="97" t="str">
        <f t="shared" si="22"/>
        <v/>
      </c>
      <c r="J525" s="171"/>
      <c r="K525" s="214" t="str">
        <f t="shared" ref="K525:K588" si="24">IF(E525="","",VLOOKUP(J525,BUDGETLINETABLE,2,FALSE))</f>
        <v/>
      </c>
      <c r="L525" s="71"/>
    </row>
    <row r="526" spans="2:12" x14ac:dyDescent="0.35">
      <c r="B526" s="84">
        <f t="shared" si="23"/>
        <v>514</v>
      </c>
      <c r="C526" s="89"/>
      <c r="D526" s="222"/>
      <c r="E526" s="90"/>
      <c r="F526" s="91"/>
      <c r="G526" s="92"/>
      <c r="H526" s="96"/>
      <c r="I526" s="97" t="str">
        <f t="shared" ref="I526:I589" si="25">IF(E526="","",ROUND(F526/H526,2))</f>
        <v/>
      </c>
      <c r="J526" s="171"/>
      <c r="K526" s="214" t="str">
        <f t="shared" si="24"/>
        <v/>
      </c>
      <c r="L526" s="71"/>
    </row>
    <row r="527" spans="2:12" x14ac:dyDescent="0.35">
      <c r="B527" s="84">
        <f t="shared" ref="B527:B590" si="26">B526+1</f>
        <v>515</v>
      </c>
      <c r="C527" s="89"/>
      <c r="D527" s="222"/>
      <c r="E527" s="90"/>
      <c r="F527" s="91"/>
      <c r="G527" s="92"/>
      <c r="H527" s="96"/>
      <c r="I527" s="97" t="str">
        <f t="shared" si="25"/>
        <v/>
      </c>
      <c r="J527" s="171"/>
      <c r="K527" s="214" t="str">
        <f t="shared" si="24"/>
        <v/>
      </c>
      <c r="L527" s="71"/>
    </row>
    <row r="528" spans="2:12" x14ac:dyDescent="0.35">
      <c r="B528" s="84">
        <f t="shared" si="26"/>
        <v>516</v>
      </c>
      <c r="C528" s="89"/>
      <c r="D528" s="222"/>
      <c r="E528" s="90"/>
      <c r="F528" s="91"/>
      <c r="G528" s="92"/>
      <c r="H528" s="96"/>
      <c r="I528" s="97" t="str">
        <f t="shared" si="25"/>
        <v/>
      </c>
      <c r="J528" s="171"/>
      <c r="K528" s="214" t="str">
        <f t="shared" si="24"/>
        <v/>
      </c>
      <c r="L528" s="71"/>
    </row>
    <row r="529" spans="2:12" x14ac:dyDescent="0.35">
      <c r="B529" s="84">
        <f t="shared" si="26"/>
        <v>517</v>
      </c>
      <c r="C529" s="89"/>
      <c r="D529" s="222"/>
      <c r="E529" s="90"/>
      <c r="F529" s="91"/>
      <c r="G529" s="92"/>
      <c r="H529" s="96"/>
      <c r="I529" s="97" t="str">
        <f t="shared" si="25"/>
        <v/>
      </c>
      <c r="J529" s="171"/>
      <c r="K529" s="214" t="str">
        <f t="shared" si="24"/>
        <v/>
      </c>
      <c r="L529" s="71"/>
    </row>
    <row r="530" spans="2:12" x14ac:dyDescent="0.35">
      <c r="B530" s="84">
        <f t="shared" si="26"/>
        <v>518</v>
      </c>
      <c r="C530" s="89"/>
      <c r="D530" s="222"/>
      <c r="E530" s="90"/>
      <c r="F530" s="91"/>
      <c r="G530" s="92"/>
      <c r="H530" s="96"/>
      <c r="I530" s="97" t="str">
        <f t="shared" si="25"/>
        <v/>
      </c>
      <c r="J530" s="171"/>
      <c r="K530" s="214" t="str">
        <f t="shared" si="24"/>
        <v/>
      </c>
      <c r="L530" s="71"/>
    </row>
    <row r="531" spans="2:12" x14ac:dyDescent="0.35">
      <c r="B531" s="84">
        <f t="shared" si="26"/>
        <v>519</v>
      </c>
      <c r="C531" s="89"/>
      <c r="D531" s="222"/>
      <c r="E531" s="90"/>
      <c r="F531" s="91"/>
      <c r="G531" s="92"/>
      <c r="H531" s="96"/>
      <c r="I531" s="97" t="str">
        <f t="shared" si="25"/>
        <v/>
      </c>
      <c r="J531" s="171"/>
      <c r="K531" s="214" t="str">
        <f t="shared" si="24"/>
        <v/>
      </c>
      <c r="L531" s="71"/>
    </row>
    <row r="532" spans="2:12" x14ac:dyDescent="0.35">
      <c r="B532" s="84">
        <f t="shared" si="26"/>
        <v>520</v>
      </c>
      <c r="C532" s="89"/>
      <c r="D532" s="222"/>
      <c r="E532" s="90"/>
      <c r="F532" s="91"/>
      <c r="G532" s="92"/>
      <c r="H532" s="96"/>
      <c r="I532" s="97" t="str">
        <f t="shared" si="25"/>
        <v/>
      </c>
      <c r="J532" s="171"/>
      <c r="K532" s="214" t="str">
        <f t="shared" si="24"/>
        <v/>
      </c>
      <c r="L532" s="71"/>
    </row>
    <row r="533" spans="2:12" x14ac:dyDescent="0.35">
      <c r="B533" s="84">
        <f t="shared" si="26"/>
        <v>521</v>
      </c>
      <c r="C533" s="89"/>
      <c r="D533" s="222"/>
      <c r="E533" s="90"/>
      <c r="F533" s="91"/>
      <c r="G533" s="92"/>
      <c r="H533" s="96"/>
      <c r="I533" s="97" t="str">
        <f t="shared" si="25"/>
        <v/>
      </c>
      <c r="J533" s="171"/>
      <c r="K533" s="214" t="str">
        <f t="shared" si="24"/>
        <v/>
      </c>
      <c r="L533" s="71"/>
    </row>
    <row r="534" spans="2:12" x14ac:dyDescent="0.35">
      <c r="B534" s="84">
        <f t="shared" si="26"/>
        <v>522</v>
      </c>
      <c r="C534" s="89"/>
      <c r="D534" s="222"/>
      <c r="E534" s="90"/>
      <c r="F534" s="91"/>
      <c r="G534" s="92"/>
      <c r="H534" s="96"/>
      <c r="I534" s="97" t="str">
        <f t="shared" si="25"/>
        <v/>
      </c>
      <c r="J534" s="171"/>
      <c r="K534" s="214" t="str">
        <f t="shared" si="24"/>
        <v/>
      </c>
      <c r="L534" s="71"/>
    </row>
    <row r="535" spans="2:12" x14ac:dyDescent="0.35">
      <c r="B535" s="84">
        <f t="shared" si="26"/>
        <v>523</v>
      </c>
      <c r="C535" s="89"/>
      <c r="D535" s="222"/>
      <c r="E535" s="90"/>
      <c r="F535" s="91"/>
      <c r="G535" s="92"/>
      <c r="H535" s="96"/>
      <c r="I535" s="97" t="str">
        <f t="shared" si="25"/>
        <v/>
      </c>
      <c r="J535" s="171"/>
      <c r="K535" s="214" t="str">
        <f t="shared" si="24"/>
        <v/>
      </c>
      <c r="L535" s="71"/>
    </row>
    <row r="536" spans="2:12" x14ac:dyDescent="0.35">
      <c r="B536" s="84">
        <f t="shared" si="26"/>
        <v>524</v>
      </c>
      <c r="C536" s="89"/>
      <c r="D536" s="222"/>
      <c r="E536" s="90"/>
      <c r="F536" s="91"/>
      <c r="G536" s="92"/>
      <c r="H536" s="96"/>
      <c r="I536" s="97" t="str">
        <f t="shared" si="25"/>
        <v/>
      </c>
      <c r="J536" s="171"/>
      <c r="K536" s="214" t="str">
        <f t="shared" si="24"/>
        <v/>
      </c>
      <c r="L536" s="71"/>
    </row>
    <row r="537" spans="2:12" x14ac:dyDescent="0.35">
      <c r="B537" s="84">
        <f t="shared" si="26"/>
        <v>525</v>
      </c>
      <c r="C537" s="89"/>
      <c r="D537" s="222"/>
      <c r="E537" s="90"/>
      <c r="F537" s="91"/>
      <c r="G537" s="92"/>
      <c r="H537" s="96"/>
      <c r="I537" s="97" t="str">
        <f t="shared" si="25"/>
        <v/>
      </c>
      <c r="J537" s="171"/>
      <c r="K537" s="214" t="str">
        <f t="shared" si="24"/>
        <v/>
      </c>
      <c r="L537" s="71"/>
    </row>
    <row r="538" spans="2:12" x14ac:dyDescent="0.35">
      <c r="B538" s="84">
        <f t="shared" si="26"/>
        <v>526</v>
      </c>
      <c r="C538" s="89"/>
      <c r="D538" s="222"/>
      <c r="E538" s="90"/>
      <c r="F538" s="91"/>
      <c r="G538" s="92"/>
      <c r="H538" s="96"/>
      <c r="I538" s="97" t="str">
        <f t="shared" si="25"/>
        <v/>
      </c>
      <c r="J538" s="171"/>
      <c r="K538" s="214" t="str">
        <f t="shared" si="24"/>
        <v/>
      </c>
      <c r="L538" s="71"/>
    </row>
    <row r="539" spans="2:12" x14ac:dyDescent="0.35">
      <c r="B539" s="84">
        <f t="shared" si="26"/>
        <v>527</v>
      </c>
      <c r="C539" s="89"/>
      <c r="D539" s="222"/>
      <c r="E539" s="90"/>
      <c r="F539" s="91"/>
      <c r="G539" s="92"/>
      <c r="H539" s="96"/>
      <c r="I539" s="97" t="str">
        <f t="shared" si="25"/>
        <v/>
      </c>
      <c r="J539" s="171"/>
      <c r="K539" s="214" t="str">
        <f t="shared" si="24"/>
        <v/>
      </c>
      <c r="L539" s="71"/>
    </row>
    <row r="540" spans="2:12" x14ac:dyDescent="0.35">
      <c r="B540" s="84">
        <f t="shared" si="26"/>
        <v>528</v>
      </c>
      <c r="C540" s="89"/>
      <c r="D540" s="222"/>
      <c r="E540" s="90"/>
      <c r="F540" s="91"/>
      <c r="G540" s="92"/>
      <c r="H540" s="96"/>
      <c r="I540" s="97" t="str">
        <f t="shared" si="25"/>
        <v/>
      </c>
      <c r="J540" s="171"/>
      <c r="K540" s="214" t="str">
        <f t="shared" si="24"/>
        <v/>
      </c>
      <c r="L540" s="71"/>
    </row>
    <row r="541" spans="2:12" x14ac:dyDescent="0.35">
      <c r="B541" s="84">
        <f t="shared" si="26"/>
        <v>529</v>
      </c>
      <c r="C541" s="89"/>
      <c r="D541" s="222"/>
      <c r="E541" s="90"/>
      <c r="F541" s="91"/>
      <c r="G541" s="92"/>
      <c r="H541" s="96"/>
      <c r="I541" s="97" t="str">
        <f t="shared" si="25"/>
        <v/>
      </c>
      <c r="J541" s="171"/>
      <c r="K541" s="214" t="str">
        <f t="shared" si="24"/>
        <v/>
      </c>
      <c r="L541" s="71"/>
    </row>
    <row r="542" spans="2:12" x14ac:dyDescent="0.35">
      <c r="B542" s="84">
        <f t="shared" si="26"/>
        <v>530</v>
      </c>
      <c r="C542" s="89"/>
      <c r="D542" s="222"/>
      <c r="E542" s="90"/>
      <c r="F542" s="91"/>
      <c r="G542" s="92"/>
      <c r="H542" s="96"/>
      <c r="I542" s="97" t="str">
        <f t="shared" si="25"/>
        <v/>
      </c>
      <c r="J542" s="171"/>
      <c r="K542" s="214" t="str">
        <f t="shared" si="24"/>
        <v/>
      </c>
      <c r="L542" s="71"/>
    </row>
    <row r="543" spans="2:12" x14ac:dyDescent="0.35">
      <c r="B543" s="84">
        <f t="shared" si="26"/>
        <v>531</v>
      </c>
      <c r="C543" s="89"/>
      <c r="D543" s="222"/>
      <c r="E543" s="90"/>
      <c r="F543" s="91"/>
      <c r="G543" s="92"/>
      <c r="H543" s="96"/>
      <c r="I543" s="97" t="str">
        <f t="shared" si="25"/>
        <v/>
      </c>
      <c r="J543" s="171"/>
      <c r="K543" s="214" t="str">
        <f t="shared" si="24"/>
        <v/>
      </c>
      <c r="L543" s="71"/>
    </row>
    <row r="544" spans="2:12" x14ac:dyDescent="0.35">
      <c r="B544" s="84">
        <f t="shared" si="26"/>
        <v>532</v>
      </c>
      <c r="C544" s="89"/>
      <c r="D544" s="222"/>
      <c r="E544" s="90"/>
      <c r="F544" s="91"/>
      <c r="G544" s="92"/>
      <c r="H544" s="96"/>
      <c r="I544" s="97" t="str">
        <f t="shared" si="25"/>
        <v/>
      </c>
      <c r="J544" s="171"/>
      <c r="K544" s="214" t="str">
        <f t="shared" si="24"/>
        <v/>
      </c>
      <c r="L544" s="71"/>
    </row>
    <row r="545" spans="2:12" x14ac:dyDescent="0.35">
      <c r="B545" s="84">
        <f t="shared" si="26"/>
        <v>533</v>
      </c>
      <c r="C545" s="89"/>
      <c r="D545" s="222"/>
      <c r="E545" s="90"/>
      <c r="F545" s="91"/>
      <c r="G545" s="92"/>
      <c r="H545" s="96"/>
      <c r="I545" s="97" t="str">
        <f t="shared" si="25"/>
        <v/>
      </c>
      <c r="J545" s="171"/>
      <c r="K545" s="214" t="str">
        <f t="shared" si="24"/>
        <v/>
      </c>
      <c r="L545" s="71"/>
    </row>
    <row r="546" spans="2:12" x14ac:dyDescent="0.35">
      <c r="B546" s="84">
        <f t="shared" si="26"/>
        <v>534</v>
      </c>
      <c r="C546" s="89"/>
      <c r="D546" s="222"/>
      <c r="E546" s="90"/>
      <c r="F546" s="91"/>
      <c r="G546" s="92"/>
      <c r="H546" s="96"/>
      <c r="I546" s="97" t="str">
        <f t="shared" si="25"/>
        <v/>
      </c>
      <c r="J546" s="171"/>
      <c r="K546" s="214" t="str">
        <f t="shared" si="24"/>
        <v/>
      </c>
      <c r="L546" s="71"/>
    </row>
    <row r="547" spans="2:12" x14ac:dyDescent="0.35">
      <c r="B547" s="84">
        <f t="shared" si="26"/>
        <v>535</v>
      </c>
      <c r="C547" s="89"/>
      <c r="D547" s="222"/>
      <c r="E547" s="90"/>
      <c r="F547" s="91"/>
      <c r="G547" s="92"/>
      <c r="H547" s="96"/>
      <c r="I547" s="97" t="str">
        <f t="shared" si="25"/>
        <v/>
      </c>
      <c r="J547" s="171"/>
      <c r="K547" s="214" t="str">
        <f t="shared" si="24"/>
        <v/>
      </c>
      <c r="L547" s="71"/>
    </row>
    <row r="548" spans="2:12" x14ac:dyDescent="0.35">
      <c r="B548" s="84">
        <f t="shared" si="26"/>
        <v>536</v>
      </c>
      <c r="C548" s="89"/>
      <c r="D548" s="222"/>
      <c r="E548" s="90"/>
      <c r="F548" s="91"/>
      <c r="G548" s="92"/>
      <c r="H548" s="96"/>
      <c r="I548" s="97" t="str">
        <f t="shared" si="25"/>
        <v/>
      </c>
      <c r="J548" s="171"/>
      <c r="K548" s="214" t="str">
        <f t="shared" si="24"/>
        <v/>
      </c>
      <c r="L548" s="71"/>
    </row>
    <row r="549" spans="2:12" x14ac:dyDescent="0.35">
      <c r="B549" s="84">
        <f t="shared" si="26"/>
        <v>537</v>
      </c>
      <c r="C549" s="89"/>
      <c r="D549" s="222"/>
      <c r="E549" s="90"/>
      <c r="F549" s="91"/>
      <c r="G549" s="92"/>
      <c r="H549" s="96"/>
      <c r="I549" s="97" t="str">
        <f t="shared" si="25"/>
        <v/>
      </c>
      <c r="J549" s="171"/>
      <c r="K549" s="214" t="str">
        <f t="shared" si="24"/>
        <v/>
      </c>
      <c r="L549" s="71"/>
    </row>
    <row r="550" spans="2:12" x14ac:dyDescent="0.35">
      <c r="B550" s="84">
        <f t="shared" si="26"/>
        <v>538</v>
      </c>
      <c r="C550" s="89"/>
      <c r="D550" s="222"/>
      <c r="E550" s="90"/>
      <c r="F550" s="91"/>
      <c r="G550" s="92"/>
      <c r="H550" s="96"/>
      <c r="I550" s="97" t="str">
        <f t="shared" si="25"/>
        <v/>
      </c>
      <c r="J550" s="171"/>
      <c r="K550" s="214" t="str">
        <f t="shared" si="24"/>
        <v/>
      </c>
      <c r="L550" s="71"/>
    </row>
    <row r="551" spans="2:12" x14ac:dyDescent="0.35">
      <c r="B551" s="84">
        <f t="shared" si="26"/>
        <v>539</v>
      </c>
      <c r="C551" s="89"/>
      <c r="D551" s="222"/>
      <c r="E551" s="90"/>
      <c r="F551" s="91"/>
      <c r="G551" s="92"/>
      <c r="H551" s="96"/>
      <c r="I551" s="97" t="str">
        <f t="shared" si="25"/>
        <v/>
      </c>
      <c r="J551" s="171"/>
      <c r="K551" s="214" t="str">
        <f t="shared" si="24"/>
        <v/>
      </c>
      <c r="L551" s="71"/>
    </row>
    <row r="552" spans="2:12" x14ac:dyDescent="0.35">
      <c r="B552" s="84">
        <f t="shared" si="26"/>
        <v>540</v>
      </c>
      <c r="C552" s="89"/>
      <c r="D552" s="222"/>
      <c r="E552" s="90"/>
      <c r="F552" s="91"/>
      <c r="G552" s="92"/>
      <c r="H552" s="96"/>
      <c r="I552" s="97" t="str">
        <f t="shared" si="25"/>
        <v/>
      </c>
      <c r="J552" s="171"/>
      <c r="K552" s="214" t="str">
        <f t="shared" si="24"/>
        <v/>
      </c>
      <c r="L552" s="71"/>
    </row>
    <row r="553" spans="2:12" x14ac:dyDescent="0.35">
      <c r="B553" s="84">
        <f t="shared" si="26"/>
        <v>541</v>
      </c>
      <c r="C553" s="89"/>
      <c r="D553" s="222"/>
      <c r="E553" s="90"/>
      <c r="F553" s="91"/>
      <c r="G553" s="92"/>
      <c r="H553" s="96"/>
      <c r="I553" s="97" t="str">
        <f t="shared" si="25"/>
        <v/>
      </c>
      <c r="J553" s="171"/>
      <c r="K553" s="214" t="str">
        <f t="shared" si="24"/>
        <v/>
      </c>
      <c r="L553" s="71"/>
    </row>
    <row r="554" spans="2:12" x14ac:dyDescent="0.35">
      <c r="B554" s="84">
        <f t="shared" si="26"/>
        <v>542</v>
      </c>
      <c r="C554" s="89"/>
      <c r="D554" s="222"/>
      <c r="E554" s="90"/>
      <c r="F554" s="91"/>
      <c r="G554" s="92"/>
      <c r="H554" s="96"/>
      <c r="I554" s="97" t="str">
        <f t="shared" si="25"/>
        <v/>
      </c>
      <c r="J554" s="171"/>
      <c r="K554" s="214" t="str">
        <f t="shared" si="24"/>
        <v/>
      </c>
      <c r="L554" s="71"/>
    </row>
    <row r="555" spans="2:12" x14ac:dyDescent="0.35">
      <c r="B555" s="84">
        <f t="shared" si="26"/>
        <v>543</v>
      </c>
      <c r="C555" s="89"/>
      <c r="D555" s="222"/>
      <c r="E555" s="90"/>
      <c r="F555" s="91"/>
      <c r="G555" s="92"/>
      <c r="H555" s="96"/>
      <c r="I555" s="97" t="str">
        <f t="shared" si="25"/>
        <v/>
      </c>
      <c r="J555" s="171"/>
      <c r="K555" s="214" t="str">
        <f t="shared" si="24"/>
        <v/>
      </c>
      <c r="L555" s="71"/>
    </row>
    <row r="556" spans="2:12" x14ac:dyDescent="0.35">
      <c r="B556" s="84">
        <f t="shared" si="26"/>
        <v>544</v>
      </c>
      <c r="C556" s="89"/>
      <c r="D556" s="222"/>
      <c r="E556" s="90"/>
      <c r="F556" s="91"/>
      <c r="G556" s="92"/>
      <c r="H556" s="96"/>
      <c r="I556" s="97" t="str">
        <f t="shared" si="25"/>
        <v/>
      </c>
      <c r="J556" s="171"/>
      <c r="K556" s="214" t="str">
        <f t="shared" si="24"/>
        <v/>
      </c>
      <c r="L556" s="71"/>
    </row>
    <row r="557" spans="2:12" x14ac:dyDescent="0.35">
      <c r="B557" s="84">
        <f t="shared" si="26"/>
        <v>545</v>
      </c>
      <c r="C557" s="89"/>
      <c r="D557" s="222"/>
      <c r="E557" s="90"/>
      <c r="F557" s="91"/>
      <c r="G557" s="92"/>
      <c r="H557" s="96"/>
      <c r="I557" s="97" t="str">
        <f t="shared" si="25"/>
        <v/>
      </c>
      <c r="J557" s="171"/>
      <c r="K557" s="214" t="str">
        <f t="shared" si="24"/>
        <v/>
      </c>
      <c r="L557" s="71"/>
    </row>
    <row r="558" spans="2:12" x14ac:dyDescent="0.35">
      <c r="B558" s="84">
        <f t="shared" si="26"/>
        <v>546</v>
      </c>
      <c r="C558" s="89"/>
      <c r="D558" s="222"/>
      <c r="E558" s="90"/>
      <c r="F558" s="91"/>
      <c r="G558" s="92"/>
      <c r="H558" s="96"/>
      <c r="I558" s="97" t="str">
        <f t="shared" si="25"/>
        <v/>
      </c>
      <c r="J558" s="171"/>
      <c r="K558" s="214" t="str">
        <f t="shared" si="24"/>
        <v/>
      </c>
      <c r="L558" s="71"/>
    </row>
    <row r="559" spans="2:12" x14ac:dyDescent="0.35">
      <c r="B559" s="84">
        <f t="shared" si="26"/>
        <v>547</v>
      </c>
      <c r="C559" s="89"/>
      <c r="D559" s="222"/>
      <c r="E559" s="90"/>
      <c r="F559" s="91"/>
      <c r="G559" s="92"/>
      <c r="H559" s="96"/>
      <c r="I559" s="97" t="str">
        <f t="shared" si="25"/>
        <v/>
      </c>
      <c r="J559" s="171"/>
      <c r="K559" s="214" t="str">
        <f t="shared" si="24"/>
        <v/>
      </c>
      <c r="L559" s="71"/>
    </row>
    <row r="560" spans="2:12" x14ac:dyDescent="0.35">
      <c r="B560" s="84">
        <f t="shared" si="26"/>
        <v>548</v>
      </c>
      <c r="C560" s="89"/>
      <c r="D560" s="222"/>
      <c r="E560" s="90"/>
      <c r="F560" s="91"/>
      <c r="G560" s="92"/>
      <c r="H560" s="96"/>
      <c r="I560" s="97" t="str">
        <f t="shared" si="25"/>
        <v/>
      </c>
      <c r="J560" s="171"/>
      <c r="K560" s="214" t="str">
        <f t="shared" si="24"/>
        <v/>
      </c>
      <c r="L560" s="71"/>
    </row>
    <row r="561" spans="2:12" x14ac:dyDescent="0.35">
      <c r="B561" s="84">
        <f t="shared" si="26"/>
        <v>549</v>
      </c>
      <c r="C561" s="89"/>
      <c r="D561" s="222"/>
      <c r="E561" s="90"/>
      <c r="F561" s="91"/>
      <c r="G561" s="92"/>
      <c r="H561" s="96"/>
      <c r="I561" s="97" t="str">
        <f t="shared" si="25"/>
        <v/>
      </c>
      <c r="J561" s="171"/>
      <c r="K561" s="214" t="str">
        <f t="shared" si="24"/>
        <v/>
      </c>
      <c r="L561" s="71"/>
    </row>
    <row r="562" spans="2:12" x14ac:dyDescent="0.35">
      <c r="B562" s="84">
        <f t="shared" si="26"/>
        <v>550</v>
      </c>
      <c r="C562" s="89"/>
      <c r="D562" s="222"/>
      <c r="E562" s="90"/>
      <c r="F562" s="91"/>
      <c r="G562" s="92"/>
      <c r="H562" s="96"/>
      <c r="I562" s="97" t="str">
        <f t="shared" si="25"/>
        <v/>
      </c>
      <c r="J562" s="171"/>
      <c r="K562" s="214" t="str">
        <f t="shared" si="24"/>
        <v/>
      </c>
      <c r="L562" s="71"/>
    </row>
    <row r="563" spans="2:12" x14ac:dyDescent="0.35">
      <c r="B563" s="84">
        <f t="shared" si="26"/>
        <v>551</v>
      </c>
      <c r="C563" s="89"/>
      <c r="D563" s="222"/>
      <c r="E563" s="90"/>
      <c r="F563" s="91"/>
      <c r="G563" s="92"/>
      <c r="H563" s="96"/>
      <c r="I563" s="97" t="str">
        <f t="shared" si="25"/>
        <v/>
      </c>
      <c r="J563" s="171"/>
      <c r="K563" s="214" t="str">
        <f t="shared" si="24"/>
        <v/>
      </c>
      <c r="L563" s="71"/>
    </row>
    <row r="564" spans="2:12" x14ac:dyDescent="0.35">
      <c r="B564" s="84">
        <f t="shared" si="26"/>
        <v>552</v>
      </c>
      <c r="C564" s="89"/>
      <c r="D564" s="222"/>
      <c r="E564" s="90"/>
      <c r="F564" s="91"/>
      <c r="G564" s="92"/>
      <c r="H564" s="96"/>
      <c r="I564" s="97" t="str">
        <f t="shared" si="25"/>
        <v/>
      </c>
      <c r="J564" s="171"/>
      <c r="K564" s="214" t="str">
        <f t="shared" si="24"/>
        <v/>
      </c>
      <c r="L564" s="71"/>
    </row>
    <row r="565" spans="2:12" x14ac:dyDescent="0.35">
      <c r="B565" s="84">
        <f t="shared" si="26"/>
        <v>553</v>
      </c>
      <c r="C565" s="89"/>
      <c r="D565" s="222"/>
      <c r="E565" s="90"/>
      <c r="F565" s="91"/>
      <c r="G565" s="92"/>
      <c r="H565" s="96"/>
      <c r="I565" s="97" t="str">
        <f t="shared" si="25"/>
        <v/>
      </c>
      <c r="J565" s="171"/>
      <c r="K565" s="214" t="str">
        <f t="shared" si="24"/>
        <v/>
      </c>
      <c r="L565" s="71"/>
    </row>
    <row r="566" spans="2:12" x14ac:dyDescent="0.35">
      <c r="B566" s="84">
        <f t="shared" si="26"/>
        <v>554</v>
      </c>
      <c r="C566" s="89"/>
      <c r="D566" s="222"/>
      <c r="E566" s="90"/>
      <c r="F566" s="91"/>
      <c r="G566" s="92"/>
      <c r="H566" s="96"/>
      <c r="I566" s="97" t="str">
        <f t="shared" si="25"/>
        <v/>
      </c>
      <c r="J566" s="171"/>
      <c r="K566" s="214" t="str">
        <f t="shared" si="24"/>
        <v/>
      </c>
      <c r="L566" s="71"/>
    </row>
    <row r="567" spans="2:12" x14ac:dyDescent="0.35">
      <c r="B567" s="84">
        <f t="shared" si="26"/>
        <v>555</v>
      </c>
      <c r="C567" s="89"/>
      <c r="D567" s="222"/>
      <c r="E567" s="90"/>
      <c r="F567" s="91"/>
      <c r="G567" s="92"/>
      <c r="H567" s="96"/>
      <c r="I567" s="97" t="str">
        <f t="shared" si="25"/>
        <v/>
      </c>
      <c r="J567" s="171"/>
      <c r="K567" s="214" t="str">
        <f t="shared" si="24"/>
        <v/>
      </c>
      <c r="L567" s="71"/>
    </row>
    <row r="568" spans="2:12" x14ac:dyDescent="0.35">
      <c r="B568" s="84">
        <f t="shared" si="26"/>
        <v>556</v>
      </c>
      <c r="C568" s="89"/>
      <c r="D568" s="222"/>
      <c r="E568" s="90"/>
      <c r="F568" s="91"/>
      <c r="G568" s="92"/>
      <c r="H568" s="96"/>
      <c r="I568" s="97" t="str">
        <f t="shared" si="25"/>
        <v/>
      </c>
      <c r="J568" s="171"/>
      <c r="K568" s="214" t="str">
        <f t="shared" si="24"/>
        <v/>
      </c>
      <c r="L568" s="71"/>
    </row>
    <row r="569" spans="2:12" x14ac:dyDescent="0.35">
      <c r="B569" s="84">
        <f t="shared" si="26"/>
        <v>557</v>
      </c>
      <c r="C569" s="89"/>
      <c r="D569" s="222"/>
      <c r="E569" s="90"/>
      <c r="F569" s="91"/>
      <c r="G569" s="92"/>
      <c r="H569" s="96"/>
      <c r="I569" s="97" t="str">
        <f t="shared" si="25"/>
        <v/>
      </c>
      <c r="J569" s="171"/>
      <c r="K569" s="214" t="str">
        <f t="shared" si="24"/>
        <v/>
      </c>
      <c r="L569" s="71"/>
    </row>
    <row r="570" spans="2:12" x14ac:dyDescent="0.35">
      <c r="B570" s="84">
        <f t="shared" si="26"/>
        <v>558</v>
      </c>
      <c r="C570" s="89"/>
      <c r="D570" s="222"/>
      <c r="E570" s="90"/>
      <c r="F570" s="91"/>
      <c r="G570" s="92"/>
      <c r="H570" s="96"/>
      <c r="I570" s="97" t="str">
        <f t="shared" si="25"/>
        <v/>
      </c>
      <c r="J570" s="171"/>
      <c r="K570" s="214" t="str">
        <f t="shared" si="24"/>
        <v/>
      </c>
      <c r="L570" s="71"/>
    </row>
    <row r="571" spans="2:12" x14ac:dyDescent="0.35">
      <c r="B571" s="84">
        <f t="shared" si="26"/>
        <v>559</v>
      </c>
      <c r="C571" s="89"/>
      <c r="D571" s="222"/>
      <c r="E571" s="90"/>
      <c r="F571" s="91"/>
      <c r="G571" s="92"/>
      <c r="H571" s="96"/>
      <c r="I571" s="97" t="str">
        <f t="shared" si="25"/>
        <v/>
      </c>
      <c r="J571" s="171"/>
      <c r="K571" s="214" t="str">
        <f t="shared" si="24"/>
        <v/>
      </c>
      <c r="L571" s="71"/>
    </row>
    <row r="572" spans="2:12" x14ac:dyDescent="0.35">
      <c r="B572" s="84">
        <f t="shared" si="26"/>
        <v>560</v>
      </c>
      <c r="C572" s="89"/>
      <c r="D572" s="222"/>
      <c r="E572" s="90"/>
      <c r="F572" s="91"/>
      <c r="G572" s="92"/>
      <c r="H572" s="96"/>
      <c r="I572" s="97" t="str">
        <f t="shared" si="25"/>
        <v/>
      </c>
      <c r="J572" s="171"/>
      <c r="K572" s="214" t="str">
        <f t="shared" si="24"/>
        <v/>
      </c>
      <c r="L572" s="71"/>
    </row>
    <row r="573" spans="2:12" x14ac:dyDescent="0.35">
      <c r="B573" s="84">
        <f t="shared" si="26"/>
        <v>561</v>
      </c>
      <c r="C573" s="89"/>
      <c r="D573" s="222"/>
      <c r="E573" s="90"/>
      <c r="F573" s="91"/>
      <c r="G573" s="92"/>
      <c r="H573" s="96"/>
      <c r="I573" s="97" t="str">
        <f t="shared" si="25"/>
        <v/>
      </c>
      <c r="J573" s="171"/>
      <c r="K573" s="214" t="str">
        <f t="shared" si="24"/>
        <v/>
      </c>
      <c r="L573" s="71"/>
    </row>
    <row r="574" spans="2:12" x14ac:dyDescent="0.35">
      <c r="B574" s="84">
        <f t="shared" si="26"/>
        <v>562</v>
      </c>
      <c r="C574" s="89"/>
      <c r="D574" s="222"/>
      <c r="E574" s="90"/>
      <c r="F574" s="91"/>
      <c r="G574" s="92"/>
      <c r="H574" s="96"/>
      <c r="I574" s="97" t="str">
        <f t="shared" si="25"/>
        <v/>
      </c>
      <c r="J574" s="171"/>
      <c r="K574" s="214" t="str">
        <f t="shared" si="24"/>
        <v/>
      </c>
      <c r="L574" s="71"/>
    </row>
    <row r="575" spans="2:12" x14ac:dyDescent="0.35">
      <c r="B575" s="84">
        <f t="shared" si="26"/>
        <v>563</v>
      </c>
      <c r="C575" s="89"/>
      <c r="D575" s="222"/>
      <c r="E575" s="90"/>
      <c r="F575" s="91"/>
      <c r="G575" s="92"/>
      <c r="H575" s="96"/>
      <c r="I575" s="97" t="str">
        <f t="shared" si="25"/>
        <v/>
      </c>
      <c r="J575" s="171"/>
      <c r="K575" s="214" t="str">
        <f t="shared" si="24"/>
        <v/>
      </c>
      <c r="L575" s="71"/>
    </row>
    <row r="576" spans="2:12" x14ac:dyDescent="0.35">
      <c r="B576" s="84">
        <f t="shared" si="26"/>
        <v>564</v>
      </c>
      <c r="C576" s="89"/>
      <c r="D576" s="222"/>
      <c r="E576" s="90"/>
      <c r="F576" s="91"/>
      <c r="G576" s="92"/>
      <c r="H576" s="96"/>
      <c r="I576" s="97" t="str">
        <f t="shared" si="25"/>
        <v/>
      </c>
      <c r="J576" s="171"/>
      <c r="K576" s="214" t="str">
        <f t="shared" si="24"/>
        <v/>
      </c>
      <c r="L576" s="71"/>
    </row>
    <row r="577" spans="2:12" x14ac:dyDescent="0.35">
      <c r="B577" s="84">
        <f t="shared" si="26"/>
        <v>565</v>
      </c>
      <c r="C577" s="89"/>
      <c r="D577" s="222"/>
      <c r="E577" s="90"/>
      <c r="F577" s="91"/>
      <c r="G577" s="92"/>
      <c r="H577" s="96"/>
      <c r="I577" s="97" t="str">
        <f t="shared" si="25"/>
        <v/>
      </c>
      <c r="J577" s="171"/>
      <c r="K577" s="214" t="str">
        <f t="shared" si="24"/>
        <v/>
      </c>
      <c r="L577" s="71"/>
    </row>
    <row r="578" spans="2:12" x14ac:dyDescent="0.35">
      <c r="B578" s="84">
        <f t="shared" si="26"/>
        <v>566</v>
      </c>
      <c r="C578" s="89"/>
      <c r="D578" s="222"/>
      <c r="E578" s="90"/>
      <c r="F578" s="91"/>
      <c r="G578" s="92"/>
      <c r="H578" s="96"/>
      <c r="I578" s="97" t="str">
        <f t="shared" si="25"/>
        <v/>
      </c>
      <c r="J578" s="171"/>
      <c r="K578" s="214" t="str">
        <f t="shared" si="24"/>
        <v/>
      </c>
      <c r="L578" s="71"/>
    </row>
    <row r="579" spans="2:12" x14ac:dyDescent="0.35">
      <c r="B579" s="84">
        <f t="shared" si="26"/>
        <v>567</v>
      </c>
      <c r="C579" s="89"/>
      <c r="D579" s="222"/>
      <c r="E579" s="90"/>
      <c r="F579" s="91"/>
      <c r="G579" s="92"/>
      <c r="H579" s="96"/>
      <c r="I579" s="97" t="str">
        <f t="shared" si="25"/>
        <v/>
      </c>
      <c r="J579" s="171"/>
      <c r="K579" s="214" t="str">
        <f t="shared" si="24"/>
        <v/>
      </c>
      <c r="L579" s="71"/>
    </row>
    <row r="580" spans="2:12" x14ac:dyDescent="0.35">
      <c r="B580" s="84">
        <f t="shared" si="26"/>
        <v>568</v>
      </c>
      <c r="C580" s="89"/>
      <c r="D580" s="222"/>
      <c r="E580" s="90"/>
      <c r="F580" s="91"/>
      <c r="G580" s="92"/>
      <c r="H580" s="96"/>
      <c r="I580" s="97" t="str">
        <f t="shared" si="25"/>
        <v/>
      </c>
      <c r="J580" s="171"/>
      <c r="K580" s="214" t="str">
        <f t="shared" si="24"/>
        <v/>
      </c>
      <c r="L580" s="71"/>
    </row>
    <row r="581" spans="2:12" x14ac:dyDescent="0.35">
      <c r="B581" s="84">
        <f t="shared" si="26"/>
        <v>569</v>
      </c>
      <c r="C581" s="89"/>
      <c r="D581" s="222"/>
      <c r="E581" s="90"/>
      <c r="F581" s="91"/>
      <c r="G581" s="92"/>
      <c r="H581" s="96"/>
      <c r="I581" s="97" t="str">
        <f t="shared" si="25"/>
        <v/>
      </c>
      <c r="J581" s="171"/>
      <c r="K581" s="214" t="str">
        <f t="shared" si="24"/>
        <v/>
      </c>
      <c r="L581" s="71"/>
    </row>
    <row r="582" spans="2:12" x14ac:dyDescent="0.35">
      <c r="B582" s="84">
        <f t="shared" si="26"/>
        <v>570</v>
      </c>
      <c r="C582" s="89"/>
      <c r="D582" s="222"/>
      <c r="E582" s="90"/>
      <c r="F582" s="91"/>
      <c r="G582" s="92"/>
      <c r="H582" s="96"/>
      <c r="I582" s="97" t="str">
        <f t="shared" si="25"/>
        <v/>
      </c>
      <c r="J582" s="171"/>
      <c r="K582" s="214" t="str">
        <f t="shared" si="24"/>
        <v/>
      </c>
      <c r="L582" s="71"/>
    </row>
    <row r="583" spans="2:12" x14ac:dyDescent="0.35">
      <c r="B583" s="84">
        <f t="shared" si="26"/>
        <v>571</v>
      </c>
      <c r="C583" s="89"/>
      <c r="D583" s="222"/>
      <c r="E583" s="90"/>
      <c r="F583" s="91"/>
      <c r="G583" s="92"/>
      <c r="H583" s="96"/>
      <c r="I583" s="97" t="str">
        <f t="shared" si="25"/>
        <v/>
      </c>
      <c r="J583" s="171"/>
      <c r="K583" s="214" t="str">
        <f t="shared" si="24"/>
        <v/>
      </c>
      <c r="L583" s="71"/>
    </row>
    <row r="584" spans="2:12" x14ac:dyDescent="0.35">
      <c r="B584" s="84">
        <f t="shared" si="26"/>
        <v>572</v>
      </c>
      <c r="C584" s="89"/>
      <c r="D584" s="222"/>
      <c r="E584" s="90"/>
      <c r="F584" s="91"/>
      <c r="G584" s="92"/>
      <c r="H584" s="96"/>
      <c r="I584" s="97" t="str">
        <f t="shared" si="25"/>
        <v/>
      </c>
      <c r="J584" s="171"/>
      <c r="K584" s="214" t="str">
        <f t="shared" si="24"/>
        <v/>
      </c>
      <c r="L584" s="71"/>
    </row>
    <row r="585" spans="2:12" x14ac:dyDescent="0.35">
      <c r="B585" s="84">
        <f t="shared" si="26"/>
        <v>573</v>
      </c>
      <c r="C585" s="89"/>
      <c r="D585" s="222"/>
      <c r="E585" s="90"/>
      <c r="F585" s="91"/>
      <c r="G585" s="92"/>
      <c r="H585" s="96"/>
      <c r="I585" s="97" t="str">
        <f t="shared" si="25"/>
        <v/>
      </c>
      <c r="J585" s="171"/>
      <c r="K585" s="214" t="str">
        <f t="shared" si="24"/>
        <v/>
      </c>
      <c r="L585" s="71"/>
    </row>
    <row r="586" spans="2:12" x14ac:dyDescent="0.35">
      <c r="B586" s="84">
        <f t="shared" si="26"/>
        <v>574</v>
      </c>
      <c r="C586" s="89"/>
      <c r="D586" s="222"/>
      <c r="E586" s="90"/>
      <c r="F586" s="91"/>
      <c r="G586" s="92"/>
      <c r="H586" s="96"/>
      <c r="I586" s="97" t="str">
        <f t="shared" si="25"/>
        <v/>
      </c>
      <c r="J586" s="171"/>
      <c r="K586" s="214" t="str">
        <f t="shared" si="24"/>
        <v/>
      </c>
      <c r="L586" s="71"/>
    </row>
    <row r="587" spans="2:12" x14ac:dyDescent="0.35">
      <c r="B587" s="84">
        <f t="shared" si="26"/>
        <v>575</v>
      </c>
      <c r="C587" s="89"/>
      <c r="D587" s="222"/>
      <c r="E587" s="90"/>
      <c r="F587" s="91"/>
      <c r="G587" s="92"/>
      <c r="H587" s="96"/>
      <c r="I587" s="97" t="str">
        <f t="shared" si="25"/>
        <v/>
      </c>
      <c r="J587" s="171"/>
      <c r="K587" s="214" t="str">
        <f t="shared" si="24"/>
        <v/>
      </c>
      <c r="L587" s="71"/>
    </row>
    <row r="588" spans="2:12" x14ac:dyDescent="0.35">
      <c r="B588" s="84">
        <f t="shared" si="26"/>
        <v>576</v>
      </c>
      <c r="C588" s="89"/>
      <c r="D588" s="222"/>
      <c r="E588" s="90"/>
      <c r="F588" s="91"/>
      <c r="G588" s="92"/>
      <c r="H588" s="96"/>
      <c r="I588" s="97" t="str">
        <f t="shared" si="25"/>
        <v/>
      </c>
      <c r="J588" s="171"/>
      <c r="K588" s="214" t="str">
        <f t="shared" si="24"/>
        <v/>
      </c>
      <c r="L588" s="71"/>
    </row>
    <row r="589" spans="2:12" x14ac:dyDescent="0.35">
      <c r="B589" s="84">
        <f t="shared" si="26"/>
        <v>577</v>
      </c>
      <c r="C589" s="89"/>
      <c r="D589" s="222"/>
      <c r="E589" s="90"/>
      <c r="F589" s="91"/>
      <c r="G589" s="92"/>
      <c r="H589" s="96"/>
      <c r="I589" s="97" t="str">
        <f t="shared" si="25"/>
        <v/>
      </c>
      <c r="J589" s="171"/>
      <c r="K589" s="214" t="str">
        <f t="shared" ref="K589:K652" si="27">IF(E589="","",VLOOKUP(J589,BUDGETLINETABLE,2,FALSE))</f>
        <v/>
      </c>
      <c r="L589" s="71"/>
    </row>
    <row r="590" spans="2:12" x14ac:dyDescent="0.35">
      <c r="B590" s="84">
        <f t="shared" si="26"/>
        <v>578</v>
      </c>
      <c r="C590" s="89"/>
      <c r="D590" s="222"/>
      <c r="E590" s="90"/>
      <c r="F590" s="91"/>
      <c r="G590" s="92"/>
      <c r="H590" s="96"/>
      <c r="I590" s="97" t="str">
        <f t="shared" ref="I590:I653" si="28">IF(E590="","",ROUND(F590/H590,2))</f>
        <v/>
      </c>
      <c r="J590" s="171"/>
      <c r="K590" s="214" t="str">
        <f t="shared" si="27"/>
        <v/>
      </c>
      <c r="L590" s="71"/>
    </row>
    <row r="591" spans="2:12" x14ac:dyDescent="0.35">
      <c r="B591" s="84">
        <f t="shared" ref="B591:B654" si="29">B590+1</f>
        <v>579</v>
      </c>
      <c r="C591" s="89"/>
      <c r="D591" s="222"/>
      <c r="E591" s="90"/>
      <c r="F591" s="91"/>
      <c r="G591" s="92"/>
      <c r="H591" s="96"/>
      <c r="I591" s="97" t="str">
        <f t="shared" si="28"/>
        <v/>
      </c>
      <c r="J591" s="171"/>
      <c r="K591" s="214" t="str">
        <f t="shared" si="27"/>
        <v/>
      </c>
      <c r="L591" s="71"/>
    </row>
    <row r="592" spans="2:12" x14ac:dyDescent="0.35">
      <c r="B592" s="84">
        <f t="shared" si="29"/>
        <v>580</v>
      </c>
      <c r="C592" s="89"/>
      <c r="D592" s="222"/>
      <c r="E592" s="90"/>
      <c r="F592" s="91"/>
      <c r="G592" s="92"/>
      <c r="H592" s="96"/>
      <c r="I592" s="97" t="str">
        <f t="shared" si="28"/>
        <v/>
      </c>
      <c r="J592" s="171"/>
      <c r="K592" s="214" t="str">
        <f t="shared" si="27"/>
        <v/>
      </c>
      <c r="L592" s="71"/>
    </row>
    <row r="593" spans="2:12" x14ac:dyDescent="0.35">
      <c r="B593" s="84">
        <f t="shared" si="29"/>
        <v>581</v>
      </c>
      <c r="C593" s="89"/>
      <c r="D593" s="222"/>
      <c r="E593" s="90"/>
      <c r="F593" s="91"/>
      <c r="G593" s="92"/>
      <c r="H593" s="96"/>
      <c r="I593" s="97" t="str">
        <f t="shared" si="28"/>
        <v/>
      </c>
      <c r="J593" s="171"/>
      <c r="K593" s="214" t="str">
        <f t="shared" si="27"/>
        <v/>
      </c>
      <c r="L593" s="71"/>
    </row>
    <row r="594" spans="2:12" x14ac:dyDescent="0.35">
      <c r="B594" s="84">
        <f t="shared" si="29"/>
        <v>582</v>
      </c>
      <c r="C594" s="89"/>
      <c r="D594" s="222"/>
      <c r="E594" s="90"/>
      <c r="F594" s="91"/>
      <c r="G594" s="92"/>
      <c r="H594" s="96"/>
      <c r="I594" s="97" t="str">
        <f t="shared" si="28"/>
        <v/>
      </c>
      <c r="J594" s="171"/>
      <c r="K594" s="214" t="str">
        <f t="shared" si="27"/>
        <v/>
      </c>
      <c r="L594" s="71"/>
    </row>
    <row r="595" spans="2:12" x14ac:dyDescent="0.35">
      <c r="B595" s="84">
        <f t="shared" si="29"/>
        <v>583</v>
      </c>
      <c r="C595" s="89"/>
      <c r="D595" s="222"/>
      <c r="E595" s="90"/>
      <c r="F595" s="91"/>
      <c r="G595" s="92"/>
      <c r="H595" s="96"/>
      <c r="I595" s="97" t="str">
        <f t="shared" si="28"/>
        <v/>
      </c>
      <c r="J595" s="171"/>
      <c r="K595" s="214" t="str">
        <f t="shared" si="27"/>
        <v/>
      </c>
      <c r="L595" s="71"/>
    </row>
    <row r="596" spans="2:12" x14ac:dyDescent="0.35">
      <c r="B596" s="84">
        <f t="shared" si="29"/>
        <v>584</v>
      </c>
      <c r="C596" s="89"/>
      <c r="D596" s="222"/>
      <c r="E596" s="90"/>
      <c r="F596" s="91"/>
      <c r="G596" s="92"/>
      <c r="H596" s="96"/>
      <c r="I596" s="97" t="str">
        <f t="shared" si="28"/>
        <v/>
      </c>
      <c r="J596" s="171"/>
      <c r="K596" s="214" t="str">
        <f t="shared" si="27"/>
        <v/>
      </c>
      <c r="L596" s="71"/>
    </row>
    <row r="597" spans="2:12" x14ac:dyDescent="0.35">
      <c r="B597" s="84">
        <f t="shared" si="29"/>
        <v>585</v>
      </c>
      <c r="C597" s="89"/>
      <c r="D597" s="222"/>
      <c r="E597" s="90"/>
      <c r="F597" s="91"/>
      <c r="G597" s="92"/>
      <c r="H597" s="96"/>
      <c r="I597" s="97" t="str">
        <f t="shared" si="28"/>
        <v/>
      </c>
      <c r="J597" s="171"/>
      <c r="K597" s="214" t="str">
        <f t="shared" si="27"/>
        <v/>
      </c>
      <c r="L597" s="71"/>
    </row>
    <row r="598" spans="2:12" x14ac:dyDescent="0.35">
      <c r="B598" s="84">
        <f t="shared" si="29"/>
        <v>586</v>
      </c>
      <c r="C598" s="89"/>
      <c r="D598" s="222"/>
      <c r="E598" s="90"/>
      <c r="F598" s="91"/>
      <c r="G598" s="92"/>
      <c r="H598" s="96"/>
      <c r="I598" s="97" t="str">
        <f t="shared" si="28"/>
        <v/>
      </c>
      <c r="J598" s="171"/>
      <c r="K598" s="214" t="str">
        <f t="shared" si="27"/>
        <v/>
      </c>
      <c r="L598" s="71"/>
    </row>
    <row r="599" spans="2:12" x14ac:dyDescent="0.35">
      <c r="B599" s="84">
        <f t="shared" si="29"/>
        <v>587</v>
      </c>
      <c r="C599" s="89"/>
      <c r="D599" s="222"/>
      <c r="E599" s="90"/>
      <c r="F599" s="91"/>
      <c r="G599" s="92"/>
      <c r="H599" s="96"/>
      <c r="I599" s="97" t="str">
        <f t="shared" si="28"/>
        <v/>
      </c>
      <c r="J599" s="171"/>
      <c r="K599" s="214" t="str">
        <f t="shared" si="27"/>
        <v/>
      </c>
      <c r="L599" s="71"/>
    </row>
    <row r="600" spans="2:12" x14ac:dyDescent="0.35">
      <c r="B600" s="84">
        <f t="shared" si="29"/>
        <v>588</v>
      </c>
      <c r="C600" s="89"/>
      <c r="D600" s="222"/>
      <c r="E600" s="90"/>
      <c r="F600" s="91"/>
      <c r="G600" s="92"/>
      <c r="H600" s="96"/>
      <c r="I600" s="97" t="str">
        <f t="shared" si="28"/>
        <v/>
      </c>
      <c r="J600" s="171"/>
      <c r="K600" s="214" t="str">
        <f t="shared" si="27"/>
        <v/>
      </c>
      <c r="L600" s="71"/>
    </row>
    <row r="601" spans="2:12" x14ac:dyDescent="0.35">
      <c r="B601" s="84">
        <f t="shared" si="29"/>
        <v>589</v>
      </c>
      <c r="C601" s="89"/>
      <c r="D601" s="222"/>
      <c r="E601" s="90"/>
      <c r="F601" s="91"/>
      <c r="G601" s="92"/>
      <c r="H601" s="96"/>
      <c r="I601" s="97" t="str">
        <f t="shared" si="28"/>
        <v/>
      </c>
      <c r="J601" s="171"/>
      <c r="K601" s="214" t="str">
        <f t="shared" si="27"/>
        <v/>
      </c>
      <c r="L601" s="71"/>
    </row>
    <row r="602" spans="2:12" x14ac:dyDescent="0.35">
      <c r="B602" s="84">
        <f t="shared" si="29"/>
        <v>590</v>
      </c>
      <c r="C602" s="89"/>
      <c r="D602" s="222"/>
      <c r="E602" s="90"/>
      <c r="F602" s="91"/>
      <c r="G602" s="92"/>
      <c r="H602" s="96"/>
      <c r="I602" s="97" t="str">
        <f t="shared" si="28"/>
        <v/>
      </c>
      <c r="J602" s="171"/>
      <c r="K602" s="214" t="str">
        <f t="shared" si="27"/>
        <v/>
      </c>
      <c r="L602" s="71"/>
    </row>
    <row r="603" spans="2:12" x14ac:dyDescent="0.35">
      <c r="B603" s="84">
        <f t="shared" si="29"/>
        <v>591</v>
      </c>
      <c r="C603" s="89"/>
      <c r="D603" s="222"/>
      <c r="E603" s="90"/>
      <c r="F603" s="91"/>
      <c r="G603" s="92"/>
      <c r="H603" s="96"/>
      <c r="I603" s="97" t="str">
        <f t="shared" si="28"/>
        <v/>
      </c>
      <c r="J603" s="171"/>
      <c r="K603" s="214" t="str">
        <f t="shared" si="27"/>
        <v/>
      </c>
      <c r="L603" s="71"/>
    </row>
    <row r="604" spans="2:12" x14ac:dyDescent="0.35">
      <c r="B604" s="84">
        <f t="shared" si="29"/>
        <v>592</v>
      </c>
      <c r="C604" s="89"/>
      <c r="D604" s="222"/>
      <c r="E604" s="90"/>
      <c r="F604" s="91"/>
      <c r="G604" s="92"/>
      <c r="H604" s="96"/>
      <c r="I604" s="97" t="str">
        <f t="shared" si="28"/>
        <v/>
      </c>
      <c r="J604" s="171"/>
      <c r="K604" s="214" t="str">
        <f t="shared" si="27"/>
        <v/>
      </c>
      <c r="L604" s="71"/>
    </row>
    <row r="605" spans="2:12" x14ac:dyDescent="0.35">
      <c r="B605" s="84">
        <f t="shared" si="29"/>
        <v>593</v>
      </c>
      <c r="C605" s="89"/>
      <c r="D605" s="222"/>
      <c r="E605" s="90"/>
      <c r="F605" s="91"/>
      <c r="G605" s="92"/>
      <c r="H605" s="96"/>
      <c r="I605" s="97" t="str">
        <f t="shared" si="28"/>
        <v/>
      </c>
      <c r="J605" s="171"/>
      <c r="K605" s="214" t="str">
        <f t="shared" si="27"/>
        <v/>
      </c>
      <c r="L605" s="71"/>
    </row>
    <row r="606" spans="2:12" x14ac:dyDescent="0.35">
      <c r="B606" s="84">
        <f t="shared" si="29"/>
        <v>594</v>
      </c>
      <c r="C606" s="89"/>
      <c r="D606" s="222"/>
      <c r="E606" s="90"/>
      <c r="F606" s="91"/>
      <c r="G606" s="92"/>
      <c r="H606" s="96"/>
      <c r="I606" s="97" t="str">
        <f t="shared" si="28"/>
        <v/>
      </c>
      <c r="J606" s="171"/>
      <c r="K606" s="214" t="str">
        <f t="shared" si="27"/>
        <v/>
      </c>
      <c r="L606" s="71"/>
    </row>
    <row r="607" spans="2:12" x14ac:dyDescent="0.35">
      <c r="B607" s="84">
        <f t="shared" si="29"/>
        <v>595</v>
      </c>
      <c r="C607" s="89"/>
      <c r="D607" s="222"/>
      <c r="E607" s="90"/>
      <c r="F607" s="91"/>
      <c r="G607" s="92"/>
      <c r="H607" s="96"/>
      <c r="I607" s="97" t="str">
        <f t="shared" si="28"/>
        <v/>
      </c>
      <c r="J607" s="171"/>
      <c r="K607" s="214" t="str">
        <f t="shared" si="27"/>
        <v/>
      </c>
      <c r="L607" s="71"/>
    </row>
    <row r="608" spans="2:12" x14ac:dyDescent="0.35">
      <c r="B608" s="84">
        <f t="shared" si="29"/>
        <v>596</v>
      </c>
      <c r="C608" s="89"/>
      <c r="D608" s="222"/>
      <c r="E608" s="90"/>
      <c r="F608" s="91"/>
      <c r="G608" s="92"/>
      <c r="H608" s="96"/>
      <c r="I608" s="97" t="str">
        <f t="shared" si="28"/>
        <v/>
      </c>
      <c r="J608" s="171"/>
      <c r="K608" s="214" t="str">
        <f t="shared" si="27"/>
        <v/>
      </c>
      <c r="L608" s="71"/>
    </row>
    <row r="609" spans="2:12" x14ac:dyDescent="0.35">
      <c r="B609" s="84">
        <f t="shared" si="29"/>
        <v>597</v>
      </c>
      <c r="C609" s="89"/>
      <c r="D609" s="222"/>
      <c r="E609" s="90"/>
      <c r="F609" s="91"/>
      <c r="G609" s="92"/>
      <c r="H609" s="96"/>
      <c r="I609" s="97" t="str">
        <f t="shared" si="28"/>
        <v/>
      </c>
      <c r="J609" s="171"/>
      <c r="K609" s="214" t="str">
        <f t="shared" si="27"/>
        <v/>
      </c>
      <c r="L609" s="71"/>
    </row>
    <row r="610" spans="2:12" x14ac:dyDescent="0.35">
      <c r="B610" s="84">
        <f t="shared" si="29"/>
        <v>598</v>
      </c>
      <c r="C610" s="89"/>
      <c r="D610" s="222"/>
      <c r="E610" s="90"/>
      <c r="F610" s="91"/>
      <c r="G610" s="92"/>
      <c r="H610" s="96"/>
      <c r="I610" s="97" t="str">
        <f t="shared" si="28"/>
        <v/>
      </c>
      <c r="J610" s="171"/>
      <c r="K610" s="214" t="str">
        <f t="shared" si="27"/>
        <v/>
      </c>
      <c r="L610" s="71"/>
    </row>
    <row r="611" spans="2:12" x14ac:dyDescent="0.35">
      <c r="B611" s="84">
        <f t="shared" si="29"/>
        <v>599</v>
      </c>
      <c r="C611" s="89"/>
      <c r="D611" s="222"/>
      <c r="E611" s="90"/>
      <c r="F611" s="91"/>
      <c r="G611" s="92"/>
      <c r="H611" s="96"/>
      <c r="I611" s="97" t="str">
        <f t="shared" si="28"/>
        <v/>
      </c>
      <c r="J611" s="171"/>
      <c r="K611" s="214" t="str">
        <f t="shared" si="27"/>
        <v/>
      </c>
      <c r="L611" s="71"/>
    </row>
    <row r="612" spans="2:12" x14ac:dyDescent="0.35">
      <c r="B612" s="84">
        <f t="shared" si="29"/>
        <v>600</v>
      </c>
      <c r="C612" s="89"/>
      <c r="D612" s="222"/>
      <c r="E612" s="90"/>
      <c r="F612" s="91"/>
      <c r="G612" s="92"/>
      <c r="H612" s="96"/>
      <c r="I612" s="97" t="str">
        <f t="shared" si="28"/>
        <v/>
      </c>
      <c r="J612" s="171"/>
      <c r="K612" s="214" t="str">
        <f t="shared" si="27"/>
        <v/>
      </c>
      <c r="L612" s="71"/>
    </row>
    <row r="613" spans="2:12" x14ac:dyDescent="0.35">
      <c r="B613" s="84">
        <f t="shared" si="29"/>
        <v>601</v>
      </c>
      <c r="C613" s="89"/>
      <c r="D613" s="222"/>
      <c r="E613" s="90"/>
      <c r="F613" s="91"/>
      <c r="G613" s="92"/>
      <c r="H613" s="96"/>
      <c r="I613" s="97" t="str">
        <f t="shared" si="28"/>
        <v/>
      </c>
      <c r="J613" s="171"/>
      <c r="K613" s="214" t="str">
        <f t="shared" si="27"/>
        <v/>
      </c>
      <c r="L613" s="71"/>
    </row>
    <row r="614" spans="2:12" x14ac:dyDescent="0.35">
      <c r="B614" s="84">
        <f t="shared" si="29"/>
        <v>602</v>
      </c>
      <c r="C614" s="89"/>
      <c r="D614" s="222"/>
      <c r="E614" s="90"/>
      <c r="F614" s="91"/>
      <c r="G614" s="92"/>
      <c r="H614" s="96"/>
      <c r="I614" s="97" t="str">
        <f t="shared" si="28"/>
        <v/>
      </c>
      <c r="J614" s="171"/>
      <c r="K614" s="214" t="str">
        <f t="shared" si="27"/>
        <v/>
      </c>
      <c r="L614" s="71"/>
    </row>
    <row r="615" spans="2:12" x14ac:dyDescent="0.35">
      <c r="B615" s="84">
        <f t="shared" si="29"/>
        <v>603</v>
      </c>
      <c r="C615" s="89"/>
      <c r="D615" s="222"/>
      <c r="E615" s="90"/>
      <c r="F615" s="91"/>
      <c r="G615" s="92"/>
      <c r="H615" s="96"/>
      <c r="I615" s="97" t="str">
        <f t="shared" si="28"/>
        <v/>
      </c>
      <c r="J615" s="171"/>
      <c r="K615" s="214" t="str">
        <f t="shared" si="27"/>
        <v/>
      </c>
      <c r="L615" s="71"/>
    </row>
    <row r="616" spans="2:12" x14ac:dyDescent="0.35">
      <c r="B616" s="84">
        <f t="shared" si="29"/>
        <v>604</v>
      </c>
      <c r="C616" s="89"/>
      <c r="D616" s="222"/>
      <c r="E616" s="90"/>
      <c r="F616" s="91"/>
      <c r="G616" s="92"/>
      <c r="H616" s="96"/>
      <c r="I616" s="97" t="str">
        <f t="shared" si="28"/>
        <v/>
      </c>
      <c r="J616" s="171"/>
      <c r="K616" s="214" t="str">
        <f t="shared" si="27"/>
        <v/>
      </c>
      <c r="L616" s="71"/>
    </row>
    <row r="617" spans="2:12" x14ac:dyDescent="0.35">
      <c r="B617" s="84">
        <f t="shared" si="29"/>
        <v>605</v>
      </c>
      <c r="C617" s="89"/>
      <c r="D617" s="222"/>
      <c r="E617" s="90"/>
      <c r="F617" s="91"/>
      <c r="G617" s="92"/>
      <c r="H617" s="96"/>
      <c r="I617" s="97" t="str">
        <f t="shared" si="28"/>
        <v/>
      </c>
      <c r="J617" s="171"/>
      <c r="K617" s="214" t="str">
        <f t="shared" si="27"/>
        <v/>
      </c>
      <c r="L617" s="71"/>
    </row>
    <row r="618" spans="2:12" x14ac:dyDescent="0.35">
      <c r="B618" s="84">
        <f t="shared" si="29"/>
        <v>606</v>
      </c>
      <c r="C618" s="89"/>
      <c r="D618" s="222"/>
      <c r="E618" s="90"/>
      <c r="F618" s="91"/>
      <c r="G618" s="92"/>
      <c r="H618" s="96"/>
      <c r="I618" s="97" t="str">
        <f t="shared" si="28"/>
        <v/>
      </c>
      <c r="J618" s="171"/>
      <c r="K618" s="214" t="str">
        <f t="shared" si="27"/>
        <v/>
      </c>
      <c r="L618" s="71"/>
    </row>
    <row r="619" spans="2:12" x14ac:dyDescent="0.35">
      <c r="B619" s="84">
        <f t="shared" si="29"/>
        <v>607</v>
      </c>
      <c r="C619" s="89"/>
      <c r="D619" s="222"/>
      <c r="E619" s="90"/>
      <c r="F619" s="91"/>
      <c r="G619" s="92"/>
      <c r="H619" s="96"/>
      <c r="I619" s="97" t="str">
        <f t="shared" si="28"/>
        <v/>
      </c>
      <c r="J619" s="171"/>
      <c r="K619" s="214" t="str">
        <f t="shared" si="27"/>
        <v/>
      </c>
      <c r="L619" s="71"/>
    </row>
    <row r="620" spans="2:12" x14ac:dyDescent="0.35">
      <c r="B620" s="84">
        <f t="shared" si="29"/>
        <v>608</v>
      </c>
      <c r="C620" s="89"/>
      <c r="D620" s="222"/>
      <c r="E620" s="90"/>
      <c r="F620" s="91"/>
      <c r="G620" s="92"/>
      <c r="H620" s="96"/>
      <c r="I620" s="97" t="str">
        <f t="shared" si="28"/>
        <v/>
      </c>
      <c r="J620" s="171"/>
      <c r="K620" s="214" t="str">
        <f t="shared" si="27"/>
        <v/>
      </c>
      <c r="L620" s="71"/>
    </row>
    <row r="621" spans="2:12" x14ac:dyDescent="0.35">
      <c r="B621" s="84">
        <f t="shared" si="29"/>
        <v>609</v>
      </c>
      <c r="C621" s="89"/>
      <c r="D621" s="222"/>
      <c r="E621" s="90"/>
      <c r="F621" s="91"/>
      <c r="G621" s="92"/>
      <c r="H621" s="96"/>
      <c r="I621" s="97" t="str">
        <f t="shared" si="28"/>
        <v/>
      </c>
      <c r="J621" s="171"/>
      <c r="K621" s="214" t="str">
        <f t="shared" si="27"/>
        <v/>
      </c>
      <c r="L621" s="71"/>
    </row>
    <row r="622" spans="2:12" x14ac:dyDescent="0.35">
      <c r="B622" s="84">
        <f t="shared" si="29"/>
        <v>610</v>
      </c>
      <c r="C622" s="89"/>
      <c r="D622" s="222"/>
      <c r="E622" s="90"/>
      <c r="F622" s="91"/>
      <c r="G622" s="92"/>
      <c r="H622" s="96"/>
      <c r="I622" s="97" t="str">
        <f t="shared" si="28"/>
        <v/>
      </c>
      <c r="J622" s="171"/>
      <c r="K622" s="214" t="str">
        <f t="shared" si="27"/>
        <v/>
      </c>
      <c r="L622" s="71"/>
    </row>
    <row r="623" spans="2:12" x14ac:dyDescent="0.35">
      <c r="B623" s="84">
        <f t="shared" si="29"/>
        <v>611</v>
      </c>
      <c r="C623" s="89"/>
      <c r="D623" s="222"/>
      <c r="E623" s="90"/>
      <c r="F623" s="91"/>
      <c r="G623" s="92"/>
      <c r="H623" s="96"/>
      <c r="I623" s="97" t="str">
        <f t="shared" si="28"/>
        <v/>
      </c>
      <c r="J623" s="171"/>
      <c r="K623" s="214" t="str">
        <f t="shared" si="27"/>
        <v/>
      </c>
      <c r="L623" s="71"/>
    </row>
    <row r="624" spans="2:12" x14ac:dyDescent="0.35">
      <c r="B624" s="84">
        <f t="shared" si="29"/>
        <v>612</v>
      </c>
      <c r="C624" s="89"/>
      <c r="D624" s="222"/>
      <c r="E624" s="90"/>
      <c r="F624" s="91"/>
      <c r="G624" s="92"/>
      <c r="H624" s="96"/>
      <c r="I624" s="97" t="str">
        <f t="shared" si="28"/>
        <v/>
      </c>
      <c r="J624" s="171"/>
      <c r="K624" s="214" t="str">
        <f t="shared" si="27"/>
        <v/>
      </c>
      <c r="L624" s="71"/>
    </row>
    <row r="625" spans="2:12" x14ac:dyDescent="0.35">
      <c r="B625" s="84">
        <f t="shared" si="29"/>
        <v>613</v>
      </c>
      <c r="C625" s="89"/>
      <c r="D625" s="222"/>
      <c r="E625" s="90"/>
      <c r="F625" s="91"/>
      <c r="G625" s="92"/>
      <c r="H625" s="96"/>
      <c r="I625" s="97" t="str">
        <f t="shared" si="28"/>
        <v/>
      </c>
      <c r="J625" s="171"/>
      <c r="K625" s="214" t="str">
        <f t="shared" si="27"/>
        <v/>
      </c>
      <c r="L625" s="71"/>
    </row>
    <row r="626" spans="2:12" x14ac:dyDescent="0.35">
      <c r="B626" s="84">
        <f t="shared" si="29"/>
        <v>614</v>
      </c>
      <c r="C626" s="89"/>
      <c r="D626" s="222"/>
      <c r="E626" s="90"/>
      <c r="F626" s="91"/>
      <c r="G626" s="92"/>
      <c r="H626" s="96"/>
      <c r="I626" s="97" t="str">
        <f t="shared" si="28"/>
        <v/>
      </c>
      <c r="J626" s="171"/>
      <c r="K626" s="214" t="str">
        <f t="shared" si="27"/>
        <v/>
      </c>
      <c r="L626" s="71"/>
    </row>
    <row r="627" spans="2:12" x14ac:dyDescent="0.35">
      <c r="B627" s="84">
        <f t="shared" si="29"/>
        <v>615</v>
      </c>
      <c r="C627" s="89"/>
      <c r="D627" s="222"/>
      <c r="E627" s="90"/>
      <c r="F627" s="91"/>
      <c r="G627" s="92"/>
      <c r="H627" s="96"/>
      <c r="I627" s="97" t="str">
        <f t="shared" si="28"/>
        <v/>
      </c>
      <c r="J627" s="171"/>
      <c r="K627" s="214" t="str">
        <f t="shared" si="27"/>
        <v/>
      </c>
      <c r="L627" s="71"/>
    </row>
    <row r="628" spans="2:12" x14ac:dyDescent="0.35">
      <c r="B628" s="84">
        <f t="shared" si="29"/>
        <v>616</v>
      </c>
      <c r="C628" s="89"/>
      <c r="D628" s="222"/>
      <c r="E628" s="90"/>
      <c r="F628" s="91"/>
      <c r="G628" s="92"/>
      <c r="H628" s="96"/>
      <c r="I628" s="97" t="str">
        <f t="shared" si="28"/>
        <v/>
      </c>
      <c r="J628" s="171"/>
      <c r="K628" s="214" t="str">
        <f t="shared" si="27"/>
        <v/>
      </c>
      <c r="L628" s="71"/>
    </row>
    <row r="629" spans="2:12" x14ac:dyDescent="0.35">
      <c r="B629" s="84">
        <f t="shared" si="29"/>
        <v>617</v>
      </c>
      <c r="C629" s="89"/>
      <c r="D629" s="222"/>
      <c r="E629" s="90"/>
      <c r="F629" s="91"/>
      <c r="G629" s="92"/>
      <c r="H629" s="96"/>
      <c r="I629" s="97" t="str">
        <f t="shared" si="28"/>
        <v/>
      </c>
      <c r="J629" s="171"/>
      <c r="K629" s="214" t="str">
        <f t="shared" si="27"/>
        <v/>
      </c>
      <c r="L629" s="71"/>
    </row>
    <row r="630" spans="2:12" x14ac:dyDescent="0.35">
      <c r="B630" s="84">
        <f t="shared" si="29"/>
        <v>618</v>
      </c>
      <c r="C630" s="89"/>
      <c r="D630" s="222"/>
      <c r="E630" s="90"/>
      <c r="F630" s="91"/>
      <c r="G630" s="92"/>
      <c r="H630" s="96"/>
      <c r="I630" s="97" t="str">
        <f t="shared" si="28"/>
        <v/>
      </c>
      <c r="J630" s="171"/>
      <c r="K630" s="214" t="str">
        <f t="shared" si="27"/>
        <v/>
      </c>
      <c r="L630" s="71"/>
    </row>
    <row r="631" spans="2:12" x14ac:dyDescent="0.35">
      <c r="B631" s="84">
        <f t="shared" si="29"/>
        <v>619</v>
      </c>
      <c r="C631" s="89"/>
      <c r="D631" s="222"/>
      <c r="E631" s="90"/>
      <c r="F631" s="91"/>
      <c r="G631" s="92"/>
      <c r="H631" s="96"/>
      <c r="I631" s="97" t="str">
        <f t="shared" si="28"/>
        <v/>
      </c>
      <c r="J631" s="171"/>
      <c r="K631" s="214" t="str">
        <f t="shared" si="27"/>
        <v/>
      </c>
      <c r="L631" s="71"/>
    </row>
    <row r="632" spans="2:12" x14ac:dyDescent="0.35">
      <c r="B632" s="84">
        <f t="shared" si="29"/>
        <v>620</v>
      </c>
      <c r="C632" s="89"/>
      <c r="D632" s="222"/>
      <c r="E632" s="90"/>
      <c r="F632" s="91"/>
      <c r="G632" s="92"/>
      <c r="H632" s="96"/>
      <c r="I632" s="97" t="str">
        <f t="shared" si="28"/>
        <v/>
      </c>
      <c r="J632" s="171"/>
      <c r="K632" s="214" t="str">
        <f t="shared" si="27"/>
        <v/>
      </c>
      <c r="L632" s="71"/>
    </row>
    <row r="633" spans="2:12" x14ac:dyDescent="0.35">
      <c r="B633" s="84">
        <f t="shared" si="29"/>
        <v>621</v>
      </c>
      <c r="C633" s="89"/>
      <c r="D633" s="222"/>
      <c r="E633" s="90"/>
      <c r="F633" s="91"/>
      <c r="G633" s="92"/>
      <c r="H633" s="96"/>
      <c r="I633" s="97" t="str">
        <f t="shared" si="28"/>
        <v/>
      </c>
      <c r="J633" s="171"/>
      <c r="K633" s="214" t="str">
        <f t="shared" si="27"/>
        <v/>
      </c>
      <c r="L633" s="71"/>
    </row>
    <row r="634" spans="2:12" x14ac:dyDescent="0.35">
      <c r="B634" s="84">
        <f t="shared" si="29"/>
        <v>622</v>
      </c>
      <c r="C634" s="89"/>
      <c r="D634" s="222"/>
      <c r="E634" s="90"/>
      <c r="F634" s="91"/>
      <c r="G634" s="92"/>
      <c r="H634" s="96"/>
      <c r="I634" s="97" t="str">
        <f t="shared" si="28"/>
        <v/>
      </c>
      <c r="J634" s="171"/>
      <c r="K634" s="214" t="str">
        <f t="shared" si="27"/>
        <v/>
      </c>
      <c r="L634" s="71"/>
    </row>
    <row r="635" spans="2:12" x14ac:dyDescent="0.35">
      <c r="B635" s="84">
        <f t="shared" si="29"/>
        <v>623</v>
      </c>
      <c r="C635" s="89"/>
      <c r="D635" s="222"/>
      <c r="E635" s="90"/>
      <c r="F635" s="91"/>
      <c r="G635" s="92"/>
      <c r="H635" s="96"/>
      <c r="I635" s="97" t="str">
        <f t="shared" si="28"/>
        <v/>
      </c>
      <c r="J635" s="171"/>
      <c r="K635" s="214" t="str">
        <f t="shared" si="27"/>
        <v/>
      </c>
      <c r="L635" s="71"/>
    </row>
    <row r="636" spans="2:12" x14ac:dyDescent="0.35">
      <c r="B636" s="84">
        <f t="shared" si="29"/>
        <v>624</v>
      </c>
      <c r="C636" s="89"/>
      <c r="D636" s="222"/>
      <c r="E636" s="90"/>
      <c r="F636" s="91"/>
      <c r="G636" s="92"/>
      <c r="H636" s="96"/>
      <c r="I636" s="97" t="str">
        <f t="shared" si="28"/>
        <v/>
      </c>
      <c r="J636" s="171"/>
      <c r="K636" s="214" t="str">
        <f t="shared" si="27"/>
        <v/>
      </c>
      <c r="L636" s="71"/>
    </row>
    <row r="637" spans="2:12" x14ac:dyDescent="0.35">
      <c r="B637" s="84">
        <f t="shared" si="29"/>
        <v>625</v>
      </c>
      <c r="C637" s="89"/>
      <c r="D637" s="222"/>
      <c r="E637" s="90"/>
      <c r="F637" s="91"/>
      <c r="G637" s="92"/>
      <c r="H637" s="96"/>
      <c r="I637" s="97" t="str">
        <f t="shared" si="28"/>
        <v/>
      </c>
      <c r="J637" s="171"/>
      <c r="K637" s="214" t="str">
        <f t="shared" si="27"/>
        <v/>
      </c>
      <c r="L637" s="71"/>
    </row>
    <row r="638" spans="2:12" x14ac:dyDescent="0.35">
      <c r="B638" s="84">
        <f t="shared" si="29"/>
        <v>626</v>
      </c>
      <c r="C638" s="89"/>
      <c r="D638" s="222"/>
      <c r="E638" s="90"/>
      <c r="F638" s="91"/>
      <c r="G638" s="92"/>
      <c r="H638" s="96"/>
      <c r="I638" s="97" t="str">
        <f t="shared" si="28"/>
        <v/>
      </c>
      <c r="J638" s="171"/>
      <c r="K638" s="214" t="str">
        <f t="shared" si="27"/>
        <v/>
      </c>
      <c r="L638" s="71"/>
    </row>
    <row r="639" spans="2:12" x14ac:dyDescent="0.35">
      <c r="B639" s="84">
        <f t="shared" si="29"/>
        <v>627</v>
      </c>
      <c r="C639" s="89"/>
      <c r="D639" s="222"/>
      <c r="E639" s="90"/>
      <c r="F639" s="91"/>
      <c r="G639" s="92"/>
      <c r="H639" s="96"/>
      <c r="I639" s="97" t="str">
        <f t="shared" si="28"/>
        <v/>
      </c>
      <c r="J639" s="171"/>
      <c r="K639" s="214" t="str">
        <f t="shared" si="27"/>
        <v/>
      </c>
      <c r="L639" s="71"/>
    </row>
    <row r="640" spans="2:12" x14ac:dyDescent="0.35">
      <c r="B640" s="84">
        <f t="shared" si="29"/>
        <v>628</v>
      </c>
      <c r="C640" s="89"/>
      <c r="D640" s="222"/>
      <c r="E640" s="90"/>
      <c r="F640" s="91"/>
      <c r="G640" s="92"/>
      <c r="H640" s="96"/>
      <c r="I640" s="97" t="str">
        <f t="shared" si="28"/>
        <v/>
      </c>
      <c r="J640" s="171"/>
      <c r="K640" s="214" t="str">
        <f t="shared" si="27"/>
        <v/>
      </c>
      <c r="L640" s="71"/>
    </row>
    <row r="641" spans="2:12" x14ac:dyDescent="0.35">
      <c r="B641" s="84">
        <f t="shared" si="29"/>
        <v>629</v>
      </c>
      <c r="C641" s="89"/>
      <c r="D641" s="222"/>
      <c r="E641" s="90"/>
      <c r="F641" s="91"/>
      <c r="G641" s="92"/>
      <c r="H641" s="96"/>
      <c r="I641" s="97" t="str">
        <f t="shared" si="28"/>
        <v/>
      </c>
      <c r="J641" s="171"/>
      <c r="K641" s="214" t="str">
        <f t="shared" si="27"/>
        <v/>
      </c>
      <c r="L641" s="71"/>
    </row>
    <row r="642" spans="2:12" x14ac:dyDescent="0.35">
      <c r="B642" s="84">
        <f t="shared" si="29"/>
        <v>630</v>
      </c>
      <c r="C642" s="89"/>
      <c r="D642" s="222"/>
      <c r="E642" s="90"/>
      <c r="F642" s="91"/>
      <c r="G642" s="92"/>
      <c r="H642" s="96"/>
      <c r="I642" s="97" t="str">
        <f t="shared" si="28"/>
        <v/>
      </c>
      <c r="J642" s="171"/>
      <c r="K642" s="214" t="str">
        <f t="shared" si="27"/>
        <v/>
      </c>
      <c r="L642" s="71"/>
    </row>
    <row r="643" spans="2:12" x14ac:dyDescent="0.35">
      <c r="B643" s="84">
        <f t="shared" si="29"/>
        <v>631</v>
      </c>
      <c r="C643" s="89"/>
      <c r="D643" s="222"/>
      <c r="E643" s="90"/>
      <c r="F643" s="91"/>
      <c r="G643" s="92"/>
      <c r="H643" s="96"/>
      <c r="I643" s="97" t="str">
        <f t="shared" si="28"/>
        <v/>
      </c>
      <c r="J643" s="171"/>
      <c r="K643" s="214" t="str">
        <f t="shared" si="27"/>
        <v/>
      </c>
      <c r="L643" s="71"/>
    </row>
    <row r="644" spans="2:12" x14ac:dyDescent="0.35">
      <c r="B644" s="84">
        <f t="shared" si="29"/>
        <v>632</v>
      </c>
      <c r="C644" s="89"/>
      <c r="D644" s="222"/>
      <c r="E644" s="90"/>
      <c r="F644" s="91"/>
      <c r="G644" s="92"/>
      <c r="H644" s="96"/>
      <c r="I644" s="97" t="str">
        <f t="shared" si="28"/>
        <v/>
      </c>
      <c r="J644" s="171"/>
      <c r="K644" s="214" t="str">
        <f t="shared" si="27"/>
        <v/>
      </c>
      <c r="L644" s="71"/>
    </row>
    <row r="645" spans="2:12" x14ac:dyDescent="0.35">
      <c r="B645" s="84">
        <f t="shared" si="29"/>
        <v>633</v>
      </c>
      <c r="C645" s="89"/>
      <c r="D645" s="222"/>
      <c r="E645" s="90"/>
      <c r="F645" s="91"/>
      <c r="G645" s="92"/>
      <c r="H645" s="96"/>
      <c r="I645" s="97" t="str">
        <f t="shared" si="28"/>
        <v/>
      </c>
      <c r="J645" s="171"/>
      <c r="K645" s="214" t="str">
        <f t="shared" si="27"/>
        <v/>
      </c>
      <c r="L645" s="71"/>
    </row>
    <row r="646" spans="2:12" x14ac:dyDescent="0.35">
      <c r="B646" s="84">
        <f t="shared" si="29"/>
        <v>634</v>
      </c>
      <c r="C646" s="89"/>
      <c r="D646" s="222"/>
      <c r="E646" s="90"/>
      <c r="F646" s="91"/>
      <c r="G646" s="92"/>
      <c r="H646" s="96"/>
      <c r="I646" s="97" t="str">
        <f t="shared" si="28"/>
        <v/>
      </c>
      <c r="J646" s="171"/>
      <c r="K646" s="214" t="str">
        <f t="shared" si="27"/>
        <v/>
      </c>
      <c r="L646" s="71"/>
    </row>
    <row r="647" spans="2:12" x14ac:dyDescent="0.35">
      <c r="B647" s="84">
        <f t="shared" si="29"/>
        <v>635</v>
      </c>
      <c r="C647" s="89"/>
      <c r="D647" s="222"/>
      <c r="E647" s="90"/>
      <c r="F647" s="91"/>
      <c r="G647" s="92"/>
      <c r="H647" s="96"/>
      <c r="I647" s="97" t="str">
        <f t="shared" si="28"/>
        <v/>
      </c>
      <c r="J647" s="171"/>
      <c r="K647" s="214" t="str">
        <f t="shared" si="27"/>
        <v/>
      </c>
      <c r="L647" s="71"/>
    </row>
    <row r="648" spans="2:12" x14ac:dyDescent="0.35">
      <c r="B648" s="84">
        <f t="shared" si="29"/>
        <v>636</v>
      </c>
      <c r="C648" s="89"/>
      <c r="D648" s="222"/>
      <c r="E648" s="90"/>
      <c r="F648" s="91"/>
      <c r="G648" s="92"/>
      <c r="H648" s="96"/>
      <c r="I648" s="97" t="str">
        <f t="shared" si="28"/>
        <v/>
      </c>
      <c r="J648" s="171"/>
      <c r="K648" s="214" t="str">
        <f t="shared" si="27"/>
        <v/>
      </c>
      <c r="L648" s="71"/>
    </row>
    <row r="649" spans="2:12" x14ac:dyDescent="0.35">
      <c r="B649" s="84">
        <f t="shared" si="29"/>
        <v>637</v>
      </c>
      <c r="C649" s="89"/>
      <c r="D649" s="222"/>
      <c r="E649" s="90"/>
      <c r="F649" s="91"/>
      <c r="G649" s="92"/>
      <c r="H649" s="96"/>
      <c r="I649" s="97" t="str">
        <f t="shared" si="28"/>
        <v/>
      </c>
      <c r="J649" s="171"/>
      <c r="K649" s="214" t="str">
        <f t="shared" si="27"/>
        <v/>
      </c>
      <c r="L649" s="71"/>
    </row>
    <row r="650" spans="2:12" x14ac:dyDescent="0.35">
      <c r="B650" s="84">
        <f t="shared" si="29"/>
        <v>638</v>
      </c>
      <c r="C650" s="89"/>
      <c r="D650" s="222"/>
      <c r="E650" s="90"/>
      <c r="F650" s="91"/>
      <c r="G650" s="92"/>
      <c r="H650" s="96"/>
      <c r="I650" s="97" t="str">
        <f t="shared" si="28"/>
        <v/>
      </c>
      <c r="J650" s="171"/>
      <c r="K650" s="214" t="str">
        <f t="shared" si="27"/>
        <v/>
      </c>
      <c r="L650" s="71"/>
    </row>
    <row r="651" spans="2:12" x14ac:dyDescent="0.35">
      <c r="B651" s="84">
        <f t="shared" si="29"/>
        <v>639</v>
      </c>
      <c r="C651" s="89"/>
      <c r="D651" s="222"/>
      <c r="E651" s="90"/>
      <c r="F651" s="91"/>
      <c r="G651" s="92"/>
      <c r="H651" s="96"/>
      <c r="I651" s="97" t="str">
        <f t="shared" si="28"/>
        <v/>
      </c>
      <c r="J651" s="171"/>
      <c r="K651" s="214" t="str">
        <f t="shared" si="27"/>
        <v/>
      </c>
      <c r="L651" s="71"/>
    </row>
    <row r="652" spans="2:12" x14ac:dyDescent="0.35">
      <c r="B652" s="84">
        <f t="shared" si="29"/>
        <v>640</v>
      </c>
      <c r="C652" s="89"/>
      <c r="D652" s="222"/>
      <c r="E652" s="90"/>
      <c r="F652" s="91"/>
      <c r="G652" s="92"/>
      <c r="H652" s="96"/>
      <c r="I652" s="97" t="str">
        <f t="shared" si="28"/>
        <v/>
      </c>
      <c r="J652" s="171"/>
      <c r="K652" s="214" t="str">
        <f t="shared" si="27"/>
        <v/>
      </c>
      <c r="L652" s="71"/>
    </row>
    <row r="653" spans="2:12" x14ac:dyDescent="0.35">
      <c r="B653" s="84">
        <f t="shared" si="29"/>
        <v>641</v>
      </c>
      <c r="C653" s="89"/>
      <c r="D653" s="222"/>
      <c r="E653" s="90"/>
      <c r="F653" s="91"/>
      <c r="G653" s="92"/>
      <c r="H653" s="96"/>
      <c r="I653" s="97" t="str">
        <f t="shared" si="28"/>
        <v/>
      </c>
      <c r="J653" s="171"/>
      <c r="K653" s="214" t="str">
        <f t="shared" ref="K653:K716" si="30">IF(E653="","",VLOOKUP(J653,BUDGETLINETABLE,2,FALSE))</f>
        <v/>
      </c>
      <c r="L653" s="71"/>
    </row>
    <row r="654" spans="2:12" x14ac:dyDescent="0.35">
      <c r="B654" s="84">
        <f t="shared" si="29"/>
        <v>642</v>
      </c>
      <c r="C654" s="89"/>
      <c r="D654" s="222"/>
      <c r="E654" s="90"/>
      <c r="F654" s="91"/>
      <c r="G654" s="92"/>
      <c r="H654" s="96"/>
      <c r="I654" s="97" t="str">
        <f t="shared" ref="I654:I717" si="31">IF(E654="","",ROUND(F654/H654,2))</f>
        <v/>
      </c>
      <c r="J654" s="171"/>
      <c r="K654" s="214" t="str">
        <f t="shared" si="30"/>
        <v/>
      </c>
      <c r="L654" s="71"/>
    </row>
    <row r="655" spans="2:12" x14ac:dyDescent="0.35">
      <c r="B655" s="84">
        <f t="shared" ref="B655:B718" si="32">B654+1</f>
        <v>643</v>
      </c>
      <c r="C655" s="89"/>
      <c r="D655" s="222"/>
      <c r="E655" s="90"/>
      <c r="F655" s="91"/>
      <c r="G655" s="92"/>
      <c r="H655" s="96"/>
      <c r="I655" s="97" t="str">
        <f t="shared" si="31"/>
        <v/>
      </c>
      <c r="J655" s="171"/>
      <c r="K655" s="214" t="str">
        <f t="shared" si="30"/>
        <v/>
      </c>
      <c r="L655" s="71"/>
    </row>
    <row r="656" spans="2:12" x14ac:dyDescent="0.35">
      <c r="B656" s="84">
        <f t="shared" si="32"/>
        <v>644</v>
      </c>
      <c r="C656" s="89"/>
      <c r="D656" s="222"/>
      <c r="E656" s="90"/>
      <c r="F656" s="91"/>
      <c r="G656" s="92"/>
      <c r="H656" s="96"/>
      <c r="I656" s="97" t="str">
        <f t="shared" si="31"/>
        <v/>
      </c>
      <c r="J656" s="171"/>
      <c r="K656" s="214" t="str">
        <f t="shared" si="30"/>
        <v/>
      </c>
      <c r="L656" s="71"/>
    </row>
    <row r="657" spans="2:12" x14ac:dyDescent="0.35">
      <c r="B657" s="84">
        <f t="shared" si="32"/>
        <v>645</v>
      </c>
      <c r="C657" s="89"/>
      <c r="D657" s="222"/>
      <c r="E657" s="90"/>
      <c r="F657" s="91"/>
      <c r="G657" s="92"/>
      <c r="H657" s="96"/>
      <c r="I657" s="97" t="str">
        <f t="shared" si="31"/>
        <v/>
      </c>
      <c r="J657" s="171"/>
      <c r="K657" s="214" t="str">
        <f t="shared" si="30"/>
        <v/>
      </c>
      <c r="L657" s="71"/>
    </row>
    <row r="658" spans="2:12" x14ac:dyDescent="0.35">
      <c r="B658" s="84">
        <f t="shared" si="32"/>
        <v>646</v>
      </c>
      <c r="C658" s="89"/>
      <c r="D658" s="222"/>
      <c r="E658" s="90"/>
      <c r="F658" s="91"/>
      <c r="G658" s="92"/>
      <c r="H658" s="96"/>
      <c r="I658" s="97" t="str">
        <f t="shared" si="31"/>
        <v/>
      </c>
      <c r="J658" s="171"/>
      <c r="K658" s="214" t="str">
        <f t="shared" si="30"/>
        <v/>
      </c>
      <c r="L658" s="71"/>
    </row>
    <row r="659" spans="2:12" x14ac:dyDescent="0.35">
      <c r="B659" s="84">
        <f t="shared" si="32"/>
        <v>647</v>
      </c>
      <c r="C659" s="89"/>
      <c r="D659" s="222"/>
      <c r="E659" s="90"/>
      <c r="F659" s="91"/>
      <c r="G659" s="92"/>
      <c r="H659" s="96"/>
      <c r="I659" s="97" t="str">
        <f t="shared" si="31"/>
        <v/>
      </c>
      <c r="J659" s="171"/>
      <c r="K659" s="214" t="str">
        <f t="shared" si="30"/>
        <v/>
      </c>
      <c r="L659" s="71"/>
    </row>
    <row r="660" spans="2:12" x14ac:dyDescent="0.35">
      <c r="B660" s="84">
        <f t="shared" si="32"/>
        <v>648</v>
      </c>
      <c r="C660" s="89"/>
      <c r="D660" s="222"/>
      <c r="E660" s="90"/>
      <c r="F660" s="91"/>
      <c r="G660" s="92"/>
      <c r="H660" s="96"/>
      <c r="I660" s="97" t="str">
        <f t="shared" si="31"/>
        <v/>
      </c>
      <c r="J660" s="171"/>
      <c r="K660" s="214" t="str">
        <f t="shared" si="30"/>
        <v/>
      </c>
      <c r="L660" s="71"/>
    </row>
    <row r="661" spans="2:12" x14ac:dyDescent="0.35">
      <c r="B661" s="84">
        <f t="shared" si="32"/>
        <v>649</v>
      </c>
      <c r="C661" s="89"/>
      <c r="D661" s="222"/>
      <c r="E661" s="90"/>
      <c r="F661" s="91"/>
      <c r="G661" s="92"/>
      <c r="H661" s="96"/>
      <c r="I661" s="97" t="str">
        <f t="shared" si="31"/>
        <v/>
      </c>
      <c r="J661" s="171"/>
      <c r="K661" s="214" t="str">
        <f t="shared" si="30"/>
        <v/>
      </c>
      <c r="L661" s="71"/>
    </row>
    <row r="662" spans="2:12" x14ac:dyDescent="0.35">
      <c r="B662" s="84">
        <f t="shared" si="32"/>
        <v>650</v>
      </c>
      <c r="C662" s="89"/>
      <c r="D662" s="222"/>
      <c r="E662" s="90"/>
      <c r="F662" s="91"/>
      <c r="G662" s="92"/>
      <c r="H662" s="96"/>
      <c r="I662" s="97" t="str">
        <f t="shared" si="31"/>
        <v/>
      </c>
      <c r="J662" s="171"/>
      <c r="K662" s="214" t="str">
        <f t="shared" si="30"/>
        <v/>
      </c>
      <c r="L662" s="71"/>
    </row>
    <row r="663" spans="2:12" x14ac:dyDescent="0.35">
      <c r="B663" s="84">
        <f t="shared" si="32"/>
        <v>651</v>
      </c>
      <c r="C663" s="89"/>
      <c r="D663" s="222"/>
      <c r="E663" s="90"/>
      <c r="F663" s="91"/>
      <c r="G663" s="92"/>
      <c r="H663" s="96"/>
      <c r="I663" s="97" t="str">
        <f t="shared" si="31"/>
        <v/>
      </c>
      <c r="J663" s="171"/>
      <c r="K663" s="214" t="str">
        <f t="shared" si="30"/>
        <v/>
      </c>
      <c r="L663" s="71"/>
    </row>
    <row r="664" spans="2:12" x14ac:dyDescent="0.35">
      <c r="B664" s="84">
        <f t="shared" si="32"/>
        <v>652</v>
      </c>
      <c r="C664" s="89"/>
      <c r="D664" s="222"/>
      <c r="E664" s="90"/>
      <c r="F664" s="91"/>
      <c r="G664" s="92"/>
      <c r="H664" s="96"/>
      <c r="I664" s="97" t="str">
        <f t="shared" si="31"/>
        <v/>
      </c>
      <c r="J664" s="171"/>
      <c r="K664" s="214" t="str">
        <f t="shared" si="30"/>
        <v/>
      </c>
      <c r="L664" s="71"/>
    </row>
    <row r="665" spans="2:12" x14ac:dyDescent="0.35">
      <c r="B665" s="84">
        <f t="shared" si="32"/>
        <v>653</v>
      </c>
      <c r="C665" s="89"/>
      <c r="D665" s="222"/>
      <c r="E665" s="90"/>
      <c r="F665" s="91"/>
      <c r="G665" s="92"/>
      <c r="H665" s="96"/>
      <c r="I665" s="97" t="str">
        <f t="shared" si="31"/>
        <v/>
      </c>
      <c r="J665" s="171"/>
      <c r="K665" s="214" t="str">
        <f t="shared" si="30"/>
        <v/>
      </c>
      <c r="L665" s="71"/>
    </row>
    <row r="666" spans="2:12" x14ac:dyDescent="0.35">
      <c r="B666" s="84">
        <f t="shared" si="32"/>
        <v>654</v>
      </c>
      <c r="C666" s="89"/>
      <c r="D666" s="222"/>
      <c r="E666" s="90"/>
      <c r="F666" s="91"/>
      <c r="G666" s="92"/>
      <c r="H666" s="96"/>
      <c r="I666" s="97" t="str">
        <f t="shared" si="31"/>
        <v/>
      </c>
      <c r="J666" s="171"/>
      <c r="K666" s="214" t="str">
        <f t="shared" si="30"/>
        <v/>
      </c>
      <c r="L666" s="71"/>
    </row>
    <row r="667" spans="2:12" x14ac:dyDescent="0.35">
      <c r="B667" s="84">
        <f t="shared" si="32"/>
        <v>655</v>
      </c>
      <c r="C667" s="89"/>
      <c r="D667" s="222"/>
      <c r="E667" s="90"/>
      <c r="F667" s="91"/>
      <c r="G667" s="92"/>
      <c r="H667" s="96"/>
      <c r="I667" s="97" t="str">
        <f t="shared" si="31"/>
        <v/>
      </c>
      <c r="J667" s="171"/>
      <c r="K667" s="214" t="str">
        <f t="shared" si="30"/>
        <v/>
      </c>
      <c r="L667" s="71"/>
    </row>
    <row r="668" spans="2:12" x14ac:dyDescent="0.35">
      <c r="B668" s="84">
        <f t="shared" si="32"/>
        <v>656</v>
      </c>
      <c r="C668" s="89"/>
      <c r="D668" s="222"/>
      <c r="E668" s="90"/>
      <c r="F668" s="91"/>
      <c r="G668" s="92"/>
      <c r="H668" s="96"/>
      <c r="I668" s="97" t="str">
        <f t="shared" si="31"/>
        <v/>
      </c>
      <c r="J668" s="171"/>
      <c r="K668" s="214" t="str">
        <f t="shared" si="30"/>
        <v/>
      </c>
      <c r="L668" s="71"/>
    </row>
    <row r="669" spans="2:12" x14ac:dyDescent="0.35">
      <c r="B669" s="84">
        <f t="shared" si="32"/>
        <v>657</v>
      </c>
      <c r="C669" s="89"/>
      <c r="D669" s="222"/>
      <c r="E669" s="90"/>
      <c r="F669" s="91"/>
      <c r="G669" s="92"/>
      <c r="H669" s="96"/>
      <c r="I669" s="97" t="str">
        <f t="shared" si="31"/>
        <v/>
      </c>
      <c r="J669" s="171"/>
      <c r="K669" s="214" t="str">
        <f t="shared" si="30"/>
        <v/>
      </c>
      <c r="L669" s="71"/>
    </row>
    <row r="670" spans="2:12" x14ac:dyDescent="0.35">
      <c r="B670" s="84">
        <f t="shared" si="32"/>
        <v>658</v>
      </c>
      <c r="C670" s="89"/>
      <c r="D670" s="222"/>
      <c r="E670" s="90"/>
      <c r="F670" s="91"/>
      <c r="G670" s="92"/>
      <c r="H670" s="96"/>
      <c r="I670" s="97" t="str">
        <f t="shared" si="31"/>
        <v/>
      </c>
      <c r="J670" s="171"/>
      <c r="K670" s="214" t="str">
        <f t="shared" si="30"/>
        <v/>
      </c>
      <c r="L670" s="71"/>
    </row>
    <row r="671" spans="2:12" x14ac:dyDescent="0.35">
      <c r="B671" s="84">
        <f t="shared" si="32"/>
        <v>659</v>
      </c>
      <c r="C671" s="89"/>
      <c r="D671" s="222"/>
      <c r="E671" s="90"/>
      <c r="F671" s="91"/>
      <c r="G671" s="92"/>
      <c r="H671" s="96"/>
      <c r="I671" s="97" t="str">
        <f t="shared" si="31"/>
        <v/>
      </c>
      <c r="J671" s="171"/>
      <c r="K671" s="214" t="str">
        <f t="shared" si="30"/>
        <v/>
      </c>
      <c r="L671" s="71"/>
    </row>
    <row r="672" spans="2:12" x14ac:dyDescent="0.35">
      <c r="B672" s="84">
        <f t="shared" si="32"/>
        <v>660</v>
      </c>
      <c r="C672" s="89"/>
      <c r="D672" s="222"/>
      <c r="E672" s="90"/>
      <c r="F672" s="91"/>
      <c r="G672" s="92"/>
      <c r="H672" s="96"/>
      <c r="I672" s="97" t="str">
        <f t="shared" si="31"/>
        <v/>
      </c>
      <c r="J672" s="171"/>
      <c r="K672" s="214" t="str">
        <f t="shared" si="30"/>
        <v/>
      </c>
      <c r="L672" s="71"/>
    </row>
    <row r="673" spans="2:12" x14ac:dyDescent="0.35">
      <c r="B673" s="84">
        <f t="shared" si="32"/>
        <v>661</v>
      </c>
      <c r="C673" s="89"/>
      <c r="D673" s="222"/>
      <c r="E673" s="90"/>
      <c r="F673" s="91"/>
      <c r="G673" s="92"/>
      <c r="H673" s="96"/>
      <c r="I673" s="97" t="str">
        <f t="shared" si="31"/>
        <v/>
      </c>
      <c r="J673" s="171"/>
      <c r="K673" s="214" t="str">
        <f t="shared" si="30"/>
        <v/>
      </c>
      <c r="L673" s="71"/>
    </row>
    <row r="674" spans="2:12" x14ac:dyDescent="0.35">
      <c r="B674" s="84">
        <f t="shared" si="32"/>
        <v>662</v>
      </c>
      <c r="C674" s="89"/>
      <c r="D674" s="222"/>
      <c r="E674" s="90"/>
      <c r="F674" s="91"/>
      <c r="G674" s="92"/>
      <c r="H674" s="96"/>
      <c r="I674" s="97" t="str">
        <f t="shared" si="31"/>
        <v/>
      </c>
      <c r="J674" s="171"/>
      <c r="K674" s="214" t="str">
        <f t="shared" si="30"/>
        <v/>
      </c>
      <c r="L674" s="71"/>
    </row>
    <row r="675" spans="2:12" x14ac:dyDescent="0.35">
      <c r="B675" s="84">
        <f t="shared" si="32"/>
        <v>663</v>
      </c>
      <c r="C675" s="89"/>
      <c r="D675" s="222"/>
      <c r="E675" s="90"/>
      <c r="F675" s="91"/>
      <c r="G675" s="92"/>
      <c r="H675" s="96"/>
      <c r="I675" s="97" t="str">
        <f t="shared" si="31"/>
        <v/>
      </c>
      <c r="J675" s="171"/>
      <c r="K675" s="214" t="str">
        <f t="shared" si="30"/>
        <v/>
      </c>
      <c r="L675" s="71"/>
    </row>
    <row r="676" spans="2:12" x14ac:dyDescent="0.35">
      <c r="B676" s="84">
        <f t="shared" si="32"/>
        <v>664</v>
      </c>
      <c r="C676" s="89"/>
      <c r="D676" s="222"/>
      <c r="E676" s="90"/>
      <c r="F676" s="91"/>
      <c r="G676" s="92"/>
      <c r="H676" s="96"/>
      <c r="I676" s="97" t="str">
        <f t="shared" si="31"/>
        <v/>
      </c>
      <c r="J676" s="171"/>
      <c r="K676" s="214" t="str">
        <f t="shared" si="30"/>
        <v/>
      </c>
      <c r="L676" s="71"/>
    </row>
    <row r="677" spans="2:12" x14ac:dyDescent="0.35">
      <c r="B677" s="84">
        <f t="shared" si="32"/>
        <v>665</v>
      </c>
      <c r="C677" s="89"/>
      <c r="D677" s="222"/>
      <c r="E677" s="90"/>
      <c r="F677" s="91"/>
      <c r="G677" s="92"/>
      <c r="H677" s="96"/>
      <c r="I677" s="97" t="str">
        <f t="shared" si="31"/>
        <v/>
      </c>
      <c r="J677" s="171"/>
      <c r="K677" s="214" t="str">
        <f t="shared" si="30"/>
        <v/>
      </c>
      <c r="L677" s="71"/>
    </row>
    <row r="678" spans="2:12" x14ac:dyDescent="0.35">
      <c r="B678" s="84">
        <f t="shared" si="32"/>
        <v>666</v>
      </c>
      <c r="C678" s="89"/>
      <c r="D678" s="222"/>
      <c r="E678" s="90"/>
      <c r="F678" s="91"/>
      <c r="G678" s="92"/>
      <c r="H678" s="96"/>
      <c r="I678" s="97" t="str">
        <f t="shared" si="31"/>
        <v/>
      </c>
      <c r="J678" s="171"/>
      <c r="K678" s="214" t="str">
        <f t="shared" si="30"/>
        <v/>
      </c>
      <c r="L678" s="71"/>
    </row>
    <row r="679" spans="2:12" x14ac:dyDescent="0.35">
      <c r="B679" s="84">
        <f t="shared" si="32"/>
        <v>667</v>
      </c>
      <c r="C679" s="89"/>
      <c r="D679" s="222"/>
      <c r="E679" s="90"/>
      <c r="F679" s="91"/>
      <c r="G679" s="92"/>
      <c r="H679" s="96"/>
      <c r="I679" s="97" t="str">
        <f t="shared" si="31"/>
        <v/>
      </c>
      <c r="J679" s="171"/>
      <c r="K679" s="214" t="str">
        <f t="shared" si="30"/>
        <v/>
      </c>
      <c r="L679" s="71"/>
    </row>
    <row r="680" spans="2:12" x14ac:dyDescent="0.35">
      <c r="B680" s="84">
        <f t="shared" si="32"/>
        <v>668</v>
      </c>
      <c r="C680" s="89"/>
      <c r="D680" s="222"/>
      <c r="E680" s="90"/>
      <c r="F680" s="91"/>
      <c r="G680" s="92"/>
      <c r="H680" s="96"/>
      <c r="I680" s="97" t="str">
        <f t="shared" si="31"/>
        <v/>
      </c>
      <c r="J680" s="171"/>
      <c r="K680" s="214" t="str">
        <f t="shared" si="30"/>
        <v/>
      </c>
      <c r="L680" s="71"/>
    </row>
    <row r="681" spans="2:12" x14ac:dyDescent="0.35">
      <c r="B681" s="84">
        <f t="shared" si="32"/>
        <v>669</v>
      </c>
      <c r="C681" s="89"/>
      <c r="D681" s="222"/>
      <c r="E681" s="90"/>
      <c r="F681" s="91"/>
      <c r="G681" s="92"/>
      <c r="H681" s="96"/>
      <c r="I681" s="97" t="str">
        <f t="shared" si="31"/>
        <v/>
      </c>
      <c r="J681" s="171"/>
      <c r="K681" s="214" t="str">
        <f t="shared" si="30"/>
        <v/>
      </c>
      <c r="L681" s="71"/>
    </row>
    <row r="682" spans="2:12" x14ac:dyDescent="0.35">
      <c r="B682" s="84">
        <f t="shared" si="32"/>
        <v>670</v>
      </c>
      <c r="C682" s="89"/>
      <c r="D682" s="222"/>
      <c r="E682" s="90"/>
      <c r="F682" s="91"/>
      <c r="G682" s="92"/>
      <c r="H682" s="96"/>
      <c r="I682" s="97" t="str">
        <f t="shared" si="31"/>
        <v/>
      </c>
      <c r="J682" s="171"/>
      <c r="K682" s="214" t="str">
        <f t="shared" si="30"/>
        <v/>
      </c>
      <c r="L682" s="71"/>
    </row>
    <row r="683" spans="2:12" x14ac:dyDescent="0.35">
      <c r="B683" s="84">
        <f t="shared" si="32"/>
        <v>671</v>
      </c>
      <c r="C683" s="89"/>
      <c r="D683" s="222"/>
      <c r="E683" s="90"/>
      <c r="F683" s="91"/>
      <c r="G683" s="92"/>
      <c r="H683" s="96"/>
      <c r="I683" s="97" t="str">
        <f t="shared" si="31"/>
        <v/>
      </c>
      <c r="J683" s="171"/>
      <c r="K683" s="214" t="str">
        <f t="shared" si="30"/>
        <v/>
      </c>
      <c r="L683" s="71"/>
    </row>
    <row r="684" spans="2:12" x14ac:dyDescent="0.35">
      <c r="B684" s="84">
        <f t="shared" si="32"/>
        <v>672</v>
      </c>
      <c r="C684" s="89"/>
      <c r="D684" s="222"/>
      <c r="E684" s="90"/>
      <c r="F684" s="91"/>
      <c r="G684" s="92"/>
      <c r="H684" s="96"/>
      <c r="I684" s="97" t="str">
        <f t="shared" si="31"/>
        <v/>
      </c>
      <c r="J684" s="171"/>
      <c r="K684" s="214" t="str">
        <f t="shared" si="30"/>
        <v/>
      </c>
      <c r="L684" s="71"/>
    </row>
    <row r="685" spans="2:12" x14ac:dyDescent="0.35">
      <c r="B685" s="84">
        <f t="shared" si="32"/>
        <v>673</v>
      </c>
      <c r="C685" s="89"/>
      <c r="D685" s="222"/>
      <c r="E685" s="90"/>
      <c r="F685" s="91"/>
      <c r="G685" s="92"/>
      <c r="H685" s="96"/>
      <c r="I685" s="97" t="str">
        <f t="shared" si="31"/>
        <v/>
      </c>
      <c r="J685" s="171"/>
      <c r="K685" s="214" t="str">
        <f t="shared" si="30"/>
        <v/>
      </c>
      <c r="L685" s="71"/>
    </row>
    <row r="686" spans="2:12" x14ac:dyDescent="0.35">
      <c r="B686" s="84">
        <f t="shared" si="32"/>
        <v>674</v>
      </c>
      <c r="C686" s="89"/>
      <c r="D686" s="222"/>
      <c r="E686" s="90"/>
      <c r="F686" s="91"/>
      <c r="G686" s="92"/>
      <c r="H686" s="96"/>
      <c r="I686" s="97" t="str">
        <f t="shared" si="31"/>
        <v/>
      </c>
      <c r="J686" s="171"/>
      <c r="K686" s="214" t="str">
        <f t="shared" si="30"/>
        <v/>
      </c>
      <c r="L686" s="71"/>
    </row>
    <row r="687" spans="2:12" x14ac:dyDescent="0.35">
      <c r="B687" s="84">
        <f t="shared" si="32"/>
        <v>675</v>
      </c>
      <c r="C687" s="89"/>
      <c r="D687" s="222"/>
      <c r="E687" s="90"/>
      <c r="F687" s="91"/>
      <c r="G687" s="92"/>
      <c r="H687" s="96"/>
      <c r="I687" s="97" t="str">
        <f t="shared" si="31"/>
        <v/>
      </c>
      <c r="J687" s="171"/>
      <c r="K687" s="214" t="str">
        <f t="shared" si="30"/>
        <v/>
      </c>
      <c r="L687" s="71"/>
    </row>
    <row r="688" spans="2:12" x14ac:dyDescent="0.35">
      <c r="B688" s="84">
        <f t="shared" si="32"/>
        <v>676</v>
      </c>
      <c r="C688" s="89"/>
      <c r="D688" s="222"/>
      <c r="E688" s="90"/>
      <c r="F688" s="91"/>
      <c r="G688" s="92"/>
      <c r="H688" s="96"/>
      <c r="I688" s="97" t="str">
        <f t="shared" si="31"/>
        <v/>
      </c>
      <c r="J688" s="171"/>
      <c r="K688" s="214" t="str">
        <f t="shared" si="30"/>
        <v/>
      </c>
      <c r="L688" s="71"/>
    </row>
    <row r="689" spans="2:12" x14ac:dyDescent="0.35">
      <c r="B689" s="84">
        <f t="shared" si="32"/>
        <v>677</v>
      </c>
      <c r="C689" s="89"/>
      <c r="D689" s="222"/>
      <c r="E689" s="90"/>
      <c r="F689" s="91"/>
      <c r="G689" s="92"/>
      <c r="H689" s="96"/>
      <c r="I689" s="97" t="str">
        <f t="shared" si="31"/>
        <v/>
      </c>
      <c r="J689" s="171"/>
      <c r="K689" s="214" t="str">
        <f t="shared" si="30"/>
        <v/>
      </c>
      <c r="L689" s="71"/>
    </row>
    <row r="690" spans="2:12" x14ac:dyDescent="0.35">
      <c r="B690" s="84">
        <f t="shared" si="32"/>
        <v>678</v>
      </c>
      <c r="C690" s="89"/>
      <c r="D690" s="222"/>
      <c r="E690" s="90"/>
      <c r="F690" s="91"/>
      <c r="G690" s="92"/>
      <c r="H690" s="96"/>
      <c r="I690" s="97" t="str">
        <f t="shared" si="31"/>
        <v/>
      </c>
      <c r="J690" s="171"/>
      <c r="K690" s="214" t="str">
        <f t="shared" si="30"/>
        <v/>
      </c>
      <c r="L690" s="71"/>
    </row>
    <row r="691" spans="2:12" x14ac:dyDescent="0.35">
      <c r="B691" s="84">
        <f t="shared" si="32"/>
        <v>679</v>
      </c>
      <c r="C691" s="89"/>
      <c r="D691" s="222"/>
      <c r="E691" s="90"/>
      <c r="F691" s="91"/>
      <c r="G691" s="92"/>
      <c r="H691" s="96"/>
      <c r="I691" s="97" t="str">
        <f t="shared" si="31"/>
        <v/>
      </c>
      <c r="J691" s="171"/>
      <c r="K691" s="214" t="str">
        <f t="shared" si="30"/>
        <v/>
      </c>
      <c r="L691" s="71"/>
    </row>
    <row r="692" spans="2:12" x14ac:dyDescent="0.35">
      <c r="B692" s="84">
        <f t="shared" si="32"/>
        <v>680</v>
      </c>
      <c r="C692" s="89"/>
      <c r="D692" s="222"/>
      <c r="E692" s="90"/>
      <c r="F692" s="91"/>
      <c r="G692" s="92"/>
      <c r="H692" s="96"/>
      <c r="I692" s="97" t="str">
        <f t="shared" si="31"/>
        <v/>
      </c>
      <c r="J692" s="171"/>
      <c r="K692" s="214" t="str">
        <f t="shared" si="30"/>
        <v/>
      </c>
      <c r="L692" s="71"/>
    </row>
    <row r="693" spans="2:12" x14ac:dyDescent="0.35">
      <c r="B693" s="84">
        <f t="shared" si="32"/>
        <v>681</v>
      </c>
      <c r="C693" s="89"/>
      <c r="D693" s="222"/>
      <c r="E693" s="90"/>
      <c r="F693" s="91"/>
      <c r="G693" s="92"/>
      <c r="H693" s="96"/>
      <c r="I693" s="97" t="str">
        <f t="shared" si="31"/>
        <v/>
      </c>
      <c r="J693" s="171"/>
      <c r="K693" s="214" t="str">
        <f t="shared" si="30"/>
        <v/>
      </c>
      <c r="L693" s="71"/>
    </row>
    <row r="694" spans="2:12" x14ac:dyDescent="0.35">
      <c r="B694" s="84">
        <f t="shared" si="32"/>
        <v>682</v>
      </c>
      <c r="C694" s="89"/>
      <c r="D694" s="222"/>
      <c r="E694" s="90"/>
      <c r="F694" s="91"/>
      <c r="G694" s="92"/>
      <c r="H694" s="96"/>
      <c r="I694" s="97" t="str">
        <f t="shared" si="31"/>
        <v/>
      </c>
      <c r="J694" s="171"/>
      <c r="K694" s="214" t="str">
        <f t="shared" si="30"/>
        <v/>
      </c>
      <c r="L694" s="71"/>
    </row>
    <row r="695" spans="2:12" x14ac:dyDescent="0.35">
      <c r="B695" s="84">
        <f t="shared" si="32"/>
        <v>683</v>
      </c>
      <c r="C695" s="89"/>
      <c r="D695" s="222"/>
      <c r="E695" s="90"/>
      <c r="F695" s="91"/>
      <c r="G695" s="92"/>
      <c r="H695" s="96"/>
      <c r="I695" s="97" t="str">
        <f t="shared" si="31"/>
        <v/>
      </c>
      <c r="J695" s="171"/>
      <c r="K695" s="214" t="str">
        <f t="shared" si="30"/>
        <v/>
      </c>
      <c r="L695" s="71"/>
    </row>
    <row r="696" spans="2:12" x14ac:dyDescent="0.35">
      <c r="B696" s="84">
        <f t="shared" si="32"/>
        <v>684</v>
      </c>
      <c r="C696" s="89"/>
      <c r="D696" s="222"/>
      <c r="E696" s="90"/>
      <c r="F696" s="91"/>
      <c r="G696" s="92"/>
      <c r="H696" s="96"/>
      <c r="I696" s="97" t="str">
        <f t="shared" si="31"/>
        <v/>
      </c>
      <c r="J696" s="171"/>
      <c r="K696" s="214" t="str">
        <f t="shared" si="30"/>
        <v/>
      </c>
      <c r="L696" s="71"/>
    </row>
    <row r="697" spans="2:12" x14ac:dyDescent="0.35">
      <c r="B697" s="84">
        <f t="shared" si="32"/>
        <v>685</v>
      </c>
      <c r="C697" s="89"/>
      <c r="D697" s="222"/>
      <c r="E697" s="90"/>
      <c r="F697" s="91"/>
      <c r="G697" s="92"/>
      <c r="H697" s="96"/>
      <c r="I697" s="97" t="str">
        <f t="shared" si="31"/>
        <v/>
      </c>
      <c r="J697" s="171"/>
      <c r="K697" s="214" t="str">
        <f t="shared" si="30"/>
        <v/>
      </c>
      <c r="L697" s="71"/>
    </row>
    <row r="698" spans="2:12" x14ac:dyDescent="0.35">
      <c r="B698" s="84">
        <f t="shared" si="32"/>
        <v>686</v>
      </c>
      <c r="C698" s="89"/>
      <c r="D698" s="222"/>
      <c r="E698" s="90"/>
      <c r="F698" s="91"/>
      <c r="G698" s="92"/>
      <c r="H698" s="96"/>
      <c r="I698" s="97" t="str">
        <f t="shared" si="31"/>
        <v/>
      </c>
      <c r="J698" s="171"/>
      <c r="K698" s="214" t="str">
        <f t="shared" si="30"/>
        <v/>
      </c>
      <c r="L698" s="71"/>
    </row>
    <row r="699" spans="2:12" x14ac:dyDescent="0.35">
      <c r="B699" s="84">
        <f t="shared" si="32"/>
        <v>687</v>
      </c>
      <c r="C699" s="89"/>
      <c r="D699" s="222"/>
      <c r="E699" s="90"/>
      <c r="F699" s="91"/>
      <c r="G699" s="92"/>
      <c r="H699" s="96"/>
      <c r="I699" s="97" t="str">
        <f t="shared" si="31"/>
        <v/>
      </c>
      <c r="J699" s="171"/>
      <c r="K699" s="214" t="str">
        <f t="shared" si="30"/>
        <v/>
      </c>
      <c r="L699" s="71"/>
    </row>
    <row r="700" spans="2:12" x14ac:dyDescent="0.35">
      <c r="B700" s="84">
        <f t="shared" si="32"/>
        <v>688</v>
      </c>
      <c r="C700" s="89"/>
      <c r="D700" s="222"/>
      <c r="E700" s="90"/>
      <c r="F700" s="91"/>
      <c r="G700" s="92"/>
      <c r="H700" s="96"/>
      <c r="I700" s="97" t="str">
        <f t="shared" si="31"/>
        <v/>
      </c>
      <c r="J700" s="171"/>
      <c r="K700" s="214" t="str">
        <f t="shared" si="30"/>
        <v/>
      </c>
      <c r="L700" s="71"/>
    </row>
    <row r="701" spans="2:12" x14ac:dyDescent="0.35">
      <c r="B701" s="84">
        <f t="shared" si="32"/>
        <v>689</v>
      </c>
      <c r="C701" s="89"/>
      <c r="D701" s="222"/>
      <c r="E701" s="90"/>
      <c r="F701" s="91"/>
      <c r="G701" s="92"/>
      <c r="H701" s="96"/>
      <c r="I701" s="97" t="str">
        <f t="shared" si="31"/>
        <v/>
      </c>
      <c r="J701" s="171"/>
      <c r="K701" s="214" t="str">
        <f t="shared" si="30"/>
        <v/>
      </c>
      <c r="L701" s="71"/>
    </row>
    <row r="702" spans="2:12" x14ac:dyDescent="0.35">
      <c r="B702" s="84">
        <f t="shared" si="32"/>
        <v>690</v>
      </c>
      <c r="C702" s="89"/>
      <c r="D702" s="222"/>
      <c r="E702" s="90"/>
      <c r="F702" s="91"/>
      <c r="G702" s="92"/>
      <c r="H702" s="96"/>
      <c r="I702" s="97" t="str">
        <f t="shared" si="31"/>
        <v/>
      </c>
      <c r="J702" s="171"/>
      <c r="K702" s="214" t="str">
        <f t="shared" si="30"/>
        <v/>
      </c>
      <c r="L702" s="71"/>
    </row>
    <row r="703" spans="2:12" x14ac:dyDescent="0.35">
      <c r="B703" s="84">
        <f t="shared" si="32"/>
        <v>691</v>
      </c>
      <c r="C703" s="89"/>
      <c r="D703" s="222"/>
      <c r="E703" s="90"/>
      <c r="F703" s="91"/>
      <c r="G703" s="92"/>
      <c r="H703" s="96"/>
      <c r="I703" s="97" t="str">
        <f t="shared" si="31"/>
        <v/>
      </c>
      <c r="J703" s="171"/>
      <c r="K703" s="214" t="str">
        <f t="shared" si="30"/>
        <v/>
      </c>
      <c r="L703" s="71"/>
    </row>
    <row r="704" spans="2:12" x14ac:dyDescent="0.35">
      <c r="B704" s="84">
        <f t="shared" si="32"/>
        <v>692</v>
      </c>
      <c r="C704" s="89"/>
      <c r="D704" s="222"/>
      <c r="E704" s="90"/>
      <c r="F704" s="91"/>
      <c r="G704" s="92"/>
      <c r="H704" s="96"/>
      <c r="I704" s="97" t="str">
        <f t="shared" si="31"/>
        <v/>
      </c>
      <c r="J704" s="171"/>
      <c r="K704" s="214" t="str">
        <f t="shared" si="30"/>
        <v/>
      </c>
      <c r="L704" s="71"/>
    </row>
    <row r="705" spans="2:12" x14ac:dyDescent="0.35">
      <c r="B705" s="84">
        <f t="shared" si="32"/>
        <v>693</v>
      </c>
      <c r="C705" s="89"/>
      <c r="D705" s="222"/>
      <c r="E705" s="90"/>
      <c r="F705" s="91"/>
      <c r="G705" s="92"/>
      <c r="H705" s="96"/>
      <c r="I705" s="97" t="str">
        <f t="shared" si="31"/>
        <v/>
      </c>
      <c r="J705" s="171"/>
      <c r="K705" s="214" t="str">
        <f t="shared" si="30"/>
        <v/>
      </c>
      <c r="L705" s="71"/>
    </row>
    <row r="706" spans="2:12" x14ac:dyDescent="0.35">
      <c r="B706" s="84">
        <f t="shared" si="32"/>
        <v>694</v>
      </c>
      <c r="C706" s="89"/>
      <c r="D706" s="222"/>
      <c r="E706" s="90"/>
      <c r="F706" s="91"/>
      <c r="G706" s="92"/>
      <c r="H706" s="96"/>
      <c r="I706" s="97" t="str">
        <f t="shared" si="31"/>
        <v/>
      </c>
      <c r="J706" s="171"/>
      <c r="K706" s="214" t="str">
        <f t="shared" si="30"/>
        <v/>
      </c>
      <c r="L706" s="71"/>
    </row>
    <row r="707" spans="2:12" x14ac:dyDescent="0.35">
      <c r="B707" s="84">
        <f t="shared" si="32"/>
        <v>695</v>
      </c>
      <c r="C707" s="89"/>
      <c r="D707" s="222"/>
      <c r="E707" s="90"/>
      <c r="F707" s="91"/>
      <c r="G707" s="92"/>
      <c r="H707" s="96"/>
      <c r="I707" s="97" t="str">
        <f t="shared" si="31"/>
        <v/>
      </c>
      <c r="J707" s="171"/>
      <c r="K707" s="214" t="str">
        <f t="shared" si="30"/>
        <v/>
      </c>
      <c r="L707" s="71"/>
    </row>
    <row r="708" spans="2:12" x14ac:dyDescent="0.35">
      <c r="B708" s="84">
        <f t="shared" si="32"/>
        <v>696</v>
      </c>
      <c r="C708" s="89"/>
      <c r="D708" s="222"/>
      <c r="E708" s="90"/>
      <c r="F708" s="91"/>
      <c r="G708" s="92"/>
      <c r="H708" s="96"/>
      <c r="I708" s="97" t="str">
        <f t="shared" si="31"/>
        <v/>
      </c>
      <c r="J708" s="171"/>
      <c r="K708" s="214" t="str">
        <f t="shared" si="30"/>
        <v/>
      </c>
      <c r="L708" s="71"/>
    </row>
    <row r="709" spans="2:12" x14ac:dyDescent="0.35">
      <c r="B709" s="84">
        <f t="shared" si="32"/>
        <v>697</v>
      </c>
      <c r="C709" s="89"/>
      <c r="D709" s="222"/>
      <c r="E709" s="90"/>
      <c r="F709" s="91"/>
      <c r="G709" s="92"/>
      <c r="H709" s="96"/>
      <c r="I709" s="97" t="str">
        <f t="shared" si="31"/>
        <v/>
      </c>
      <c r="J709" s="171"/>
      <c r="K709" s="214" t="str">
        <f t="shared" si="30"/>
        <v/>
      </c>
      <c r="L709" s="71"/>
    </row>
    <row r="710" spans="2:12" x14ac:dyDescent="0.35">
      <c r="B710" s="84">
        <f t="shared" si="32"/>
        <v>698</v>
      </c>
      <c r="C710" s="89"/>
      <c r="D710" s="222"/>
      <c r="E710" s="90"/>
      <c r="F710" s="91"/>
      <c r="G710" s="92"/>
      <c r="H710" s="96"/>
      <c r="I710" s="97" t="str">
        <f t="shared" si="31"/>
        <v/>
      </c>
      <c r="J710" s="171"/>
      <c r="K710" s="214" t="str">
        <f t="shared" si="30"/>
        <v/>
      </c>
      <c r="L710" s="71"/>
    </row>
    <row r="711" spans="2:12" x14ac:dyDescent="0.35">
      <c r="B711" s="84">
        <f t="shared" si="32"/>
        <v>699</v>
      </c>
      <c r="C711" s="89"/>
      <c r="D711" s="222"/>
      <c r="E711" s="90"/>
      <c r="F711" s="91"/>
      <c r="G711" s="92"/>
      <c r="H711" s="96"/>
      <c r="I711" s="97" t="str">
        <f t="shared" si="31"/>
        <v/>
      </c>
      <c r="J711" s="171"/>
      <c r="K711" s="214" t="str">
        <f t="shared" si="30"/>
        <v/>
      </c>
      <c r="L711" s="71"/>
    </row>
    <row r="712" spans="2:12" x14ac:dyDescent="0.35">
      <c r="B712" s="84">
        <f t="shared" si="32"/>
        <v>700</v>
      </c>
      <c r="C712" s="89"/>
      <c r="D712" s="222"/>
      <c r="E712" s="90"/>
      <c r="F712" s="91"/>
      <c r="G712" s="92"/>
      <c r="H712" s="96"/>
      <c r="I712" s="97" t="str">
        <f t="shared" si="31"/>
        <v/>
      </c>
      <c r="J712" s="171"/>
      <c r="K712" s="214" t="str">
        <f t="shared" si="30"/>
        <v/>
      </c>
      <c r="L712" s="71"/>
    </row>
    <row r="713" spans="2:12" x14ac:dyDescent="0.35">
      <c r="B713" s="84">
        <f t="shared" si="32"/>
        <v>701</v>
      </c>
      <c r="C713" s="89"/>
      <c r="D713" s="222"/>
      <c r="E713" s="90"/>
      <c r="F713" s="91"/>
      <c r="G713" s="92"/>
      <c r="H713" s="96"/>
      <c r="I713" s="97" t="str">
        <f t="shared" si="31"/>
        <v/>
      </c>
      <c r="J713" s="171"/>
      <c r="K713" s="214" t="str">
        <f t="shared" si="30"/>
        <v/>
      </c>
      <c r="L713" s="71"/>
    </row>
    <row r="714" spans="2:12" x14ac:dyDescent="0.35">
      <c r="B714" s="84">
        <f t="shared" si="32"/>
        <v>702</v>
      </c>
      <c r="C714" s="89"/>
      <c r="D714" s="222"/>
      <c r="E714" s="90"/>
      <c r="F714" s="91"/>
      <c r="G714" s="92"/>
      <c r="H714" s="96"/>
      <c r="I714" s="97" t="str">
        <f t="shared" si="31"/>
        <v/>
      </c>
      <c r="J714" s="171"/>
      <c r="K714" s="214" t="str">
        <f t="shared" si="30"/>
        <v/>
      </c>
      <c r="L714" s="71"/>
    </row>
    <row r="715" spans="2:12" x14ac:dyDescent="0.35">
      <c r="B715" s="84">
        <f t="shared" si="32"/>
        <v>703</v>
      </c>
      <c r="C715" s="89"/>
      <c r="D715" s="222"/>
      <c r="E715" s="90"/>
      <c r="F715" s="91"/>
      <c r="G715" s="92"/>
      <c r="H715" s="96"/>
      <c r="I715" s="97" t="str">
        <f t="shared" si="31"/>
        <v/>
      </c>
      <c r="J715" s="171"/>
      <c r="K715" s="214" t="str">
        <f t="shared" si="30"/>
        <v/>
      </c>
      <c r="L715" s="71"/>
    </row>
    <row r="716" spans="2:12" x14ac:dyDescent="0.35">
      <c r="B716" s="84">
        <f t="shared" si="32"/>
        <v>704</v>
      </c>
      <c r="C716" s="89"/>
      <c r="D716" s="222"/>
      <c r="E716" s="90"/>
      <c r="F716" s="91"/>
      <c r="G716" s="92"/>
      <c r="H716" s="96"/>
      <c r="I716" s="97" t="str">
        <f t="shared" si="31"/>
        <v/>
      </c>
      <c r="J716" s="171"/>
      <c r="K716" s="214" t="str">
        <f t="shared" si="30"/>
        <v/>
      </c>
      <c r="L716" s="71"/>
    </row>
    <row r="717" spans="2:12" x14ac:dyDescent="0.35">
      <c r="B717" s="84">
        <f t="shared" si="32"/>
        <v>705</v>
      </c>
      <c r="C717" s="89"/>
      <c r="D717" s="222"/>
      <c r="E717" s="90"/>
      <c r="F717" s="91"/>
      <c r="G717" s="92"/>
      <c r="H717" s="96"/>
      <c r="I717" s="97" t="str">
        <f t="shared" si="31"/>
        <v/>
      </c>
      <c r="J717" s="171"/>
      <c r="K717" s="214" t="str">
        <f t="shared" ref="K717:K729" si="33">IF(E717="","",VLOOKUP(J717,BUDGETLINETABLE,2,FALSE))</f>
        <v/>
      </c>
      <c r="L717" s="71"/>
    </row>
    <row r="718" spans="2:12" x14ac:dyDescent="0.35">
      <c r="B718" s="84">
        <f t="shared" si="32"/>
        <v>706</v>
      </c>
      <c r="C718" s="89"/>
      <c r="D718" s="222"/>
      <c r="E718" s="90"/>
      <c r="F718" s="91"/>
      <c r="G718" s="92"/>
      <c r="H718" s="96"/>
      <c r="I718" s="97" t="str">
        <f t="shared" ref="I718:I729" si="34">IF(E718="","",ROUND(F718/H718,2))</f>
        <v/>
      </c>
      <c r="J718" s="171"/>
      <c r="K718" s="214" t="str">
        <f t="shared" si="33"/>
        <v/>
      </c>
      <c r="L718" s="71"/>
    </row>
    <row r="719" spans="2:12" x14ac:dyDescent="0.35">
      <c r="B719" s="84">
        <f t="shared" ref="B719:B729" si="35">B718+1</f>
        <v>707</v>
      </c>
      <c r="C719" s="89"/>
      <c r="D719" s="222"/>
      <c r="E719" s="90"/>
      <c r="F719" s="91"/>
      <c r="G719" s="92"/>
      <c r="H719" s="96"/>
      <c r="I719" s="97" t="str">
        <f t="shared" si="34"/>
        <v/>
      </c>
      <c r="J719" s="171"/>
      <c r="K719" s="214" t="str">
        <f t="shared" si="33"/>
        <v/>
      </c>
      <c r="L719" s="71"/>
    </row>
    <row r="720" spans="2:12" x14ac:dyDescent="0.35">
      <c r="B720" s="84">
        <f t="shared" si="35"/>
        <v>708</v>
      </c>
      <c r="C720" s="89"/>
      <c r="D720" s="222"/>
      <c r="E720" s="90"/>
      <c r="F720" s="91"/>
      <c r="G720" s="92"/>
      <c r="H720" s="96"/>
      <c r="I720" s="97" t="str">
        <f t="shared" si="34"/>
        <v/>
      </c>
      <c r="J720" s="171"/>
      <c r="K720" s="214" t="str">
        <f t="shared" si="33"/>
        <v/>
      </c>
      <c r="L720" s="71"/>
    </row>
    <row r="721" spans="2:12" x14ac:dyDescent="0.35">
      <c r="B721" s="84">
        <f t="shared" si="35"/>
        <v>709</v>
      </c>
      <c r="C721" s="89"/>
      <c r="D721" s="222"/>
      <c r="E721" s="90"/>
      <c r="F721" s="91"/>
      <c r="G721" s="92"/>
      <c r="H721" s="96"/>
      <c r="I721" s="97" t="str">
        <f t="shared" si="34"/>
        <v/>
      </c>
      <c r="J721" s="171"/>
      <c r="K721" s="214" t="str">
        <f t="shared" si="33"/>
        <v/>
      </c>
      <c r="L721" s="71"/>
    </row>
    <row r="722" spans="2:12" x14ac:dyDescent="0.35">
      <c r="B722" s="84">
        <f t="shared" si="35"/>
        <v>710</v>
      </c>
      <c r="C722" s="89"/>
      <c r="D722" s="222"/>
      <c r="E722" s="90"/>
      <c r="F722" s="91"/>
      <c r="G722" s="92"/>
      <c r="H722" s="96"/>
      <c r="I722" s="97" t="str">
        <f t="shared" si="34"/>
        <v/>
      </c>
      <c r="J722" s="171"/>
      <c r="K722" s="214" t="str">
        <f t="shared" si="33"/>
        <v/>
      </c>
      <c r="L722" s="71"/>
    </row>
    <row r="723" spans="2:12" x14ac:dyDescent="0.35">
      <c r="B723" s="84">
        <f t="shared" si="35"/>
        <v>711</v>
      </c>
      <c r="C723" s="89"/>
      <c r="D723" s="222"/>
      <c r="E723" s="90"/>
      <c r="F723" s="91"/>
      <c r="G723" s="92"/>
      <c r="H723" s="96"/>
      <c r="I723" s="97" t="str">
        <f t="shared" si="34"/>
        <v/>
      </c>
      <c r="J723" s="171"/>
      <c r="K723" s="214" t="str">
        <f t="shared" si="33"/>
        <v/>
      </c>
      <c r="L723" s="71"/>
    </row>
    <row r="724" spans="2:12" x14ac:dyDescent="0.35">
      <c r="B724" s="84">
        <f t="shared" si="35"/>
        <v>712</v>
      </c>
      <c r="C724" s="89"/>
      <c r="D724" s="222"/>
      <c r="E724" s="90"/>
      <c r="F724" s="91"/>
      <c r="G724" s="92"/>
      <c r="H724" s="96"/>
      <c r="I724" s="97" t="str">
        <f t="shared" si="34"/>
        <v/>
      </c>
      <c r="J724" s="171"/>
      <c r="K724" s="214" t="str">
        <f t="shared" si="33"/>
        <v/>
      </c>
      <c r="L724" s="71"/>
    </row>
    <row r="725" spans="2:12" x14ac:dyDescent="0.35">
      <c r="B725" s="84">
        <f t="shared" si="35"/>
        <v>713</v>
      </c>
      <c r="C725" s="89"/>
      <c r="D725" s="222"/>
      <c r="E725" s="90"/>
      <c r="F725" s="91"/>
      <c r="G725" s="92"/>
      <c r="H725" s="96"/>
      <c r="I725" s="97" t="str">
        <f t="shared" si="34"/>
        <v/>
      </c>
      <c r="J725" s="171"/>
      <c r="K725" s="214" t="str">
        <f t="shared" si="33"/>
        <v/>
      </c>
      <c r="L725" s="71"/>
    </row>
    <row r="726" spans="2:12" x14ac:dyDescent="0.35">
      <c r="B726" s="84">
        <f t="shared" si="35"/>
        <v>714</v>
      </c>
      <c r="C726" s="89"/>
      <c r="D726" s="222"/>
      <c r="E726" s="90"/>
      <c r="F726" s="91"/>
      <c r="G726" s="92"/>
      <c r="H726" s="96"/>
      <c r="I726" s="97" t="str">
        <f t="shared" si="34"/>
        <v/>
      </c>
      <c r="J726" s="171"/>
      <c r="K726" s="214" t="str">
        <f t="shared" si="33"/>
        <v/>
      </c>
      <c r="L726" s="71"/>
    </row>
    <row r="727" spans="2:12" x14ac:dyDescent="0.35">
      <c r="B727" s="84">
        <f t="shared" si="35"/>
        <v>715</v>
      </c>
      <c r="C727" s="89"/>
      <c r="D727" s="222"/>
      <c r="E727" s="90"/>
      <c r="F727" s="91"/>
      <c r="G727" s="92"/>
      <c r="H727" s="96"/>
      <c r="I727" s="97" t="str">
        <f t="shared" si="34"/>
        <v/>
      </c>
      <c r="J727" s="171"/>
      <c r="K727" s="214" t="str">
        <f t="shared" si="33"/>
        <v/>
      </c>
      <c r="L727" s="71"/>
    </row>
    <row r="728" spans="2:12" x14ac:dyDescent="0.35">
      <c r="B728" s="84">
        <f t="shared" si="35"/>
        <v>716</v>
      </c>
      <c r="C728" s="89"/>
      <c r="D728" s="222"/>
      <c r="E728" s="90"/>
      <c r="F728" s="91"/>
      <c r="G728" s="92"/>
      <c r="H728" s="96"/>
      <c r="I728" s="97" t="str">
        <f t="shared" si="34"/>
        <v/>
      </c>
      <c r="J728" s="171"/>
      <c r="K728" s="214" t="str">
        <f t="shared" si="33"/>
        <v/>
      </c>
      <c r="L728" s="71"/>
    </row>
    <row r="729" spans="2:12" x14ac:dyDescent="0.35">
      <c r="B729" s="84">
        <f t="shared" si="35"/>
        <v>717</v>
      </c>
      <c r="C729" s="89"/>
      <c r="D729" s="222"/>
      <c r="E729" s="90"/>
      <c r="F729" s="91"/>
      <c r="G729" s="92"/>
      <c r="H729" s="96"/>
      <c r="I729" s="97" t="str">
        <f t="shared" si="34"/>
        <v/>
      </c>
      <c r="J729" s="171"/>
      <c r="K729" s="214" t="str">
        <f t="shared" si="33"/>
        <v/>
      </c>
      <c r="L729"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729" xr:uid="{C18ABEE1-ECB2-4FA2-9F17-DA3BFE94B3F0}">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4232-E809-45EE-ABF0-A4D122BFC967}">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C13" sqref="C13"/>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273</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 t="shared" ref="I13:I76" si="0">IF(E13="","",ROUND(F13/H13,2))</f>
        <v/>
      </c>
      <c r="J13" s="170"/>
      <c r="K13" s="214" t="str">
        <f t="shared" ref="K13:K76" si="1">IF(E13="","",VLOOKUP(J13,BUDGETLINETABLE,2,FALSE))</f>
        <v/>
      </c>
      <c r="L13" s="71"/>
    </row>
    <row r="14" spans="1:12" x14ac:dyDescent="0.35">
      <c r="B14" s="84">
        <f>B13+1</f>
        <v>2</v>
      </c>
      <c r="C14" s="89"/>
      <c r="D14" s="222"/>
      <c r="E14" s="90"/>
      <c r="F14" s="91"/>
      <c r="G14" s="92"/>
      <c r="H14" s="96"/>
      <c r="I14" s="97" t="str">
        <f t="shared" si="0"/>
        <v/>
      </c>
      <c r="J14" s="171"/>
      <c r="K14" s="214" t="str">
        <f t="shared" si="1"/>
        <v/>
      </c>
      <c r="L14" s="71"/>
    </row>
    <row r="15" spans="1:12" x14ac:dyDescent="0.35">
      <c r="B15" s="84">
        <f t="shared" ref="B15:B78" si="2">B14+1</f>
        <v>3</v>
      </c>
      <c r="C15" s="89"/>
      <c r="D15" s="222"/>
      <c r="E15" s="90"/>
      <c r="F15" s="91"/>
      <c r="G15" s="92"/>
      <c r="H15" s="96"/>
      <c r="I15" s="97" t="str">
        <f t="shared" si="0"/>
        <v/>
      </c>
      <c r="J15" s="171"/>
      <c r="K15" s="214" t="str">
        <f t="shared" si="1"/>
        <v/>
      </c>
      <c r="L15" s="71"/>
    </row>
    <row r="16" spans="1:12" x14ac:dyDescent="0.35">
      <c r="B16" s="84">
        <f t="shared" si="2"/>
        <v>4</v>
      </c>
      <c r="C16" s="89"/>
      <c r="D16" s="222"/>
      <c r="E16" s="90"/>
      <c r="F16" s="91"/>
      <c r="G16" s="92"/>
      <c r="H16" s="96"/>
      <c r="I16" s="97" t="str">
        <f t="shared" si="0"/>
        <v/>
      </c>
      <c r="J16" s="171"/>
      <c r="K16" s="214" t="str">
        <f t="shared" si="1"/>
        <v/>
      </c>
      <c r="L16" s="71"/>
    </row>
    <row r="17" spans="2:12" x14ac:dyDescent="0.35">
      <c r="B17" s="84">
        <f t="shared" si="2"/>
        <v>5</v>
      </c>
      <c r="C17" s="89"/>
      <c r="D17" s="222"/>
      <c r="E17" s="90"/>
      <c r="F17" s="91"/>
      <c r="G17" s="92"/>
      <c r="H17" s="96"/>
      <c r="I17" s="97" t="str">
        <f t="shared" si="0"/>
        <v/>
      </c>
      <c r="J17" s="171"/>
      <c r="K17" s="214" t="str">
        <f t="shared" si="1"/>
        <v/>
      </c>
      <c r="L17" s="71"/>
    </row>
    <row r="18" spans="2:12" x14ac:dyDescent="0.35">
      <c r="B18" s="84">
        <f t="shared" si="2"/>
        <v>6</v>
      </c>
      <c r="C18" s="89"/>
      <c r="D18" s="222"/>
      <c r="E18" s="90"/>
      <c r="F18" s="91"/>
      <c r="G18" s="92"/>
      <c r="H18" s="96"/>
      <c r="I18" s="97" t="str">
        <f t="shared" si="0"/>
        <v/>
      </c>
      <c r="J18" s="171"/>
      <c r="K18" s="214" t="str">
        <f t="shared" si="1"/>
        <v/>
      </c>
      <c r="L18" s="71"/>
    </row>
    <row r="19" spans="2:12" x14ac:dyDescent="0.35">
      <c r="B19" s="84">
        <f t="shared" si="2"/>
        <v>7</v>
      </c>
      <c r="C19" s="89"/>
      <c r="D19" s="222"/>
      <c r="E19" s="90"/>
      <c r="F19" s="91"/>
      <c r="G19" s="92"/>
      <c r="H19" s="96"/>
      <c r="I19" s="97" t="str">
        <f t="shared" si="0"/>
        <v/>
      </c>
      <c r="J19" s="171"/>
      <c r="K19" s="214" t="str">
        <f t="shared" si="1"/>
        <v/>
      </c>
      <c r="L19" s="71"/>
    </row>
    <row r="20" spans="2:12" x14ac:dyDescent="0.35">
      <c r="B20" s="84">
        <f t="shared" si="2"/>
        <v>8</v>
      </c>
      <c r="C20" s="89"/>
      <c r="D20" s="222"/>
      <c r="E20" s="90"/>
      <c r="F20" s="91"/>
      <c r="G20" s="92"/>
      <c r="H20" s="96"/>
      <c r="I20" s="97" t="str">
        <f t="shared" si="0"/>
        <v/>
      </c>
      <c r="J20" s="171"/>
      <c r="K20" s="214" t="str">
        <f t="shared" si="1"/>
        <v/>
      </c>
      <c r="L20" s="71"/>
    </row>
    <row r="21" spans="2:12" x14ac:dyDescent="0.35">
      <c r="B21" s="84">
        <f t="shared" si="2"/>
        <v>9</v>
      </c>
      <c r="C21" s="89"/>
      <c r="D21" s="222"/>
      <c r="E21" s="90"/>
      <c r="F21" s="91"/>
      <c r="G21" s="92"/>
      <c r="H21" s="96"/>
      <c r="I21" s="97" t="str">
        <f t="shared" si="0"/>
        <v/>
      </c>
      <c r="J21" s="171"/>
      <c r="K21" s="214" t="str">
        <f t="shared" si="1"/>
        <v/>
      </c>
      <c r="L21" s="71"/>
    </row>
    <row r="22" spans="2:12" ht="14.25" customHeight="1" x14ac:dyDescent="0.35">
      <c r="B22" s="84">
        <f t="shared" si="2"/>
        <v>10</v>
      </c>
      <c r="C22" s="89"/>
      <c r="D22" s="222"/>
      <c r="E22" s="90"/>
      <c r="F22" s="91"/>
      <c r="G22" s="92"/>
      <c r="H22" s="96"/>
      <c r="I22" s="97" t="str">
        <f t="shared" si="0"/>
        <v/>
      </c>
      <c r="J22" s="171"/>
      <c r="K22" s="214" t="str">
        <f t="shared" si="1"/>
        <v/>
      </c>
      <c r="L22" s="71"/>
    </row>
    <row r="23" spans="2:12" x14ac:dyDescent="0.35">
      <c r="B23" s="84">
        <f t="shared" si="2"/>
        <v>11</v>
      </c>
      <c r="C23" s="89"/>
      <c r="D23" s="222"/>
      <c r="E23" s="90"/>
      <c r="F23" s="91"/>
      <c r="G23" s="92"/>
      <c r="H23" s="96"/>
      <c r="I23" s="97" t="str">
        <f t="shared" si="0"/>
        <v/>
      </c>
      <c r="J23" s="171"/>
      <c r="K23" s="214" t="str">
        <f t="shared" si="1"/>
        <v/>
      </c>
      <c r="L23" s="71"/>
    </row>
    <row r="24" spans="2:12" x14ac:dyDescent="0.35">
      <c r="B24" s="84">
        <f t="shared" si="2"/>
        <v>12</v>
      </c>
      <c r="C24" s="89"/>
      <c r="D24" s="222"/>
      <c r="E24" s="90"/>
      <c r="F24" s="91"/>
      <c r="G24" s="92"/>
      <c r="H24" s="96"/>
      <c r="I24" s="97" t="str">
        <f t="shared" si="0"/>
        <v/>
      </c>
      <c r="J24" s="171"/>
      <c r="K24" s="214" t="str">
        <f t="shared" si="1"/>
        <v/>
      </c>
      <c r="L24" s="71"/>
    </row>
    <row r="25" spans="2:12" x14ac:dyDescent="0.35">
      <c r="B25" s="84">
        <f t="shared" si="2"/>
        <v>13</v>
      </c>
      <c r="C25" s="89"/>
      <c r="D25" s="222"/>
      <c r="E25" s="90"/>
      <c r="F25" s="91"/>
      <c r="G25" s="92"/>
      <c r="H25" s="96"/>
      <c r="I25" s="97" t="str">
        <f t="shared" si="0"/>
        <v/>
      </c>
      <c r="J25" s="171"/>
      <c r="K25" s="214" t="str">
        <f t="shared" si="1"/>
        <v/>
      </c>
      <c r="L25" s="71"/>
    </row>
    <row r="26" spans="2:12" x14ac:dyDescent="0.35">
      <c r="B26" s="84">
        <f t="shared" si="2"/>
        <v>14</v>
      </c>
      <c r="C26" s="89"/>
      <c r="D26" s="222"/>
      <c r="E26" s="90"/>
      <c r="F26" s="91"/>
      <c r="G26" s="92"/>
      <c r="H26" s="96"/>
      <c r="I26" s="97" t="str">
        <f t="shared" si="0"/>
        <v/>
      </c>
      <c r="J26" s="171"/>
      <c r="K26" s="214" t="str">
        <f t="shared" si="1"/>
        <v/>
      </c>
      <c r="L26" s="71"/>
    </row>
    <row r="27" spans="2:12" x14ac:dyDescent="0.35">
      <c r="B27" s="84">
        <f t="shared" si="2"/>
        <v>15</v>
      </c>
      <c r="C27" s="89"/>
      <c r="D27" s="222"/>
      <c r="E27" s="90"/>
      <c r="F27" s="91"/>
      <c r="G27" s="92"/>
      <c r="H27" s="96"/>
      <c r="I27" s="97" t="str">
        <f t="shared" si="0"/>
        <v/>
      </c>
      <c r="J27" s="171"/>
      <c r="K27" s="214" t="str">
        <f t="shared" si="1"/>
        <v/>
      </c>
      <c r="L27" s="71"/>
    </row>
    <row r="28" spans="2:12" x14ac:dyDescent="0.35">
      <c r="B28" s="84">
        <f t="shared" si="2"/>
        <v>16</v>
      </c>
      <c r="C28" s="89"/>
      <c r="D28" s="222"/>
      <c r="E28" s="90"/>
      <c r="F28" s="91"/>
      <c r="G28" s="92"/>
      <c r="H28" s="96"/>
      <c r="I28" s="97" t="str">
        <f t="shared" si="0"/>
        <v/>
      </c>
      <c r="J28" s="171"/>
      <c r="K28" s="214" t="str">
        <f t="shared" si="1"/>
        <v/>
      </c>
      <c r="L28" s="71"/>
    </row>
    <row r="29" spans="2:12" x14ac:dyDescent="0.35">
      <c r="B29" s="84">
        <f t="shared" si="2"/>
        <v>17</v>
      </c>
      <c r="C29" s="89"/>
      <c r="D29" s="222"/>
      <c r="E29" s="90"/>
      <c r="F29" s="91"/>
      <c r="G29" s="92"/>
      <c r="H29" s="96"/>
      <c r="I29" s="97" t="str">
        <f t="shared" si="0"/>
        <v/>
      </c>
      <c r="J29" s="171"/>
      <c r="K29" s="214" t="str">
        <f t="shared" si="1"/>
        <v/>
      </c>
      <c r="L29" s="71"/>
    </row>
    <row r="30" spans="2:12" x14ac:dyDescent="0.35">
      <c r="B30" s="84">
        <f t="shared" si="2"/>
        <v>18</v>
      </c>
      <c r="C30" s="89"/>
      <c r="D30" s="222"/>
      <c r="E30" s="90"/>
      <c r="F30" s="91"/>
      <c r="G30" s="92"/>
      <c r="H30" s="96"/>
      <c r="I30" s="97" t="str">
        <f t="shared" si="0"/>
        <v/>
      </c>
      <c r="J30" s="171"/>
      <c r="K30" s="214" t="str">
        <f t="shared" si="1"/>
        <v/>
      </c>
      <c r="L30" s="71"/>
    </row>
    <row r="31" spans="2:12" x14ac:dyDescent="0.35">
      <c r="B31" s="84">
        <f t="shared" si="2"/>
        <v>19</v>
      </c>
      <c r="C31" s="89"/>
      <c r="D31" s="222"/>
      <c r="E31" s="90"/>
      <c r="F31" s="91"/>
      <c r="G31" s="92"/>
      <c r="H31" s="96"/>
      <c r="I31" s="97" t="str">
        <f t="shared" si="0"/>
        <v/>
      </c>
      <c r="J31" s="171"/>
      <c r="K31" s="214" t="str">
        <f t="shared" si="1"/>
        <v/>
      </c>
      <c r="L31" s="71"/>
    </row>
    <row r="32" spans="2:12" x14ac:dyDescent="0.35">
      <c r="B32" s="84">
        <f t="shared" si="2"/>
        <v>20</v>
      </c>
      <c r="C32" s="89"/>
      <c r="D32" s="222"/>
      <c r="E32" s="90"/>
      <c r="F32" s="91"/>
      <c r="G32" s="92"/>
      <c r="H32" s="96"/>
      <c r="I32" s="97" t="str">
        <f t="shared" si="0"/>
        <v/>
      </c>
      <c r="J32" s="171"/>
      <c r="K32" s="214" t="str">
        <f t="shared" si="1"/>
        <v/>
      </c>
      <c r="L32" s="71"/>
    </row>
    <row r="33" spans="2:12" x14ac:dyDescent="0.35">
      <c r="B33" s="84">
        <f t="shared" si="2"/>
        <v>21</v>
      </c>
      <c r="C33" s="89"/>
      <c r="D33" s="222"/>
      <c r="E33" s="90"/>
      <c r="F33" s="91"/>
      <c r="G33" s="92"/>
      <c r="H33" s="96"/>
      <c r="I33" s="97" t="str">
        <f t="shared" si="0"/>
        <v/>
      </c>
      <c r="J33" s="171"/>
      <c r="K33" s="214" t="str">
        <f t="shared" si="1"/>
        <v/>
      </c>
      <c r="L33" s="71"/>
    </row>
    <row r="34" spans="2:12" x14ac:dyDescent="0.35">
      <c r="B34" s="84">
        <f t="shared" si="2"/>
        <v>22</v>
      </c>
      <c r="C34" s="89"/>
      <c r="D34" s="222"/>
      <c r="E34" s="90"/>
      <c r="F34" s="91"/>
      <c r="G34" s="92"/>
      <c r="H34" s="96"/>
      <c r="I34" s="97" t="str">
        <f t="shared" si="0"/>
        <v/>
      </c>
      <c r="J34" s="171"/>
      <c r="K34" s="214" t="str">
        <f t="shared" si="1"/>
        <v/>
      </c>
      <c r="L34" s="71"/>
    </row>
    <row r="35" spans="2:12" x14ac:dyDescent="0.35">
      <c r="B35" s="84">
        <f t="shared" si="2"/>
        <v>23</v>
      </c>
      <c r="C35" s="89"/>
      <c r="D35" s="222"/>
      <c r="E35" s="90"/>
      <c r="F35" s="91"/>
      <c r="G35" s="92"/>
      <c r="H35" s="96"/>
      <c r="I35" s="97" t="str">
        <f t="shared" si="0"/>
        <v/>
      </c>
      <c r="J35" s="171"/>
      <c r="K35" s="214" t="str">
        <f t="shared" si="1"/>
        <v/>
      </c>
      <c r="L35" s="71"/>
    </row>
    <row r="36" spans="2:12" x14ac:dyDescent="0.35">
      <c r="B36" s="84">
        <f t="shared" si="2"/>
        <v>24</v>
      </c>
      <c r="C36" s="89"/>
      <c r="D36" s="222"/>
      <c r="E36" s="90"/>
      <c r="F36" s="91"/>
      <c r="G36" s="92"/>
      <c r="H36" s="96"/>
      <c r="I36" s="97" t="str">
        <f t="shared" si="0"/>
        <v/>
      </c>
      <c r="J36" s="171"/>
      <c r="K36" s="214" t="str">
        <f t="shared" si="1"/>
        <v/>
      </c>
      <c r="L36" s="71"/>
    </row>
    <row r="37" spans="2:12" x14ac:dyDescent="0.35">
      <c r="B37" s="84">
        <f t="shared" si="2"/>
        <v>25</v>
      </c>
      <c r="C37" s="89"/>
      <c r="D37" s="222"/>
      <c r="E37" s="90"/>
      <c r="F37" s="91"/>
      <c r="G37" s="92"/>
      <c r="H37" s="96"/>
      <c r="I37" s="97" t="str">
        <f t="shared" si="0"/>
        <v/>
      </c>
      <c r="J37" s="171"/>
      <c r="K37" s="214" t="str">
        <f t="shared" si="1"/>
        <v/>
      </c>
      <c r="L37" s="71"/>
    </row>
    <row r="38" spans="2:12" x14ac:dyDescent="0.35">
      <c r="B38" s="84">
        <f t="shared" si="2"/>
        <v>26</v>
      </c>
      <c r="C38" s="89"/>
      <c r="D38" s="222"/>
      <c r="E38" s="90"/>
      <c r="F38" s="91"/>
      <c r="G38" s="92"/>
      <c r="H38" s="96"/>
      <c r="I38" s="97" t="str">
        <f t="shared" si="0"/>
        <v/>
      </c>
      <c r="J38" s="171"/>
      <c r="K38" s="214" t="str">
        <f t="shared" si="1"/>
        <v/>
      </c>
      <c r="L38" s="71"/>
    </row>
    <row r="39" spans="2:12" x14ac:dyDescent="0.35">
      <c r="B39" s="84">
        <f t="shared" si="2"/>
        <v>27</v>
      </c>
      <c r="C39" s="89"/>
      <c r="D39" s="222"/>
      <c r="E39" s="90"/>
      <c r="F39" s="91"/>
      <c r="G39" s="92"/>
      <c r="H39" s="96"/>
      <c r="I39" s="97" t="str">
        <f t="shared" si="0"/>
        <v/>
      </c>
      <c r="J39" s="171"/>
      <c r="K39" s="214" t="str">
        <f t="shared" si="1"/>
        <v/>
      </c>
      <c r="L39" s="71"/>
    </row>
    <row r="40" spans="2:12" x14ac:dyDescent="0.35">
      <c r="B40" s="84">
        <f t="shared" si="2"/>
        <v>28</v>
      </c>
      <c r="C40" s="89"/>
      <c r="D40" s="222"/>
      <c r="E40" s="90"/>
      <c r="F40" s="91"/>
      <c r="G40" s="92"/>
      <c r="H40" s="96"/>
      <c r="I40" s="97" t="str">
        <f t="shared" si="0"/>
        <v/>
      </c>
      <c r="J40" s="171"/>
      <c r="K40" s="214" t="str">
        <f t="shared" si="1"/>
        <v/>
      </c>
      <c r="L40" s="71"/>
    </row>
    <row r="41" spans="2:12" x14ac:dyDescent="0.35">
      <c r="B41" s="84">
        <f t="shared" si="2"/>
        <v>29</v>
      </c>
      <c r="C41" s="89"/>
      <c r="D41" s="222"/>
      <c r="E41" s="90"/>
      <c r="F41" s="91"/>
      <c r="G41" s="92"/>
      <c r="H41" s="96"/>
      <c r="I41" s="97" t="str">
        <f t="shared" si="0"/>
        <v/>
      </c>
      <c r="J41" s="171"/>
      <c r="K41" s="214" t="str">
        <f t="shared" si="1"/>
        <v/>
      </c>
      <c r="L41" s="71"/>
    </row>
    <row r="42" spans="2:12" x14ac:dyDescent="0.35">
      <c r="B42" s="84">
        <f t="shared" si="2"/>
        <v>30</v>
      </c>
      <c r="C42" s="89"/>
      <c r="D42" s="222"/>
      <c r="E42" s="90"/>
      <c r="F42" s="91"/>
      <c r="G42" s="92"/>
      <c r="H42" s="96"/>
      <c r="I42" s="97" t="str">
        <f t="shared" si="0"/>
        <v/>
      </c>
      <c r="J42" s="171"/>
      <c r="K42" s="214" t="str">
        <f t="shared" si="1"/>
        <v/>
      </c>
      <c r="L42" s="71"/>
    </row>
    <row r="43" spans="2:12" x14ac:dyDescent="0.35">
      <c r="B43" s="84">
        <f t="shared" si="2"/>
        <v>31</v>
      </c>
      <c r="C43" s="89"/>
      <c r="D43" s="222"/>
      <c r="E43" s="90"/>
      <c r="F43" s="91"/>
      <c r="G43" s="92"/>
      <c r="H43" s="96"/>
      <c r="I43" s="97" t="str">
        <f t="shared" si="0"/>
        <v/>
      </c>
      <c r="J43" s="171"/>
      <c r="K43" s="214" t="str">
        <f t="shared" si="1"/>
        <v/>
      </c>
      <c r="L43" s="71"/>
    </row>
    <row r="44" spans="2:12" x14ac:dyDescent="0.35">
      <c r="B44" s="84">
        <f t="shared" si="2"/>
        <v>32</v>
      </c>
      <c r="C44" s="89"/>
      <c r="D44" s="222"/>
      <c r="E44" s="90"/>
      <c r="F44" s="91"/>
      <c r="G44" s="92"/>
      <c r="H44" s="96"/>
      <c r="I44" s="97" t="str">
        <f t="shared" si="0"/>
        <v/>
      </c>
      <c r="J44" s="171"/>
      <c r="K44" s="214" t="str">
        <f t="shared" si="1"/>
        <v/>
      </c>
      <c r="L44" s="71"/>
    </row>
    <row r="45" spans="2:12" x14ac:dyDescent="0.35">
      <c r="B45" s="84">
        <f t="shared" si="2"/>
        <v>33</v>
      </c>
      <c r="C45" s="89"/>
      <c r="D45" s="222"/>
      <c r="E45" s="90"/>
      <c r="F45" s="91"/>
      <c r="G45" s="92"/>
      <c r="H45" s="96"/>
      <c r="I45" s="97" t="str">
        <f t="shared" si="0"/>
        <v/>
      </c>
      <c r="J45" s="171"/>
      <c r="K45" s="214" t="str">
        <f t="shared" si="1"/>
        <v/>
      </c>
      <c r="L45" s="71"/>
    </row>
    <row r="46" spans="2:12" x14ac:dyDescent="0.35">
      <c r="B46" s="84">
        <f t="shared" si="2"/>
        <v>34</v>
      </c>
      <c r="C46" s="89"/>
      <c r="D46" s="222"/>
      <c r="E46" s="90"/>
      <c r="F46" s="91"/>
      <c r="G46" s="92"/>
      <c r="H46" s="96"/>
      <c r="I46" s="97" t="str">
        <f t="shared" si="0"/>
        <v/>
      </c>
      <c r="J46" s="171"/>
      <c r="K46" s="214" t="str">
        <f t="shared" si="1"/>
        <v/>
      </c>
      <c r="L46" s="71"/>
    </row>
    <row r="47" spans="2:12" x14ac:dyDescent="0.35">
      <c r="B47" s="84">
        <f t="shared" si="2"/>
        <v>35</v>
      </c>
      <c r="C47" s="89"/>
      <c r="D47" s="222"/>
      <c r="E47" s="90"/>
      <c r="F47" s="91"/>
      <c r="G47" s="92"/>
      <c r="H47" s="96"/>
      <c r="I47" s="97" t="str">
        <f t="shared" si="0"/>
        <v/>
      </c>
      <c r="J47" s="171"/>
      <c r="K47" s="214" t="str">
        <f t="shared" si="1"/>
        <v/>
      </c>
      <c r="L47" s="71"/>
    </row>
    <row r="48" spans="2:12" x14ac:dyDescent="0.35">
      <c r="B48" s="84">
        <f t="shared" si="2"/>
        <v>36</v>
      </c>
      <c r="C48" s="89"/>
      <c r="D48" s="222"/>
      <c r="E48" s="90"/>
      <c r="F48" s="91"/>
      <c r="G48" s="92"/>
      <c r="H48" s="96"/>
      <c r="I48" s="97" t="str">
        <f t="shared" si="0"/>
        <v/>
      </c>
      <c r="J48" s="171"/>
      <c r="K48" s="214" t="str">
        <f t="shared" si="1"/>
        <v/>
      </c>
      <c r="L48" s="71"/>
    </row>
    <row r="49" spans="2:12" x14ac:dyDescent="0.35">
      <c r="B49" s="84">
        <f t="shared" si="2"/>
        <v>37</v>
      </c>
      <c r="C49" s="89"/>
      <c r="D49" s="222"/>
      <c r="E49" s="90"/>
      <c r="F49" s="91"/>
      <c r="G49" s="92"/>
      <c r="H49" s="96"/>
      <c r="I49" s="97" t="str">
        <f t="shared" si="0"/>
        <v/>
      </c>
      <c r="J49" s="171"/>
      <c r="K49" s="214" t="str">
        <f t="shared" si="1"/>
        <v/>
      </c>
      <c r="L49" s="71"/>
    </row>
    <row r="50" spans="2:12" x14ac:dyDescent="0.35">
      <c r="B50" s="84">
        <f t="shared" si="2"/>
        <v>38</v>
      </c>
      <c r="C50" s="89"/>
      <c r="D50" s="222"/>
      <c r="E50" s="90"/>
      <c r="F50" s="91"/>
      <c r="G50" s="92"/>
      <c r="H50" s="96"/>
      <c r="I50" s="97" t="str">
        <f t="shared" si="0"/>
        <v/>
      </c>
      <c r="J50" s="171"/>
      <c r="K50" s="214" t="str">
        <f t="shared" si="1"/>
        <v/>
      </c>
      <c r="L50" s="71"/>
    </row>
    <row r="51" spans="2:12" x14ac:dyDescent="0.35">
      <c r="B51" s="84">
        <f t="shared" si="2"/>
        <v>39</v>
      </c>
      <c r="C51" s="89"/>
      <c r="D51" s="222"/>
      <c r="E51" s="90"/>
      <c r="F51" s="91"/>
      <c r="G51" s="92"/>
      <c r="H51" s="96"/>
      <c r="I51" s="97" t="str">
        <f t="shared" si="0"/>
        <v/>
      </c>
      <c r="J51" s="171"/>
      <c r="K51" s="214" t="str">
        <f t="shared" si="1"/>
        <v/>
      </c>
      <c r="L51" s="71"/>
    </row>
    <row r="52" spans="2:12" x14ac:dyDescent="0.35">
      <c r="B52" s="84">
        <f t="shared" si="2"/>
        <v>40</v>
      </c>
      <c r="C52" s="89"/>
      <c r="D52" s="222"/>
      <c r="E52" s="90"/>
      <c r="F52" s="91"/>
      <c r="G52" s="92"/>
      <c r="H52" s="96"/>
      <c r="I52" s="97" t="str">
        <f t="shared" si="0"/>
        <v/>
      </c>
      <c r="J52" s="171"/>
      <c r="K52" s="214" t="str">
        <f t="shared" si="1"/>
        <v/>
      </c>
      <c r="L52" s="71"/>
    </row>
    <row r="53" spans="2:12" x14ac:dyDescent="0.35">
      <c r="B53" s="84">
        <f t="shared" si="2"/>
        <v>41</v>
      </c>
      <c r="C53" s="89"/>
      <c r="D53" s="222"/>
      <c r="E53" s="90"/>
      <c r="F53" s="91"/>
      <c r="G53" s="92"/>
      <c r="H53" s="96"/>
      <c r="I53" s="97" t="str">
        <f t="shared" si="0"/>
        <v/>
      </c>
      <c r="J53" s="171"/>
      <c r="K53" s="214" t="str">
        <f t="shared" si="1"/>
        <v/>
      </c>
      <c r="L53" s="71"/>
    </row>
    <row r="54" spans="2:12" x14ac:dyDescent="0.35">
      <c r="B54" s="84">
        <f t="shared" si="2"/>
        <v>42</v>
      </c>
      <c r="C54" s="89"/>
      <c r="D54" s="222"/>
      <c r="E54" s="90"/>
      <c r="F54" s="91"/>
      <c r="G54" s="92"/>
      <c r="H54" s="96"/>
      <c r="I54" s="97" t="str">
        <f t="shared" si="0"/>
        <v/>
      </c>
      <c r="J54" s="171"/>
      <c r="K54" s="214" t="str">
        <f t="shared" si="1"/>
        <v/>
      </c>
      <c r="L54" s="71"/>
    </row>
    <row r="55" spans="2:12" x14ac:dyDescent="0.35">
      <c r="B55" s="84">
        <f t="shared" si="2"/>
        <v>43</v>
      </c>
      <c r="C55" s="89"/>
      <c r="D55" s="222"/>
      <c r="E55" s="90"/>
      <c r="F55" s="91"/>
      <c r="G55" s="92"/>
      <c r="H55" s="96"/>
      <c r="I55" s="97" t="str">
        <f t="shared" si="0"/>
        <v/>
      </c>
      <c r="J55" s="171"/>
      <c r="K55" s="214" t="str">
        <f t="shared" si="1"/>
        <v/>
      </c>
      <c r="L55" s="71"/>
    </row>
    <row r="56" spans="2:12" x14ac:dyDescent="0.35">
      <c r="B56" s="84">
        <f t="shared" si="2"/>
        <v>44</v>
      </c>
      <c r="C56" s="89"/>
      <c r="D56" s="222"/>
      <c r="E56" s="90"/>
      <c r="F56" s="91"/>
      <c r="G56" s="92"/>
      <c r="H56" s="96"/>
      <c r="I56" s="97" t="str">
        <f t="shared" si="0"/>
        <v/>
      </c>
      <c r="J56" s="171"/>
      <c r="K56" s="214" t="str">
        <f t="shared" si="1"/>
        <v/>
      </c>
      <c r="L56" s="71"/>
    </row>
    <row r="57" spans="2:12" x14ac:dyDescent="0.35">
      <c r="B57" s="84">
        <f t="shared" si="2"/>
        <v>45</v>
      </c>
      <c r="C57" s="89"/>
      <c r="D57" s="222"/>
      <c r="E57" s="90"/>
      <c r="F57" s="91"/>
      <c r="G57" s="92"/>
      <c r="H57" s="96"/>
      <c r="I57" s="97" t="str">
        <f t="shared" si="0"/>
        <v/>
      </c>
      <c r="J57" s="171"/>
      <c r="K57" s="214" t="str">
        <f t="shared" si="1"/>
        <v/>
      </c>
      <c r="L57" s="71"/>
    </row>
    <row r="58" spans="2:12" x14ac:dyDescent="0.35">
      <c r="B58" s="84">
        <f t="shared" si="2"/>
        <v>46</v>
      </c>
      <c r="C58" s="89"/>
      <c r="D58" s="222"/>
      <c r="E58" s="90"/>
      <c r="F58" s="91"/>
      <c r="G58" s="92"/>
      <c r="H58" s="96"/>
      <c r="I58" s="97" t="str">
        <f t="shared" si="0"/>
        <v/>
      </c>
      <c r="J58" s="171"/>
      <c r="K58" s="214" t="str">
        <f t="shared" si="1"/>
        <v/>
      </c>
      <c r="L58" s="71"/>
    </row>
    <row r="59" spans="2:12" x14ac:dyDescent="0.35">
      <c r="B59" s="84">
        <f t="shared" si="2"/>
        <v>47</v>
      </c>
      <c r="C59" s="89"/>
      <c r="D59" s="222"/>
      <c r="E59" s="90"/>
      <c r="F59" s="91"/>
      <c r="G59" s="92"/>
      <c r="H59" s="96"/>
      <c r="I59" s="97" t="str">
        <f t="shared" si="0"/>
        <v/>
      </c>
      <c r="J59" s="171"/>
      <c r="K59" s="214" t="str">
        <f t="shared" si="1"/>
        <v/>
      </c>
      <c r="L59" s="71"/>
    </row>
    <row r="60" spans="2:12" x14ac:dyDescent="0.35">
      <c r="B60" s="84">
        <f t="shared" si="2"/>
        <v>48</v>
      </c>
      <c r="C60" s="89"/>
      <c r="D60" s="222"/>
      <c r="E60" s="90"/>
      <c r="F60" s="91"/>
      <c r="G60" s="92"/>
      <c r="H60" s="96"/>
      <c r="I60" s="97" t="str">
        <f t="shared" si="0"/>
        <v/>
      </c>
      <c r="J60" s="171"/>
      <c r="K60" s="214" t="str">
        <f t="shared" si="1"/>
        <v/>
      </c>
      <c r="L60" s="71"/>
    </row>
    <row r="61" spans="2:12" x14ac:dyDescent="0.35">
      <c r="B61" s="84">
        <f t="shared" si="2"/>
        <v>49</v>
      </c>
      <c r="C61" s="89"/>
      <c r="D61" s="222"/>
      <c r="E61" s="90"/>
      <c r="F61" s="91"/>
      <c r="G61" s="92"/>
      <c r="H61" s="96"/>
      <c r="I61" s="97" t="str">
        <f t="shared" si="0"/>
        <v/>
      </c>
      <c r="J61" s="171"/>
      <c r="K61" s="214" t="str">
        <f t="shared" si="1"/>
        <v/>
      </c>
      <c r="L61" s="71"/>
    </row>
    <row r="62" spans="2:12" x14ac:dyDescent="0.35">
      <c r="B62" s="84">
        <f t="shared" si="2"/>
        <v>50</v>
      </c>
      <c r="C62" s="89"/>
      <c r="D62" s="222"/>
      <c r="E62" s="90"/>
      <c r="F62" s="91"/>
      <c r="G62" s="92"/>
      <c r="H62" s="96"/>
      <c r="I62" s="97" t="str">
        <f t="shared" si="0"/>
        <v/>
      </c>
      <c r="J62" s="171"/>
      <c r="K62" s="214" t="str">
        <f t="shared" si="1"/>
        <v/>
      </c>
      <c r="L62" s="71"/>
    </row>
    <row r="63" spans="2:12" x14ac:dyDescent="0.35">
      <c r="B63" s="84">
        <f t="shared" si="2"/>
        <v>51</v>
      </c>
      <c r="C63" s="89"/>
      <c r="D63" s="222"/>
      <c r="E63" s="90"/>
      <c r="F63" s="91"/>
      <c r="G63" s="92"/>
      <c r="H63" s="96"/>
      <c r="I63" s="97" t="str">
        <f t="shared" si="0"/>
        <v/>
      </c>
      <c r="J63" s="171"/>
      <c r="K63" s="214" t="str">
        <f t="shared" si="1"/>
        <v/>
      </c>
      <c r="L63" s="71"/>
    </row>
    <row r="64" spans="2:12" x14ac:dyDescent="0.35">
      <c r="B64" s="84">
        <f t="shared" si="2"/>
        <v>52</v>
      </c>
      <c r="C64" s="89"/>
      <c r="D64" s="222"/>
      <c r="E64" s="90"/>
      <c r="F64" s="91"/>
      <c r="G64" s="92"/>
      <c r="H64" s="96"/>
      <c r="I64" s="97" t="str">
        <f t="shared" si="0"/>
        <v/>
      </c>
      <c r="J64" s="171"/>
      <c r="K64" s="214" t="str">
        <f t="shared" si="1"/>
        <v/>
      </c>
      <c r="L64" s="71"/>
    </row>
    <row r="65" spans="2:12" x14ac:dyDescent="0.35">
      <c r="B65" s="84">
        <f t="shared" si="2"/>
        <v>53</v>
      </c>
      <c r="C65" s="89"/>
      <c r="D65" s="222"/>
      <c r="E65" s="90"/>
      <c r="F65" s="91"/>
      <c r="G65" s="92"/>
      <c r="H65" s="96"/>
      <c r="I65" s="97" t="str">
        <f t="shared" si="0"/>
        <v/>
      </c>
      <c r="J65" s="171"/>
      <c r="K65" s="214" t="str">
        <f t="shared" si="1"/>
        <v/>
      </c>
      <c r="L65" s="71"/>
    </row>
    <row r="66" spans="2:12" x14ac:dyDescent="0.35">
      <c r="B66" s="84">
        <f t="shared" si="2"/>
        <v>54</v>
      </c>
      <c r="C66" s="89"/>
      <c r="D66" s="222"/>
      <c r="E66" s="90"/>
      <c r="F66" s="91"/>
      <c r="G66" s="92"/>
      <c r="H66" s="96"/>
      <c r="I66" s="97" t="str">
        <f t="shared" si="0"/>
        <v/>
      </c>
      <c r="J66" s="171"/>
      <c r="K66" s="214" t="str">
        <f t="shared" si="1"/>
        <v/>
      </c>
      <c r="L66" s="71"/>
    </row>
    <row r="67" spans="2:12" x14ac:dyDescent="0.35">
      <c r="B67" s="84">
        <f t="shared" si="2"/>
        <v>55</v>
      </c>
      <c r="C67" s="89"/>
      <c r="D67" s="222"/>
      <c r="E67" s="90"/>
      <c r="F67" s="91"/>
      <c r="G67" s="92"/>
      <c r="H67" s="96"/>
      <c r="I67" s="97" t="str">
        <f t="shared" si="0"/>
        <v/>
      </c>
      <c r="J67" s="171"/>
      <c r="K67" s="214" t="str">
        <f t="shared" si="1"/>
        <v/>
      </c>
      <c r="L67" s="71"/>
    </row>
    <row r="68" spans="2:12" x14ac:dyDescent="0.35">
      <c r="B68" s="84">
        <f t="shared" si="2"/>
        <v>56</v>
      </c>
      <c r="C68" s="89"/>
      <c r="D68" s="222"/>
      <c r="E68" s="90"/>
      <c r="F68" s="91"/>
      <c r="G68" s="92"/>
      <c r="H68" s="96"/>
      <c r="I68" s="97" t="str">
        <f t="shared" si="0"/>
        <v/>
      </c>
      <c r="J68" s="171"/>
      <c r="K68" s="214" t="str">
        <f t="shared" si="1"/>
        <v/>
      </c>
      <c r="L68" s="71"/>
    </row>
    <row r="69" spans="2:12" x14ac:dyDescent="0.35">
      <c r="B69" s="84">
        <f t="shared" si="2"/>
        <v>57</v>
      </c>
      <c r="C69" s="89"/>
      <c r="D69" s="222"/>
      <c r="E69" s="90"/>
      <c r="F69" s="91"/>
      <c r="G69" s="92"/>
      <c r="H69" s="96"/>
      <c r="I69" s="97" t="str">
        <f t="shared" si="0"/>
        <v/>
      </c>
      <c r="J69" s="171"/>
      <c r="K69" s="214" t="str">
        <f t="shared" si="1"/>
        <v/>
      </c>
      <c r="L69" s="71"/>
    </row>
    <row r="70" spans="2:12" x14ac:dyDescent="0.35">
      <c r="B70" s="84">
        <f t="shared" si="2"/>
        <v>58</v>
      </c>
      <c r="C70" s="89"/>
      <c r="D70" s="222"/>
      <c r="E70" s="90"/>
      <c r="F70" s="91"/>
      <c r="G70" s="92"/>
      <c r="H70" s="96"/>
      <c r="I70" s="97" t="str">
        <f t="shared" si="0"/>
        <v/>
      </c>
      <c r="J70" s="171"/>
      <c r="K70" s="214" t="str">
        <f t="shared" si="1"/>
        <v/>
      </c>
      <c r="L70" s="71"/>
    </row>
    <row r="71" spans="2:12" x14ac:dyDescent="0.35">
      <c r="B71" s="84">
        <f t="shared" si="2"/>
        <v>59</v>
      </c>
      <c r="C71" s="89"/>
      <c r="D71" s="222"/>
      <c r="E71" s="90"/>
      <c r="F71" s="91"/>
      <c r="G71" s="92"/>
      <c r="H71" s="96"/>
      <c r="I71" s="97" t="str">
        <f t="shared" si="0"/>
        <v/>
      </c>
      <c r="J71" s="171"/>
      <c r="K71" s="214" t="str">
        <f t="shared" si="1"/>
        <v/>
      </c>
      <c r="L71" s="71"/>
    </row>
    <row r="72" spans="2:12" x14ac:dyDescent="0.35">
      <c r="B72" s="84">
        <f t="shared" si="2"/>
        <v>60</v>
      </c>
      <c r="C72" s="89"/>
      <c r="D72" s="222"/>
      <c r="E72" s="90"/>
      <c r="F72" s="91"/>
      <c r="G72" s="92"/>
      <c r="H72" s="96"/>
      <c r="I72" s="97" t="str">
        <f t="shared" si="0"/>
        <v/>
      </c>
      <c r="J72" s="171"/>
      <c r="K72" s="214" t="str">
        <f t="shared" si="1"/>
        <v/>
      </c>
      <c r="L72" s="71"/>
    </row>
    <row r="73" spans="2:12" x14ac:dyDescent="0.35">
      <c r="B73" s="84">
        <f t="shared" si="2"/>
        <v>61</v>
      </c>
      <c r="C73" s="89"/>
      <c r="D73" s="222"/>
      <c r="E73" s="90"/>
      <c r="F73" s="91"/>
      <c r="G73" s="92"/>
      <c r="H73" s="96"/>
      <c r="I73" s="97" t="str">
        <f t="shared" si="0"/>
        <v/>
      </c>
      <c r="J73" s="171"/>
      <c r="K73" s="214" t="str">
        <f t="shared" si="1"/>
        <v/>
      </c>
      <c r="L73" s="71"/>
    </row>
    <row r="74" spans="2:12" x14ac:dyDescent="0.35">
      <c r="B74" s="84">
        <f t="shared" si="2"/>
        <v>62</v>
      </c>
      <c r="C74" s="89"/>
      <c r="D74" s="222"/>
      <c r="E74" s="90"/>
      <c r="F74" s="91"/>
      <c r="G74" s="92"/>
      <c r="H74" s="96"/>
      <c r="I74" s="97" t="str">
        <f t="shared" si="0"/>
        <v/>
      </c>
      <c r="J74" s="171"/>
      <c r="K74" s="214" t="str">
        <f t="shared" si="1"/>
        <v/>
      </c>
      <c r="L74" s="71"/>
    </row>
    <row r="75" spans="2:12" x14ac:dyDescent="0.35">
      <c r="B75" s="84">
        <f t="shared" si="2"/>
        <v>63</v>
      </c>
      <c r="C75" s="89"/>
      <c r="D75" s="222"/>
      <c r="E75" s="90"/>
      <c r="F75" s="91"/>
      <c r="G75" s="92"/>
      <c r="H75" s="96"/>
      <c r="I75" s="97" t="str">
        <f t="shared" si="0"/>
        <v/>
      </c>
      <c r="J75" s="171"/>
      <c r="K75" s="214" t="str">
        <f t="shared" si="1"/>
        <v/>
      </c>
      <c r="L75" s="71"/>
    </row>
    <row r="76" spans="2:12" x14ac:dyDescent="0.35">
      <c r="B76" s="84">
        <f t="shared" si="2"/>
        <v>64</v>
      </c>
      <c r="C76" s="89"/>
      <c r="D76" s="222"/>
      <c r="E76" s="90"/>
      <c r="F76" s="91"/>
      <c r="G76" s="92"/>
      <c r="H76" s="96"/>
      <c r="I76" s="97" t="str">
        <f t="shared" si="0"/>
        <v/>
      </c>
      <c r="J76" s="171"/>
      <c r="K76" s="214" t="str">
        <f t="shared" si="1"/>
        <v/>
      </c>
      <c r="L76" s="71"/>
    </row>
    <row r="77" spans="2:12" x14ac:dyDescent="0.35">
      <c r="B77" s="84">
        <f t="shared" si="2"/>
        <v>65</v>
      </c>
      <c r="C77" s="89"/>
      <c r="D77" s="222"/>
      <c r="E77" s="90"/>
      <c r="F77" s="91"/>
      <c r="G77" s="92"/>
      <c r="H77" s="96"/>
      <c r="I77" s="97" t="str">
        <f t="shared" ref="I77:I140" si="3">IF(E77="","",ROUND(F77/H77,2))</f>
        <v/>
      </c>
      <c r="J77" s="171"/>
      <c r="K77" s="214" t="str">
        <f t="shared" ref="K77:K140" si="4">IF(E77="","",VLOOKUP(J77,BUDGETLINETABLE,2,FALSE))</f>
        <v/>
      </c>
      <c r="L77" s="71"/>
    </row>
    <row r="78" spans="2:12" x14ac:dyDescent="0.35">
      <c r="B78" s="84">
        <f t="shared" si="2"/>
        <v>66</v>
      </c>
      <c r="C78" s="89"/>
      <c r="D78" s="222"/>
      <c r="E78" s="90"/>
      <c r="F78" s="91"/>
      <c r="G78" s="92"/>
      <c r="H78" s="96"/>
      <c r="I78" s="97" t="str">
        <f t="shared" si="3"/>
        <v/>
      </c>
      <c r="J78" s="171"/>
      <c r="K78" s="214" t="str">
        <f t="shared" si="4"/>
        <v/>
      </c>
      <c r="L78" s="71"/>
    </row>
    <row r="79" spans="2:12" x14ac:dyDescent="0.35">
      <c r="B79" s="84">
        <f t="shared" ref="B79:B142" si="5">B78+1</f>
        <v>67</v>
      </c>
      <c r="C79" s="89"/>
      <c r="D79" s="222"/>
      <c r="E79" s="90"/>
      <c r="F79" s="91"/>
      <c r="G79" s="92"/>
      <c r="H79" s="96"/>
      <c r="I79" s="97" t="str">
        <f t="shared" si="3"/>
        <v/>
      </c>
      <c r="J79" s="171"/>
      <c r="K79" s="214" t="str">
        <f t="shared" si="4"/>
        <v/>
      </c>
      <c r="L79" s="71"/>
    </row>
    <row r="80" spans="2:12" x14ac:dyDescent="0.35">
      <c r="B80" s="84">
        <f t="shared" si="5"/>
        <v>68</v>
      </c>
      <c r="C80" s="89"/>
      <c r="D80" s="222"/>
      <c r="E80" s="90"/>
      <c r="F80" s="91"/>
      <c r="G80" s="92"/>
      <c r="H80" s="96"/>
      <c r="I80" s="97" t="str">
        <f t="shared" si="3"/>
        <v/>
      </c>
      <c r="J80" s="171"/>
      <c r="K80" s="214" t="str">
        <f t="shared" si="4"/>
        <v/>
      </c>
      <c r="L80" s="71"/>
    </row>
    <row r="81" spans="2:12" x14ac:dyDescent="0.35">
      <c r="B81" s="84">
        <f t="shared" si="5"/>
        <v>69</v>
      </c>
      <c r="C81" s="89"/>
      <c r="D81" s="222"/>
      <c r="E81" s="90"/>
      <c r="F81" s="91"/>
      <c r="G81" s="92"/>
      <c r="H81" s="96"/>
      <c r="I81" s="97" t="str">
        <f t="shared" si="3"/>
        <v/>
      </c>
      <c r="J81" s="171"/>
      <c r="K81" s="214" t="str">
        <f t="shared" si="4"/>
        <v/>
      </c>
      <c r="L81" s="71"/>
    </row>
    <row r="82" spans="2:12" x14ac:dyDescent="0.35">
      <c r="B82" s="84">
        <f t="shared" si="5"/>
        <v>70</v>
      </c>
      <c r="C82" s="89"/>
      <c r="D82" s="222"/>
      <c r="E82" s="90"/>
      <c r="F82" s="91"/>
      <c r="G82" s="92"/>
      <c r="H82" s="96"/>
      <c r="I82" s="97" t="str">
        <f t="shared" si="3"/>
        <v/>
      </c>
      <c r="J82" s="171"/>
      <c r="K82" s="214" t="str">
        <f t="shared" si="4"/>
        <v/>
      </c>
      <c r="L82" s="71"/>
    </row>
    <row r="83" spans="2:12" x14ac:dyDescent="0.35">
      <c r="B83" s="84">
        <f t="shared" si="5"/>
        <v>71</v>
      </c>
      <c r="C83" s="89"/>
      <c r="D83" s="222"/>
      <c r="E83" s="90"/>
      <c r="F83" s="91"/>
      <c r="G83" s="92"/>
      <c r="H83" s="96"/>
      <c r="I83" s="97" t="str">
        <f t="shared" si="3"/>
        <v/>
      </c>
      <c r="J83" s="171"/>
      <c r="K83" s="214" t="str">
        <f t="shared" si="4"/>
        <v/>
      </c>
      <c r="L83" s="71"/>
    </row>
    <row r="84" spans="2:12" x14ac:dyDescent="0.35">
      <c r="B84" s="84">
        <f t="shared" si="5"/>
        <v>72</v>
      </c>
      <c r="C84" s="89"/>
      <c r="D84" s="222"/>
      <c r="E84" s="90"/>
      <c r="F84" s="91"/>
      <c r="G84" s="92"/>
      <c r="H84" s="96"/>
      <c r="I84" s="97" t="str">
        <f t="shared" si="3"/>
        <v/>
      </c>
      <c r="J84" s="171"/>
      <c r="K84" s="214" t="str">
        <f t="shared" si="4"/>
        <v/>
      </c>
      <c r="L84" s="71"/>
    </row>
    <row r="85" spans="2:12" x14ac:dyDescent="0.35">
      <c r="B85" s="84">
        <f t="shared" si="5"/>
        <v>73</v>
      </c>
      <c r="C85" s="89"/>
      <c r="D85" s="222"/>
      <c r="E85" s="90"/>
      <c r="F85" s="91"/>
      <c r="G85" s="92"/>
      <c r="H85" s="96"/>
      <c r="I85" s="97" t="str">
        <f t="shared" si="3"/>
        <v/>
      </c>
      <c r="J85" s="171"/>
      <c r="K85" s="214" t="str">
        <f t="shared" si="4"/>
        <v/>
      </c>
      <c r="L85" s="71"/>
    </row>
    <row r="86" spans="2:12" x14ac:dyDescent="0.35">
      <c r="B86" s="84">
        <f t="shared" si="5"/>
        <v>74</v>
      </c>
      <c r="C86" s="89"/>
      <c r="D86" s="222"/>
      <c r="E86" s="90"/>
      <c r="F86" s="91"/>
      <c r="G86" s="92"/>
      <c r="H86" s="96"/>
      <c r="I86" s="97" t="str">
        <f t="shared" si="3"/>
        <v/>
      </c>
      <c r="J86" s="171"/>
      <c r="K86" s="214" t="str">
        <f t="shared" si="4"/>
        <v/>
      </c>
      <c r="L86" s="71"/>
    </row>
    <row r="87" spans="2:12" x14ac:dyDescent="0.35">
      <c r="B87" s="84">
        <f t="shared" si="5"/>
        <v>75</v>
      </c>
      <c r="C87" s="89"/>
      <c r="D87" s="222"/>
      <c r="E87" s="90"/>
      <c r="F87" s="91"/>
      <c r="G87" s="92"/>
      <c r="H87" s="96"/>
      <c r="I87" s="97" t="str">
        <f t="shared" si="3"/>
        <v/>
      </c>
      <c r="J87" s="171"/>
      <c r="K87" s="214" t="str">
        <f t="shared" si="4"/>
        <v/>
      </c>
      <c r="L87" s="71"/>
    </row>
    <row r="88" spans="2:12" x14ac:dyDescent="0.35">
      <c r="B88" s="84">
        <f t="shared" si="5"/>
        <v>76</v>
      </c>
      <c r="C88" s="89"/>
      <c r="D88" s="222"/>
      <c r="E88" s="90"/>
      <c r="F88" s="91"/>
      <c r="G88" s="92"/>
      <c r="H88" s="96"/>
      <c r="I88" s="97" t="str">
        <f t="shared" si="3"/>
        <v/>
      </c>
      <c r="J88" s="171"/>
      <c r="K88" s="214" t="str">
        <f t="shared" si="4"/>
        <v/>
      </c>
      <c r="L88" s="71"/>
    </row>
    <row r="89" spans="2:12" x14ac:dyDescent="0.35">
      <c r="B89" s="84">
        <f t="shared" si="5"/>
        <v>77</v>
      </c>
      <c r="C89" s="89"/>
      <c r="D89" s="222"/>
      <c r="E89" s="90"/>
      <c r="F89" s="91"/>
      <c r="G89" s="92"/>
      <c r="H89" s="96"/>
      <c r="I89" s="97" t="str">
        <f t="shared" si="3"/>
        <v/>
      </c>
      <c r="J89" s="171"/>
      <c r="K89" s="214" t="str">
        <f t="shared" si="4"/>
        <v/>
      </c>
      <c r="L89" s="71"/>
    </row>
    <row r="90" spans="2:12" x14ac:dyDescent="0.35">
      <c r="B90" s="84">
        <f t="shared" si="5"/>
        <v>78</v>
      </c>
      <c r="C90" s="89"/>
      <c r="D90" s="222"/>
      <c r="E90" s="90"/>
      <c r="F90" s="91"/>
      <c r="G90" s="92"/>
      <c r="H90" s="96"/>
      <c r="I90" s="97" t="str">
        <f t="shared" si="3"/>
        <v/>
      </c>
      <c r="J90" s="171"/>
      <c r="K90" s="214" t="str">
        <f t="shared" si="4"/>
        <v/>
      </c>
      <c r="L90" s="71"/>
    </row>
    <row r="91" spans="2:12" x14ac:dyDescent="0.35">
      <c r="B91" s="84">
        <f t="shared" si="5"/>
        <v>79</v>
      </c>
      <c r="C91" s="89"/>
      <c r="D91" s="222"/>
      <c r="E91" s="90"/>
      <c r="F91" s="91"/>
      <c r="G91" s="92"/>
      <c r="H91" s="96"/>
      <c r="I91" s="97" t="str">
        <f t="shared" si="3"/>
        <v/>
      </c>
      <c r="J91" s="171"/>
      <c r="K91" s="214" t="str">
        <f t="shared" si="4"/>
        <v/>
      </c>
      <c r="L91" s="71"/>
    </row>
    <row r="92" spans="2:12" x14ac:dyDescent="0.35">
      <c r="B92" s="84">
        <f t="shared" si="5"/>
        <v>80</v>
      </c>
      <c r="C92" s="89"/>
      <c r="D92" s="222"/>
      <c r="E92" s="90"/>
      <c r="F92" s="91"/>
      <c r="G92" s="92"/>
      <c r="H92" s="96"/>
      <c r="I92" s="97" t="str">
        <f t="shared" si="3"/>
        <v/>
      </c>
      <c r="J92" s="171"/>
      <c r="K92" s="214" t="str">
        <f t="shared" si="4"/>
        <v/>
      </c>
      <c r="L92" s="71"/>
    </row>
    <row r="93" spans="2:12" x14ac:dyDescent="0.35">
      <c r="B93" s="84">
        <f t="shared" si="5"/>
        <v>81</v>
      </c>
      <c r="C93" s="89"/>
      <c r="D93" s="222"/>
      <c r="E93" s="90"/>
      <c r="F93" s="91"/>
      <c r="G93" s="92"/>
      <c r="H93" s="96"/>
      <c r="I93" s="97" t="str">
        <f t="shared" si="3"/>
        <v/>
      </c>
      <c r="J93" s="171"/>
      <c r="K93" s="214" t="str">
        <f t="shared" si="4"/>
        <v/>
      </c>
      <c r="L93" s="71"/>
    </row>
    <row r="94" spans="2:12" x14ac:dyDescent="0.35">
      <c r="B94" s="84">
        <f t="shared" si="5"/>
        <v>82</v>
      </c>
      <c r="C94" s="89"/>
      <c r="D94" s="222"/>
      <c r="E94" s="90"/>
      <c r="F94" s="91"/>
      <c r="G94" s="92"/>
      <c r="H94" s="96"/>
      <c r="I94" s="97" t="str">
        <f t="shared" si="3"/>
        <v/>
      </c>
      <c r="J94" s="171"/>
      <c r="K94" s="214" t="str">
        <f t="shared" si="4"/>
        <v/>
      </c>
      <c r="L94" s="71"/>
    </row>
    <row r="95" spans="2:12" x14ac:dyDescent="0.35">
      <c r="B95" s="84">
        <f t="shared" si="5"/>
        <v>83</v>
      </c>
      <c r="C95" s="89"/>
      <c r="D95" s="222"/>
      <c r="E95" s="90"/>
      <c r="F95" s="91"/>
      <c r="G95" s="92"/>
      <c r="H95" s="96"/>
      <c r="I95" s="97" t="str">
        <f t="shared" si="3"/>
        <v/>
      </c>
      <c r="J95" s="171"/>
      <c r="K95" s="214" t="str">
        <f t="shared" si="4"/>
        <v/>
      </c>
      <c r="L95" s="71"/>
    </row>
    <row r="96" spans="2:12" x14ac:dyDescent="0.35">
      <c r="B96" s="84">
        <f t="shared" si="5"/>
        <v>84</v>
      </c>
      <c r="C96" s="89"/>
      <c r="D96" s="222"/>
      <c r="E96" s="90"/>
      <c r="F96" s="91"/>
      <c r="G96" s="92"/>
      <c r="H96" s="96"/>
      <c r="I96" s="97" t="str">
        <f t="shared" si="3"/>
        <v/>
      </c>
      <c r="J96" s="171"/>
      <c r="K96" s="214" t="str">
        <f t="shared" si="4"/>
        <v/>
      </c>
      <c r="L96" s="71"/>
    </row>
    <row r="97" spans="2:12" x14ac:dyDescent="0.35">
      <c r="B97" s="84">
        <f t="shared" si="5"/>
        <v>85</v>
      </c>
      <c r="C97" s="89"/>
      <c r="D97" s="222"/>
      <c r="E97" s="90"/>
      <c r="F97" s="91"/>
      <c r="G97" s="92"/>
      <c r="H97" s="96"/>
      <c r="I97" s="97" t="str">
        <f t="shared" si="3"/>
        <v/>
      </c>
      <c r="J97" s="171"/>
      <c r="K97" s="214" t="str">
        <f t="shared" si="4"/>
        <v/>
      </c>
      <c r="L97" s="71"/>
    </row>
    <row r="98" spans="2:12" x14ac:dyDescent="0.35">
      <c r="B98" s="84">
        <f t="shared" si="5"/>
        <v>86</v>
      </c>
      <c r="C98" s="89"/>
      <c r="D98" s="222"/>
      <c r="E98" s="90"/>
      <c r="F98" s="91"/>
      <c r="G98" s="92"/>
      <c r="H98" s="96"/>
      <c r="I98" s="97" t="str">
        <f t="shared" si="3"/>
        <v/>
      </c>
      <c r="J98" s="171"/>
      <c r="K98" s="214" t="str">
        <f t="shared" si="4"/>
        <v/>
      </c>
      <c r="L98" s="71"/>
    </row>
    <row r="99" spans="2:12" x14ac:dyDescent="0.35">
      <c r="B99" s="84">
        <f t="shared" si="5"/>
        <v>87</v>
      </c>
      <c r="C99" s="89"/>
      <c r="D99" s="222"/>
      <c r="E99" s="90"/>
      <c r="F99" s="91"/>
      <c r="G99" s="92"/>
      <c r="H99" s="96"/>
      <c r="I99" s="97" t="str">
        <f t="shared" si="3"/>
        <v/>
      </c>
      <c r="J99" s="171"/>
      <c r="K99" s="214" t="str">
        <f t="shared" si="4"/>
        <v/>
      </c>
      <c r="L99" s="71"/>
    </row>
    <row r="100" spans="2:12" x14ac:dyDescent="0.35">
      <c r="B100" s="84">
        <f t="shared" si="5"/>
        <v>88</v>
      </c>
      <c r="C100" s="89"/>
      <c r="D100" s="222"/>
      <c r="E100" s="90"/>
      <c r="F100" s="91"/>
      <c r="G100" s="92"/>
      <c r="H100" s="96"/>
      <c r="I100" s="97" t="str">
        <f t="shared" si="3"/>
        <v/>
      </c>
      <c r="J100" s="171"/>
      <c r="K100" s="214" t="str">
        <f t="shared" si="4"/>
        <v/>
      </c>
      <c r="L100" s="71"/>
    </row>
    <row r="101" spans="2:12" x14ac:dyDescent="0.35">
      <c r="B101" s="84">
        <f t="shared" si="5"/>
        <v>89</v>
      </c>
      <c r="C101" s="89"/>
      <c r="D101" s="222"/>
      <c r="E101" s="90"/>
      <c r="F101" s="91"/>
      <c r="G101" s="92"/>
      <c r="H101" s="96"/>
      <c r="I101" s="97" t="str">
        <f t="shared" si="3"/>
        <v/>
      </c>
      <c r="J101" s="171"/>
      <c r="K101" s="214" t="str">
        <f t="shared" si="4"/>
        <v/>
      </c>
      <c r="L101" s="71"/>
    </row>
    <row r="102" spans="2:12" x14ac:dyDescent="0.35">
      <c r="B102" s="84">
        <f t="shared" si="5"/>
        <v>90</v>
      </c>
      <c r="C102" s="89"/>
      <c r="D102" s="222"/>
      <c r="E102" s="90"/>
      <c r="F102" s="91"/>
      <c r="G102" s="92"/>
      <c r="H102" s="96"/>
      <c r="I102" s="97" t="str">
        <f t="shared" si="3"/>
        <v/>
      </c>
      <c r="J102" s="171"/>
      <c r="K102" s="214" t="str">
        <f t="shared" si="4"/>
        <v/>
      </c>
      <c r="L102" s="71"/>
    </row>
    <row r="103" spans="2:12" x14ac:dyDescent="0.35">
      <c r="B103" s="84">
        <f t="shared" si="5"/>
        <v>91</v>
      </c>
      <c r="C103" s="89"/>
      <c r="D103" s="222"/>
      <c r="E103" s="90"/>
      <c r="F103" s="91"/>
      <c r="G103" s="92"/>
      <c r="H103" s="96"/>
      <c r="I103" s="97" t="str">
        <f t="shared" si="3"/>
        <v/>
      </c>
      <c r="J103" s="171"/>
      <c r="K103" s="214" t="str">
        <f t="shared" si="4"/>
        <v/>
      </c>
      <c r="L103" s="71"/>
    </row>
    <row r="104" spans="2:12" x14ac:dyDescent="0.35">
      <c r="B104" s="84">
        <f t="shared" si="5"/>
        <v>92</v>
      </c>
      <c r="C104" s="89"/>
      <c r="D104" s="222"/>
      <c r="E104" s="90"/>
      <c r="F104" s="91"/>
      <c r="G104" s="92"/>
      <c r="H104" s="96"/>
      <c r="I104" s="97" t="str">
        <f t="shared" si="3"/>
        <v/>
      </c>
      <c r="J104" s="171"/>
      <c r="K104" s="214" t="str">
        <f t="shared" si="4"/>
        <v/>
      </c>
      <c r="L104" s="71"/>
    </row>
    <row r="105" spans="2:12" x14ac:dyDescent="0.35">
      <c r="B105" s="84">
        <f t="shared" si="5"/>
        <v>93</v>
      </c>
      <c r="C105" s="89"/>
      <c r="D105" s="222"/>
      <c r="E105" s="90"/>
      <c r="F105" s="91"/>
      <c r="G105" s="92"/>
      <c r="H105" s="96"/>
      <c r="I105" s="97" t="str">
        <f t="shared" si="3"/>
        <v/>
      </c>
      <c r="J105" s="171"/>
      <c r="K105" s="214" t="str">
        <f t="shared" si="4"/>
        <v/>
      </c>
      <c r="L105" s="71"/>
    </row>
    <row r="106" spans="2:12" x14ac:dyDescent="0.35">
      <c r="B106" s="84">
        <f t="shared" si="5"/>
        <v>94</v>
      </c>
      <c r="C106" s="89"/>
      <c r="D106" s="222"/>
      <c r="E106" s="90"/>
      <c r="F106" s="91"/>
      <c r="G106" s="92"/>
      <c r="H106" s="96"/>
      <c r="I106" s="97" t="str">
        <f t="shared" si="3"/>
        <v/>
      </c>
      <c r="J106" s="171"/>
      <c r="K106" s="214" t="str">
        <f t="shared" si="4"/>
        <v/>
      </c>
      <c r="L106" s="71"/>
    </row>
    <row r="107" spans="2:12" x14ac:dyDescent="0.35">
      <c r="B107" s="84">
        <f t="shared" si="5"/>
        <v>95</v>
      </c>
      <c r="C107" s="89"/>
      <c r="D107" s="222"/>
      <c r="E107" s="90"/>
      <c r="F107" s="91"/>
      <c r="G107" s="92"/>
      <c r="H107" s="96"/>
      <c r="I107" s="97" t="str">
        <f t="shared" si="3"/>
        <v/>
      </c>
      <c r="J107" s="171"/>
      <c r="K107" s="214" t="str">
        <f t="shared" si="4"/>
        <v/>
      </c>
      <c r="L107" s="71"/>
    </row>
    <row r="108" spans="2:12" x14ac:dyDescent="0.35">
      <c r="B108" s="84">
        <f t="shared" si="5"/>
        <v>96</v>
      </c>
      <c r="C108" s="89"/>
      <c r="D108" s="222"/>
      <c r="E108" s="90"/>
      <c r="F108" s="91"/>
      <c r="G108" s="92"/>
      <c r="H108" s="96"/>
      <c r="I108" s="97" t="str">
        <f t="shared" si="3"/>
        <v/>
      </c>
      <c r="J108" s="171"/>
      <c r="K108" s="214" t="str">
        <f t="shared" si="4"/>
        <v/>
      </c>
      <c r="L108" s="71"/>
    </row>
    <row r="109" spans="2:12" x14ac:dyDescent="0.35">
      <c r="B109" s="84">
        <f t="shared" si="5"/>
        <v>97</v>
      </c>
      <c r="C109" s="89"/>
      <c r="D109" s="222"/>
      <c r="E109" s="90"/>
      <c r="F109" s="91"/>
      <c r="G109" s="92"/>
      <c r="H109" s="96"/>
      <c r="I109" s="97" t="str">
        <f t="shared" si="3"/>
        <v/>
      </c>
      <c r="J109" s="171"/>
      <c r="K109" s="214" t="str">
        <f t="shared" si="4"/>
        <v/>
      </c>
      <c r="L109" s="71"/>
    </row>
    <row r="110" spans="2:12" x14ac:dyDescent="0.35">
      <c r="B110" s="84">
        <f t="shared" si="5"/>
        <v>98</v>
      </c>
      <c r="C110" s="89"/>
      <c r="D110" s="222"/>
      <c r="E110" s="90"/>
      <c r="F110" s="91"/>
      <c r="G110" s="92"/>
      <c r="H110" s="96"/>
      <c r="I110" s="97" t="str">
        <f t="shared" si="3"/>
        <v/>
      </c>
      <c r="J110" s="171"/>
      <c r="K110" s="214" t="str">
        <f t="shared" si="4"/>
        <v/>
      </c>
      <c r="L110" s="71"/>
    </row>
    <row r="111" spans="2:12" x14ac:dyDescent="0.35">
      <c r="B111" s="84">
        <f t="shared" si="5"/>
        <v>99</v>
      </c>
      <c r="C111" s="89"/>
      <c r="D111" s="222"/>
      <c r="E111" s="90"/>
      <c r="F111" s="91"/>
      <c r="G111" s="92"/>
      <c r="H111" s="96"/>
      <c r="I111" s="97" t="str">
        <f t="shared" si="3"/>
        <v/>
      </c>
      <c r="J111" s="171"/>
      <c r="K111" s="214" t="str">
        <f t="shared" si="4"/>
        <v/>
      </c>
      <c r="L111" s="71"/>
    </row>
    <row r="112" spans="2:12" x14ac:dyDescent="0.35">
      <c r="B112" s="84">
        <f t="shared" si="5"/>
        <v>100</v>
      </c>
      <c r="C112" s="89"/>
      <c r="D112" s="222"/>
      <c r="E112" s="90"/>
      <c r="F112" s="91"/>
      <c r="G112" s="92"/>
      <c r="H112" s="96"/>
      <c r="I112" s="97" t="str">
        <f t="shared" si="3"/>
        <v/>
      </c>
      <c r="J112" s="171"/>
      <c r="K112" s="214" t="str">
        <f t="shared" si="4"/>
        <v/>
      </c>
      <c r="L112" s="71"/>
    </row>
    <row r="113" spans="2:12" x14ac:dyDescent="0.35">
      <c r="B113" s="84">
        <f t="shared" si="5"/>
        <v>101</v>
      </c>
      <c r="C113" s="89"/>
      <c r="D113" s="222"/>
      <c r="E113" s="90"/>
      <c r="F113" s="91"/>
      <c r="G113" s="92"/>
      <c r="H113" s="96"/>
      <c r="I113" s="97" t="str">
        <f t="shared" si="3"/>
        <v/>
      </c>
      <c r="J113" s="171"/>
      <c r="K113" s="214" t="str">
        <f t="shared" si="4"/>
        <v/>
      </c>
      <c r="L113" s="71"/>
    </row>
    <row r="114" spans="2:12" x14ac:dyDescent="0.35">
      <c r="B114" s="84">
        <f t="shared" si="5"/>
        <v>102</v>
      </c>
      <c r="C114" s="89"/>
      <c r="D114" s="222"/>
      <c r="E114" s="90"/>
      <c r="F114" s="91"/>
      <c r="G114" s="92"/>
      <c r="H114" s="96"/>
      <c r="I114" s="97" t="str">
        <f t="shared" si="3"/>
        <v/>
      </c>
      <c r="J114" s="171"/>
      <c r="K114" s="214" t="str">
        <f t="shared" si="4"/>
        <v/>
      </c>
      <c r="L114" s="71"/>
    </row>
    <row r="115" spans="2:12" x14ac:dyDescent="0.35">
      <c r="B115" s="84">
        <f t="shared" si="5"/>
        <v>103</v>
      </c>
      <c r="C115" s="89"/>
      <c r="D115" s="222"/>
      <c r="E115" s="90"/>
      <c r="F115" s="91"/>
      <c r="G115" s="92"/>
      <c r="H115" s="96"/>
      <c r="I115" s="97" t="str">
        <f t="shared" si="3"/>
        <v/>
      </c>
      <c r="J115" s="171"/>
      <c r="K115" s="214" t="str">
        <f t="shared" si="4"/>
        <v/>
      </c>
      <c r="L115" s="71"/>
    </row>
    <row r="116" spans="2:12" x14ac:dyDescent="0.35">
      <c r="B116" s="84">
        <f t="shared" si="5"/>
        <v>104</v>
      </c>
      <c r="C116" s="89"/>
      <c r="D116" s="222"/>
      <c r="E116" s="90"/>
      <c r="F116" s="91"/>
      <c r="G116" s="92"/>
      <c r="H116" s="96"/>
      <c r="I116" s="97" t="str">
        <f t="shared" si="3"/>
        <v/>
      </c>
      <c r="J116" s="171"/>
      <c r="K116" s="214" t="str">
        <f t="shared" si="4"/>
        <v/>
      </c>
      <c r="L116" s="71"/>
    </row>
    <row r="117" spans="2:12" x14ac:dyDescent="0.35">
      <c r="B117" s="84">
        <f t="shared" si="5"/>
        <v>105</v>
      </c>
      <c r="C117" s="89"/>
      <c r="D117" s="222"/>
      <c r="E117" s="90"/>
      <c r="F117" s="91"/>
      <c r="G117" s="92"/>
      <c r="H117" s="96"/>
      <c r="I117" s="97" t="str">
        <f t="shared" si="3"/>
        <v/>
      </c>
      <c r="J117" s="171"/>
      <c r="K117" s="214" t="str">
        <f t="shared" si="4"/>
        <v/>
      </c>
      <c r="L117" s="71"/>
    </row>
    <row r="118" spans="2:12" x14ac:dyDescent="0.35">
      <c r="B118" s="84">
        <f t="shared" si="5"/>
        <v>106</v>
      </c>
      <c r="C118" s="89"/>
      <c r="D118" s="222"/>
      <c r="E118" s="90"/>
      <c r="F118" s="91"/>
      <c r="G118" s="92"/>
      <c r="H118" s="96"/>
      <c r="I118" s="97" t="str">
        <f t="shared" si="3"/>
        <v/>
      </c>
      <c r="J118" s="171"/>
      <c r="K118" s="214" t="str">
        <f t="shared" si="4"/>
        <v/>
      </c>
      <c r="L118" s="71"/>
    </row>
    <row r="119" spans="2:12" x14ac:dyDescent="0.35">
      <c r="B119" s="84">
        <f t="shared" si="5"/>
        <v>107</v>
      </c>
      <c r="C119" s="89"/>
      <c r="D119" s="222"/>
      <c r="E119" s="90"/>
      <c r="F119" s="91"/>
      <c r="G119" s="92"/>
      <c r="H119" s="96"/>
      <c r="I119" s="97" t="str">
        <f t="shared" si="3"/>
        <v/>
      </c>
      <c r="J119" s="171"/>
      <c r="K119" s="214" t="str">
        <f t="shared" si="4"/>
        <v/>
      </c>
      <c r="L119" s="71"/>
    </row>
    <row r="120" spans="2:12" x14ac:dyDescent="0.35">
      <c r="B120" s="84">
        <f t="shared" si="5"/>
        <v>108</v>
      </c>
      <c r="C120" s="89"/>
      <c r="D120" s="222"/>
      <c r="E120" s="90"/>
      <c r="F120" s="91"/>
      <c r="G120" s="92"/>
      <c r="H120" s="96"/>
      <c r="I120" s="97" t="str">
        <f t="shared" si="3"/>
        <v/>
      </c>
      <c r="J120" s="171"/>
      <c r="K120" s="214" t="str">
        <f t="shared" si="4"/>
        <v/>
      </c>
      <c r="L120" s="71"/>
    </row>
    <row r="121" spans="2:12" x14ac:dyDescent="0.35">
      <c r="B121" s="84">
        <f t="shared" si="5"/>
        <v>109</v>
      </c>
      <c r="C121" s="89"/>
      <c r="D121" s="222"/>
      <c r="E121" s="90"/>
      <c r="F121" s="91"/>
      <c r="G121" s="92"/>
      <c r="H121" s="96"/>
      <c r="I121" s="97" t="str">
        <f t="shared" si="3"/>
        <v/>
      </c>
      <c r="J121" s="171"/>
      <c r="K121" s="214" t="str">
        <f t="shared" si="4"/>
        <v/>
      </c>
      <c r="L121" s="71"/>
    </row>
    <row r="122" spans="2:12" x14ac:dyDescent="0.35">
      <c r="B122" s="84">
        <f t="shared" si="5"/>
        <v>110</v>
      </c>
      <c r="C122" s="89"/>
      <c r="D122" s="222"/>
      <c r="E122" s="90"/>
      <c r="F122" s="91"/>
      <c r="G122" s="92"/>
      <c r="H122" s="96"/>
      <c r="I122" s="97" t="str">
        <f t="shared" si="3"/>
        <v/>
      </c>
      <c r="J122" s="171"/>
      <c r="K122" s="214" t="str">
        <f t="shared" si="4"/>
        <v/>
      </c>
      <c r="L122" s="71"/>
    </row>
    <row r="123" spans="2:12" x14ac:dyDescent="0.35">
      <c r="B123" s="84">
        <f t="shared" si="5"/>
        <v>111</v>
      </c>
      <c r="C123" s="89"/>
      <c r="D123" s="222"/>
      <c r="E123" s="90"/>
      <c r="F123" s="91"/>
      <c r="G123" s="92"/>
      <c r="H123" s="96"/>
      <c r="I123" s="97" t="str">
        <f t="shared" si="3"/>
        <v/>
      </c>
      <c r="J123" s="171"/>
      <c r="K123" s="214" t="str">
        <f t="shared" si="4"/>
        <v/>
      </c>
      <c r="L123" s="71"/>
    </row>
    <row r="124" spans="2:12" x14ac:dyDescent="0.35">
      <c r="B124" s="84">
        <f t="shared" si="5"/>
        <v>112</v>
      </c>
      <c r="C124" s="89"/>
      <c r="D124" s="222"/>
      <c r="E124" s="90"/>
      <c r="F124" s="91"/>
      <c r="G124" s="92"/>
      <c r="H124" s="96"/>
      <c r="I124" s="97" t="str">
        <f t="shared" si="3"/>
        <v/>
      </c>
      <c r="J124" s="171"/>
      <c r="K124" s="214" t="str">
        <f t="shared" si="4"/>
        <v/>
      </c>
      <c r="L124" s="71"/>
    </row>
    <row r="125" spans="2:12" x14ac:dyDescent="0.35">
      <c r="B125" s="84">
        <f t="shared" si="5"/>
        <v>113</v>
      </c>
      <c r="C125" s="89"/>
      <c r="D125" s="222"/>
      <c r="E125" s="90"/>
      <c r="F125" s="91"/>
      <c r="G125" s="92"/>
      <c r="H125" s="96"/>
      <c r="I125" s="97" t="str">
        <f t="shared" si="3"/>
        <v/>
      </c>
      <c r="J125" s="171"/>
      <c r="K125" s="214" t="str">
        <f t="shared" si="4"/>
        <v/>
      </c>
      <c r="L125" s="71"/>
    </row>
    <row r="126" spans="2:12" x14ac:dyDescent="0.35">
      <c r="B126" s="84">
        <f t="shared" si="5"/>
        <v>114</v>
      </c>
      <c r="C126" s="89"/>
      <c r="D126" s="222"/>
      <c r="E126" s="90"/>
      <c r="F126" s="91"/>
      <c r="G126" s="92"/>
      <c r="H126" s="96"/>
      <c r="I126" s="97" t="str">
        <f t="shared" si="3"/>
        <v/>
      </c>
      <c r="J126" s="171"/>
      <c r="K126" s="214" t="str">
        <f t="shared" si="4"/>
        <v/>
      </c>
      <c r="L126" s="71"/>
    </row>
    <row r="127" spans="2:12" x14ac:dyDescent="0.35">
      <c r="B127" s="84">
        <f t="shared" si="5"/>
        <v>115</v>
      </c>
      <c r="C127" s="89"/>
      <c r="D127" s="222"/>
      <c r="E127" s="90"/>
      <c r="F127" s="91"/>
      <c r="G127" s="92"/>
      <c r="H127" s="96"/>
      <c r="I127" s="97" t="str">
        <f t="shared" si="3"/>
        <v/>
      </c>
      <c r="J127" s="171"/>
      <c r="K127" s="214" t="str">
        <f t="shared" si="4"/>
        <v/>
      </c>
      <c r="L127" s="71"/>
    </row>
    <row r="128" spans="2:12" x14ac:dyDescent="0.35">
      <c r="B128" s="84">
        <f t="shared" si="5"/>
        <v>116</v>
      </c>
      <c r="C128" s="89"/>
      <c r="D128" s="222"/>
      <c r="E128" s="90"/>
      <c r="F128" s="91"/>
      <c r="G128" s="92"/>
      <c r="H128" s="96"/>
      <c r="I128" s="97" t="str">
        <f t="shared" si="3"/>
        <v/>
      </c>
      <c r="J128" s="171"/>
      <c r="K128" s="214" t="str">
        <f t="shared" si="4"/>
        <v/>
      </c>
      <c r="L128" s="71"/>
    </row>
    <row r="129" spans="2:12" x14ac:dyDescent="0.35">
      <c r="B129" s="84">
        <f t="shared" si="5"/>
        <v>117</v>
      </c>
      <c r="C129" s="89"/>
      <c r="D129" s="222"/>
      <c r="E129" s="90"/>
      <c r="F129" s="91"/>
      <c r="G129" s="92"/>
      <c r="H129" s="96"/>
      <c r="I129" s="97" t="str">
        <f t="shared" si="3"/>
        <v/>
      </c>
      <c r="J129" s="171"/>
      <c r="K129" s="214" t="str">
        <f t="shared" si="4"/>
        <v/>
      </c>
      <c r="L129" s="71"/>
    </row>
    <row r="130" spans="2:12" x14ac:dyDescent="0.35">
      <c r="B130" s="84">
        <f t="shared" si="5"/>
        <v>118</v>
      </c>
      <c r="C130" s="89"/>
      <c r="D130" s="222"/>
      <c r="E130" s="90"/>
      <c r="F130" s="91"/>
      <c r="G130" s="92"/>
      <c r="H130" s="96"/>
      <c r="I130" s="97" t="str">
        <f t="shared" si="3"/>
        <v/>
      </c>
      <c r="J130" s="171"/>
      <c r="K130" s="214" t="str">
        <f t="shared" si="4"/>
        <v/>
      </c>
      <c r="L130" s="71"/>
    </row>
    <row r="131" spans="2:12" x14ac:dyDescent="0.35">
      <c r="B131" s="84">
        <f t="shared" si="5"/>
        <v>119</v>
      </c>
      <c r="C131" s="89"/>
      <c r="D131" s="222"/>
      <c r="E131" s="90"/>
      <c r="F131" s="91"/>
      <c r="G131" s="92"/>
      <c r="H131" s="96"/>
      <c r="I131" s="97" t="str">
        <f t="shared" si="3"/>
        <v/>
      </c>
      <c r="J131" s="171"/>
      <c r="K131" s="214" t="str">
        <f t="shared" si="4"/>
        <v/>
      </c>
      <c r="L131" s="71"/>
    </row>
    <row r="132" spans="2:12" x14ac:dyDescent="0.35">
      <c r="B132" s="84">
        <f t="shared" si="5"/>
        <v>120</v>
      </c>
      <c r="C132" s="89"/>
      <c r="D132" s="222"/>
      <c r="E132" s="90"/>
      <c r="F132" s="91"/>
      <c r="G132" s="92"/>
      <c r="H132" s="96"/>
      <c r="I132" s="97" t="str">
        <f t="shared" si="3"/>
        <v/>
      </c>
      <c r="J132" s="171"/>
      <c r="K132" s="214" t="str">
        <f t="shared" si="4"/>
        <v/>
      </c>
      <c r="L132" s="71"/>
    </row>
    <row r="133" spans="2:12" x14ac:dyDescent="0.35">
      <c r="B133" s="84">
        <f t="shared" si="5"/>
        <v>121</v>
      </c>
      <c r="C133" s="89"/>
      <c r="D133" s="222"/>
      <c r="E133" s="90"/>
      <c r="F133" s="91"/>
      <c r="G133" s="92"/>
      <c r="H133" s="96"/>
      <c r="I133" s="97" t="str">
        <f t="shared" si="3"/>
        <v/>
      </c>
      <c r="J133" s="171"/>
      <c r="K133" s="214" t="str">
        <f t="shared" si="4"/>
        <v/>
      </c>
      <c r="L133" s="71"/>
    </row>
    <row r="134" spans="2:12" x14ac:dyDescent="0.35">
      <c r="B134" s="84">
        <f t="shared" si="5"/>
        <v>122</v>
      </c>
      <c r="C134" s="89"/>
      <c r="D134" s="222"/>
      <c r="E134" s="90"/>
      <c r="F134" s="91"/>
      <c r="G134" s="92"/>
      <c r="H134" s="96"/>
      <c r="I134" s="97" t="str">
        <f t="shared" si="3"/>
        <v/>
      </c>
      <c r="J134" s="171"/>
      <c r="K134" s="214" t="str">
        <f t="shared" si="4"/>
        <v/>
      </c>
      <c r="L134" s="71"/>
    </row>
    <row r="135" spans="2:12" x14ac:dyDescent="0.35">
      <c r="B135" s="84">
        <f t="shared" si="5"/>
        <v>123</v>
      </c>
      <c r="C135" s="89"/>
      <c r="D135" s="222"/>
      <c r="E135" s="90"/>
      <c r="F135" s="91"/>
      <c r="G135" s="92"/>
      <c r="H135" s="96"/>
      <c r="I135" s="97" t="str">
        <f t="shared" si="3"/>
        <v/>
      </c>
      <c r="J135" s="171"/>
      <c r="K135" s="214" t="str">
        <f t="shared" si="4"/>
        <v/>
      </c>
      <c r="L135" s="71"/>
    </row>
    <row r="136" spans="2:12" x14ac:dyDescent="0.35">
      <c r="B136" s="84">
        <f t="shared" si="5"/>
        <v>124</v>
      </c>
      <c r="C136" s="89"/>
      <c r="D136" s="222"/>
      <c r="E136" s="90"/>
      <c r="F136" s="91"/>
      <c r="G136" s="92"/>
      <c r="H136" s="96"/>
      <c r="I136" s="97" t="str">
        <f t="shared" si="3"/>
        <v/>
      </c>
      <c r="J136" s="171"/>
      <c r="K136" s="214" t="str">
        <f t="shared" si="4"/>
        <v/>
      </c>
      <c r="L136" s="71"/>
    </row>
    <row r="137" spans="2:12" x14ac:dyDescent="0.35">
      <c r="B137" s="84">
        <f t="shared" si="5"/>
        <v>125</v>
      </c>
      <c r="C137" s="89"/>
      <c r="D137" s="222"/>
      <c r="E137" s="90"/>
      <c r="F137" s="91"/>
      <c r="G137" s="92"/>
      <c r="H137" s="96"/>
      <c r="I137" s="97" t="str">
        <f t="shared" si="3"/>
        <v/>
      </c>
      <c r="J137" s="171"/>
      <c r="K137" s="214" t="str">
        <f t="shared" si="4"/>
        <v/>
      </c>
      <c r="L137" s="71"/>
    </row>
    <row r="138" spans="2:12" x14ac:dyDescent="0.35">
      <c r="B138" s="84">
        <f t="shared" si="5"/>
        <v>126</v>
      </c>
      <c r="C138" s="89"/>
      <c r="D138" s="222"/>
      <c r="E138" s="90"/>
      <c r="F138" s="91"/>
      <c r="G138" s="92"/>
      <c r="H138" s="96"/>
      <c r="I138" s="97" t="str">
        <f t="shared" si="3"/>
        <v/>
      </c>
      <c r="J138" s="171"/>
      <c r="K138" s="214" t="str">
        <f t="shared" si="4"/>
        <v/>
      </c>
      <c r="L138" s="71"/>
    </row>
    <row r="139" spans="2:12" x14ac:dyDescent="0.35">
      <c r="B139" s="84">
        <f t="shared" si="5"/>
        <v>127</v>
      </c>
      <c r="C139" s="89"/>
      <c r="D139" s="222"/>
      <c r="E139" s="90"/>
      <c r="F139" s="91"/>
      <c r="G139" s="92"/>
      <c r="H139" s="96"/>
      <c r="I139" s="97" t="str">
        <f t="shared" si="3"/>
        <v/>
      </c>
      <c r="J139" s="171"/>
      <c r="K139" s="214" t="str">
        <f t="shared" si="4"/>
        <v/>
      </c>
      <c r="L139" s="71"/>
    </row>
    <row r="140" spans="2:12" x14ac:dyDescent="0.35">
      <c r="B140" s="84">
        <f t="shared" si="5"/>
        <v>128</v>
      </c>
      <c r="C140" s="89"/>
      <c r="D140" s="222"/>
      <c r="E140" s="90"/>
      <c r="F140" s="91"/>
      <c r="G140" s="92"/>
      <c r="H140" s="96"/>
      <c r="I140" s="97" t="str">
        <f t="shared" si="3"/>
        <v/>
      </c>
      <c r="J140" s="171"/>
      <c r="K140" s="214" t="str">
        <f t="shared" si="4"/>
        <v/>
      </c>
      <c r="L140" s="71"/>
    </row>
    <row r="141" spans="2:12" x14ac:dyDescent="0.35">
      <c r="B141" s="84">
        <f t="shared" si="5"/>
        <v>129</v>
      </c>
      <c r="C141" s="89"/>
      <c r="D141" s="222"/>
      <c r="E141" s="90"/>
      <c r="F141" s="91"/>
      <c r="G141" s="92"/>
      <c r="H141" s="96"/>
      <c r="I141" s="97" t="str">
        <f t="shared" ref="I141:I204" si="6">IF(E141="","",ROUND(F141/H141,2))</f>
        <v/>
      </c>
      <c r="J141" s="171"/>
      <c r="K141" s="214" t="str">
        <f t="shared" ref="K141:K204" si="7">IF(E141="","",VLOOKUP(J141,BUDGETLINETABLE,2,FALSE))</f>
        <v/>
      </c>
      <c r="L141" s="71"/>
    </row>
    <row r="142" spans="2:12" x14ac:dyDescent="0.35">
      <c r="B142" s="84">
        <f t="shared" si="5"/>
        <v>130</v>
      </c>
      <c r="C142" s="89"/>
      <c r="D142" s="222"/>
      <c r="E142" s="90"/>
      <c r="F142" s="91"/>
      <c r="G142" s="92"/>
      <c r="H142" s="96"/>
      <c r="I142" s="97" t="str">
        <f t="shared" si="6"/>
        <v/>
      </c>
      <c r="J142" s="171"/>
      <c r="K142" s="214" t="str">
        <f t="shared" si="7"/>
        <v/>
      </c>
      <c r="L142" s="71"/>
    </row>
    <row r="143" spans="2:12" x14ac:dyDescent="0.35">
      <c r="B143" s="84">
        <f t="shared" ref="B143:B206" si="8">B142+1</f>
        <v>131</v>
      </c>
      <c r="C143" s="89"/>
      <c r="D143" s="222"/>
      <c r="E143" s="90"/>
      <c r="F143" s="91"/>
      <c r="G143" s="92"/>
      <c r="H143" s="96"/>
      <c r="I143" s="97" t="str">
        <f t="shared" si="6"/>
        <v/>
      </c>
      <c r="J143" s="171"/>
      <c r="K143" s="214" t="str">
        <f t="shared" si="7"/>
        <v/>
      </c>
      <c r="L143" s="71"/>
    </row>
    <row r="144" spans="2:12" x14ac:dyDescent="0.35">
      <c r="B144" s="84">
        <f t="shared" si="8"/>
        <v>132</v>
      </c>
      <c r="C144" s="89"/>
      <c r="D144" s="222"/>
      <c r="E144" s="90"/>
      <c r="F144" s="91"/>
      <c r="G144" s="92"/>
      <c r="H144" s="96"/>
      <c r="I144" s="97" t="str">
        <f t="shared" si="6"/>
        <v/>
      </c>
      <c r="J144" s="171"/>
      <c r="K144" s="214" t="str">
        <f t="shared" si="7"/>
        <v/>
      </c>
      <c r="L144" s="71"/>
    </row>
    <row r="145" spans="2:12" x14ac:dyDescent="0.35">
      <c r="B145" s="84">
        <f t="shared" si="8"/>
        <v>133</v>
      </c>
      <c r="C145" s="89"/>
      <c r="D145" s="222"/>
      <c r="E145" s="90"/>
      <c r="F145" s="91"/>
      <c r="G145" s="92"/>
      <c r="H145" s="96"/>
      <c r="I145" s="97" t="str">
        <f t="shared" si="6"/>
        <v/>
      </c>
      <c r="J145" s="171"/>
      <c r="K145" s="214" t="str">
        <f t="shared" si="7"/>
        <v/>
      </c>
      <c r="L145" s="71"/>
    </row>
    <row r="146" spans="2:12" x14ac:dyDescent="0.35">
      <c r="B146" s="84">
        <f t="shared" si="8"/>
        <v>134</v>
      </c>
      <c r="C146" s="89"/>
      <c r="D146" s="222"/>
      <c r="E146" s="90"/>
      <c r="F146" s="91"/>
      <c r="G146" s="92"/>
      <c r="H146" s="96"/>
      <c r="I146" s="97" t="str">
        <f t="shared" si="6"/>
        <v/>
      </c>
      <c r="J146" s="171"/>
      <c r="K146" s="214" t="str">
        <f t="shared" si="7"/>
        <v/>
      </c>
      <c r="L146" s="71"/>
    </row>
    <row r="147" spans="2:12" x14ac:dyDescent="0.35">
      <c r="B147" s="84">
        <f t="shared" si="8"/>
        <v>135</v>
      </c>
      <c r="C147" s="89"/>
      <c r="D147" s="222"/>
      <c r="E147" s="90"/>
      <c r="F147" s="91"/>
      <c r="G147" s="92"/>
      <c r="H147" s="96"/>
      <c r="I147" s="97" t="str">
        <f t="shared" si="6"/>
        <v/>
      </c>
      <c r="J147" s="171"/>
      <c r="K147" s="214" t="str">
        <f t="shared" si="7"/>
        <v/>
      </c>
      <c r="L147" s="71"/>
    </row>
    <row r="148" spans="2:12" x14ac:dyDescent="0.35">
      <c r="B148" s="84">
        <f t="shared" si="8"/>
        <v>136</v>
      </c>
      <c r="C148" s="89"/>
      <c r="D148" s="222"/>
      <c r="E148" s="90"/>
      <c r="F148" s="91"/>
      <c r="G148" s="92"/>
      <c r="H148" s="96"/>
      <c r="I148" s="97" t="str">
        <f t="shared" si="6"/>
        <v/>
      </c>
      <c r="J148" s="171"/>
      <c r="K148" s="214" t="str">
        <f t="shared" si="7"/>
        <v/>
      </c>
      <c r="L148" s="71"/>
    </row>
    <row r="149" spans="2:12" x14ac:dyDescent="0.35">
      <c r="B149" s="84">
        <f t="shared" si="8"/>
        <v>137</v>
      </c>
      <c r="C149" s="89"/>
      <c r="D149" s="222"/>
      <c r="E149" s="90"/>
      <c r="F149" s="91"/>
      <c r="G149" s="92"/>
      <c r="H149" s="96"/>
      <c r="I149" s="97" t="str">
        <f t="shared" si="6"/>
        <v/>
      </c>
      <c r="J149" s="171"/>
      <c r="K149" s="214" t="str">
        <f t="shared" si="7"/>
        <v/>
      </c>
      <c r="L149" s="71"/>
    </row>
    <row r="150" spans="2:12" x14ac:dyDescent="0.35">
      <c r="B150" s="84">
        <f t="shared" si="8"/>
        <v>138</v>
      </c>
      <c r="C150" s="89"/>
      <c r="D150" s="222"/>
      <c r="E150" s="90"/>
      <c r="F150" s="91"/>
      <c r="G150" s="92"/>
      <c r="H150" s="96"/>
      <c r="I150" s="97" t="str">
        <f t="shared" si="6"/>
        <v/>
      </c>
      <c r="J150" s="171"/>
      <c r="K150" s="214" t="str">
        <f t="shared" si="7"/>
        <v/>
      </c>
      <c r="L150" s="71"/>
    </row>
    <row r="151" spans="2:12" x14ac:dyDescent="0.35">
      <c r="B151" s="84">
        <f t="shared" si="8"/>
        <v>139</v>
      </c>
      <c r="C151" s="89"/>
      <c r="D151" s="222"/>
      <c r="E151" s="90"/>
      <c r="F151" s="91"/>
      <c r="G151" s="92"/>
      <c r="H151" s="96"/>
      <c r="I151" s="97" t="str">
        <f t="shared" si="6"/>
        <v/>
      </c>
      <c r="J151" s="171"/>
      <c r="K151" s="214" t="str">
        <f t="shared" si="7"/>
        <v/>
      </c>
      <c r="L151" s="71"/>
    </row>
    <row r="152" spans="2:12" x14ac:dyDescent="0.35">
      <c r="B152" s="84">
        <f t="shared" si="8"/>
        <v>140</v>
      </c>
      <c r="C152" s="89"/>
      <c r="D152" s="222"/>
      <c r="E152" s="90"/>
      <c r="F152" s="91"/>
      <c r="G152" s="92"/>
      <c r="H152" s="96"/>
      <c r="I152" s="97" t="str">
        <f t="shared" si="6"/>
        <v/>
      </c>
      <c r="J152" s="171"/>
      <c r="K152" s="214" t="str">
        <f t="shared" si="7"/>
        <v/>
      </c>
      <c r="L152" s="71"/>
    </row>
    <row r="153" spans="2:12" x14ac:dyDescent="0.35">
      <c r="B153" s="84">
        <f t="shared" si="8"/>
        <v>141</v>
      </c>
      <c r="C153" s="89"/>
      <c r="D153" s="222"/>
      <c r="E153" s="90"/>
      <c r="F153" s="91"/>
      <c r="G153" s="92"/>
      <c r="H153" s="96"/>
      <c r="I153" s="97" t="str">
        <f t="shared" si="6"/>
        <v/>
      </c>
      <c r="J153" s="171"/>
      <c r="K153" s="214" t="str">
        <f t="shared" si="7"/>
        <v/>
      </c>
      <c r="L153" s="71"/>
    </row>
    <row r="154" spans="2:12" x14ac:dyDescent="0.35">
      <c r="B154" s="84">
        <f t="shared" si="8"/>
        <v>142</v>
      </c>
      <c r="C154" s="89"/>
      <c r="D154" s="222"/>
      <c r="E154" s="90"/>
      <c r="F154" s="91"/>
      <c r="G154" s="92"/>
      <c r="H154" s="96"/>
      <c r="I154" s="97" t="str">
        <f t="shared" si="6"/>
        <v/>
      </c>
      <c r="J154" s="171"/>
      <c r="K154" s="214" t="str">
        <f t="shared" si="7"/>
        <v/>
      </c>
      <c r="L154" s="71"/>
    </row>
    <row r="155" spans="2:12" x14ac:dyDescent="0.35">
      <c r="B155" s="84">
        <f t="shared" si="8"/>
        <v>143</v>
      </c>
      <c r="C155" s="89"/>
      <c r="D155" s="222"/>
      <c r="E155" s="90"/>
      <c r="F155" s="91"/>
      <c r="G155" s="92"/>
      <c r="H155" s="96"/>
      <c r="I155" s="97" t="str">
        <f t="shared" si="6"/>
        <v/>
      </c>
      <c r="J155" s="171"/>
      <c r="K155" s="214" t="str">
        <f t="shared" si="7"/>
        <v/>
      </c>
      <c r="L155" s="71"/>
    </row>
    <row r="156" spans="2:12" x14ac:dyDescent="0.35">
      <c r="B156" s="84">
        <f t="shared" si="8"/>
        <v>144</v>
      </c>
      <c r="C156" s="89"/>
      <c r="D156" s="222"/>
      <c r="E156" s="90"/>
      <c r="F156" s="91"/>
      <c r="G156" s="92"/>
      <c r="H156" s="96"/>
      <c r="I156" s="97" t="str">
        <f t="shared" si="6"/>
        <v/>
      </c>
      <c r="J156" s="171"/>
      <c r="K156" s="214" t="str">
        <f t="shared" si="7"/>
        <v/>
      </c>
      <c r="L156" s="71"/>
    </row>
    <row r="157" spans="2:12" x14ac:dyDescent="0.35">
      <c r="B157" s="84">
        <f t="shared" si="8"/>
        <v>145</v>
      </c>
      <c r="C157" s="89"/>
      <c r="D157" s="222"/>
      <c r="E157" s="90"/>
      <c r="F157" s="91"/>
      <c r="G157" s="92"/>
      <c r="H157" s="96"/>
      <c r="I157" s="97" t="str">
        <f t="shared" si="6"/>
        <v/>
      </c>
      <c r="J157" s="171"/>
      <c r="K157" s="214" t="str">
        <f t="shared" si="7"/>
        <v/>
      </c>
      <c r="L157" s="71"/>
    </row>
    <row r="158" spans="2:12" x14ac:dyDescent="0.35">
      <c r="B158" s="84">
        <f t="shared" si="8"/>
        <v>146</v>
      </c>
      <c r="C158" s="89"/>
      <c r="D158" s="222"/>
      <c r="E158" s="90"/>
      <c r="F158" s="91"/>
      <c r="G158" s="92"/>
      <c r="H158" s="96"/>
      <c r="I158" s="97" t="str">
        <f t="shared" si="6"/>
        <v/>
      </c>
      <c r="J158" s="171"/>
      <c r="K158" s="214" t="str">
        <f t="shared" si="7"/>
        <v/>
      </c>
      <c r="L158" s="71"/>
    </row>
    <row r="159" spans="2:12" x14ac:dyDescent="0.35">
      <c r="B159" s="84">
        <f t="shared" si="8"/>
        <v>147</v>
      </c>
      <c r="C159" s="89"/>
      <c r="D159" s="222"/>
      <c r="E159" s="90"/>
      <c r="F159" s="91"/>
      <c r="G159" s="92"/>
      <c r="H159" s="96"/>
      <c r="I159" s="97" t="str">
        <f t="shared" si="6"/>
        <v/>
      </c>
      <c r="J159" s="171"/>
      <c r="K159" s="214" t="str">
        <f t="shared" si="7"/>
        <v/>
      </c>
      <c r="L159" s="71"/>
    </row>
    <row r="160" spans="2:12" x14ac:dyDescent="0.35">
      <c r="B160" s="84">
        <f t="shared" si="8"/>
        <v>148</v>
      </c>
      <c r="C160" s="89"/>
      <c r="D160" s="222"/>
      <c r="E160" s="90"/>
      <c r="F160" s="91"/>
      <c r="G160" s="92"/>
      <c r="H160" s="96"/>
      <c r="I160" s="97" t="str">
        <f t="shared" si="6"/>
        <v/>
      </c>
      <c r="J160" s="171"/>
      <c r="K160" s="214" t="str">
        <f t="shared" si="7"/>
        <v/>
      </c>
      <c r="L160" s="71"/>
    </row>
    <row r="161" spans="2:12" x14ac:dyDescent="0.35">
      <c r="B161" s="84">
        <f t="shared" si="8"/>
        <v>149</v>
      </c>
      <c r="C161" s="89"/>
      <c r="D161" s="222"/>
      <c r="E161" s="90"/>
      <c r="F161" s="91"/>
      <c r="G161" s="92"/>
      <c r="H161" s="96"/>
      <c r="I161" s="97" t="str">
        <f t="shared" si="6"/>
        <v/>
      </c>
      <c r="J161" s="171"/>
      <c r="K161" s="214" t="str">
        <f t="shared" si="7"/>
        <v/>
      </c>
      <c r="L161" s="71"/>
    </row>
    <row r="162" spans="2:12" x14ac:dyDescent="0.35">
      <c r="B162" s="84">
        <f t="shared" si="8"/>
        <v>150</v>
      </c>
      <c r="C162" s="89"/>
      <c r="D162" s="222"/>
      <c r="E162" s="90"/>
      <c r="F162" s="91"/>
      <c r="G162" s="92"/>
      <c r="H162" s="96"/>
      <c r="I162" s="97" t="str">
        <f t="shared" si="6"/>
        <v/>
      </c>
      <c r="J162" s="171"/>
      <c r="K162" s="214" t="str">
        <f t="shared" si="7"/>
        <v/>
      </c>
      <c r="L162" s="71"/>
    </row>
    <row r="163" spans="2:12" x14ac:dyDescent="0.35">
      <c r="B163" s="84">
        <f t="shared" si="8"/>
        <v>151</v>
      </c>
      <c r="C163" s="89"/>
      <c r="D163" s="222"/>
      <c r="E163" s="90"/>
      <c r="F163" s="91"/>
      <c r="G163" s="92"/>
      <c r="H163" s="96"/>
      <c r="I163" s="97" t="str">
        <f t="shared" si="6"/>
        <v/>
      </c>
      <c r="J163" s="171"/>
      <c r="K163" s="214" t="str">
        <f t="shared" si="7"/>
        <v/>
      </c>
      <c r="L163" s="71"/>
    </row>
    <row r="164" spans="2:12" x14ac:dyDescent="0.35">
      <c r="B164" s="84">
        <f t="shared" si="8"/>
        <v>152</v>
      </c>
      <c r="C164" s="89"/>
      <c r="D164" s="222"/>
      <c r="E164" s="90"/>
      <c r="F164" s="91"/>
      <c r="G164" s="92"/>
      <c r="H164" s="96"/>
      <c r="I164" s="97" t="str">
        <f t="shared" si="6"/>
        <v/>
      </c>
      <c r="J164" s="171"/>
      <c r="K164" s="214" t="str">
        <f t="shared" si="7"/>
        <v/>
      </c>
      <c r="L164" s="71"/>
    </row>
    <row r="165" spans="2:12" x14ac:dyDescent="0.35">
      <c r="B165" s="84">
        <f t="shared" si="8"/>
        <v>153</v>
      </c>
      <c r="C165" s="89"/>
      <c r="D165" s="222"/>
      <c r="E165" s="90"/>
      <c r="F165" s="91"/>
      <c r="G165" s="92"/>
      <c r="H165" s="96"/>
      <c r="I165" s="97" t="str">
        <f t="shared" si="6"/>
        <v/>
      </c>
      <c r="J165" s="171"/>
      <c r="K165" s="214" t="str">
        <f t="shared" si="7"/>
        <v/>
      </c>
      <c r="L165" s="71"/>
    </row>
    <row r="166" spans="2:12" x14ac:dyDescent="0.35">
      <c r="B166" s="84">
        <f t="shared" si="8"/>
        <v>154</v>
      </c>
      <c r="C166" s="89"/>
      <c r="D166" s="222"/>
      <c r="E166" s="90"/>
      <c r="F166" s="91"/>
      <c r="G166" s="92"/>
      <c r="H166" s="96"/>
      <c r="I166" s="97" t="str">
        <f t="shared" si="6"/>
        <v/>
      </c>
      <c r="J166" s="171"/>
      <c r="K166" s="214" t="str">
        <f t="shared" si="7"/>
        <v/>
      </c>
      <c r="L166" s="71"/>
    </row>
    <row r="167" spans="2:12" x14ac:dyDescent="0.35">
      <c r="B167" s="84">
        <f t="shared" si="8"/>
        <v>155</v>
      </c>
      <c r="C167" s="89"/>
      <c r="D167" s="222"/>
      <c r="E167" s="90"/>
      <c r="F167" s="91"/>
      <c r="G167" s="92"/>
      <c r="H167" s="96"/>
      <c r="I167" s="97" t="str">
        <f t="shared" si="6"/>
        <v/>
      </c>
      <c r="J167" s="171"/>
      <c r="K167" s="214" t="str">
        <f t="shared" si="7"/>
        <v/>
      </c>
      <c r="L167" s="71"/>
    </row>
    <row r="168" spans="2:12" x14ac:dyDescent="0.35">
      <c r="B168" s="84">
        <f t="shared" si="8"/>
        <v>156</v>
      </c>
      <c r="C168" s="89"/>
      <c r="D168" s="222"/>
      <c r="E168" s="90"/>
      <c r="F168" s="91"/>
      <c r="G168" s="92"/>
      <c r="H168" s="96"/>
      <c r="I168" s="97" t="str">
        <f t="shared" si="6"/>
        <v/>
      </c>
      <c r="J168" s="171"/>
      <c r="K168" s="214" t="str">
        <f t="shared" si="7"/>
        <v/>
      </c>
      <c r="L168" s="71"/>
    </row>
    <row r="169" spans="2:12" x14ac:dyDescent="0.35">
      <c r="B169" s="84">
        <f t="shared" si="8"/>
        <v>157</v>
      </c>
      <c r="C169" s="89"/>
      <c r="D169" s="222"/>
      <c r="E169" s="90"/>
      <c r="F169" s="91"/>
      <c r="G169" s="92"/>
      <c r="H169" s="96"/>
      <c r="I169" s="97" t="str">
        <f t="shared" si="6"/>
        <v/>
      </c>
      <c r="J169" s="171"/>
      <c r="K169" s="214" t="str">
        <f t="shared" si="7"/>
        <v/>
      </c>
      <c r="L169" s="71"/>
    </row>
    <row r="170" spans="2:12" x14ac:dyDescent="0.35">
      <c r="B170" s="84">
        <f t="shared" si="8"/>
        <v>158</v>
      </c>
      <c r="C170" s="89"/>
      <c r="D170" s="222"/>
      <c r="E170" s="90"/>
      <c r="F170" s="91"/>
      <c r="G170" s="92"/>
      <c r="H170" s="96"/>
      <c r="I170" s="97" t="str">
        <f t="shared" si="6"/>
        <v/>
      </c>
      <c r="J170" s="171"/>
      <c r="K170" s="214" t="str">
        <f t="shared" si="7"/>
        <v/>
      </c>
      <c r="L170" s="71"/>
    </row>
    <row r="171" spans="2:12" x14ac:dyDescent="0.35">
      <c r="B171" s="84">
        <f t="shared" si="8"/>
        <v>159</v>
      </c>
      <c r="C171" s="89"/>
      <c r="D171" s="222"/>
      <c r="E171" s="90"/>
      <c r="F171" s="91"/>
      <c r="G171" s="92"/>
      <c r="H171" s="96"/>
      <c r="I171" s="97" t="str">
        <f t="shared" si="6"/>
        <v/>
      </c>
      <c r="J171" s="171"/>
      <c r="K171" s="214" t="str">
        <f t="shared" si="7"/>
        <v/>
      </c>
      <c r="L171" s="71"/>
    </row>
    <row r="172" spans="2:12" x14ac:dyDescent="0.35">
      <c r="B172" s="84">
        <f t="shared" si="8"/>
        <v>160</v>
      </c>
      <c r="C172" s="89"/>
      <c r="D172" s="222"/>
      <c r="E172" s="90"/>
      <c r="F172" s="91"/>
      <c r="G172" s="92"/>
      <c r="H172" s="96"/>
      <c r="I172" s="97" t="str">
        <f t="shared" si="6"/>
        <v/>
      </c>
      <c r="J172" s="171"/>
      <c r="K172" s="214" t="str">
        <f t="shared" si="7"/>
        <v/>
      </c>
      <c r="L172" s="71"/>
    </row>
    <row r="173" spans="2:12" x14ac:dyDescent="0.35">
      <c r="B173" s="84">
        <f t="shared" si="8"/>
        <v>161</v>
      </c>
      <c r="C173" s="89"/>
      <c r="D173" s="222"/>
      <c r="E173" s="90"/>
      <c r="F173" s="91"/>
      <c r="G173" s="92"/>
      <c r="H173" s="96"/>
      <c r="I173" s="97" t="str">
        <f t="shared" si="6"/>
        <v/>
      </c>
      <c r="J173" s="171"/>
      <c r="K173" s="214" t="str">
        <f t="shared" si="7"/>
        <v/>
      </c>
      <c r="L173" s="71"/>
    </row>
    <row r="174" spans="2:12" x14ac:dyDescent="0.35">
      <c r="B174" s="84">
        <f t="shared" si="8"/>
        <v>162</v>
      </c>
      <c r="C174" s="89"/>
      <c r="D174" s="222"/>
      <c r="E174" s="90"/>
      <c r="F174" s="91"/>
      <c r="G174" s="92"/>
      <c r="H174" s="96"/>
      <c r="I174" s="97" t="str">
        <f t="shared" si="6"/>
        <v/>
      </c>
      <c r="J174" s="171"/>
      <c r="K174" s="214" t="str">
        <f t="shared" si="7"/>
        <v/>
      </c>
      <c r="L174" s="71"/>
    </row>
    <row r="175" spans="2:12" x14ac:dyDescent="0.35">
      <c r="B175" s="84">
        <f t="shared" si="8"/>
        <v>163</v>
      </c>
      <c r="C175" s="89"/>
      <c r="D175" s="222"/>
      <c r="E175" s="90"/>
      <c r="F175" s="91"/>
      <c r="G175" s="92"/>
      <c r="H175" s="96"/>
      <c r="I175" s="97" t="str">
        <f t="shared" si="6"/>
        <v/>
      </c>
      <c r="J175" s="171"/>
      <c r="K175" s="214" t="str">
        <f t="shared" si="7"/>
        <v/>
      </c>
      <c r="L175" s="71"/>
    </row>
    <row r="176" spans="2:12" x14ac:dyDescent="0.35">
      <c r="B176" s="84">
        <f t="shared" si="8"/>
        <v>164</v>
      </c>
      <c r="C176" s="89"/>
      <c r="D176" s="222"/>
      <c r="E176" s="90"/>
      <c r="F176" s="91"/>
      <c r="G176" s="92"/>
      <c r="H176" s="96"/>
      <c r="I176" s="97" t="str">
        <f t="shared" si="6"/>
        <v/>
      </c>
      <c r="J176" s="171"/>
      <c r="K176" s="214" t="str">
        <f t="shared" si="7"/>
        <v/>
      </c>
      <c r="L176" s="71"/>
    </row>
    <row r="177" spans="2:12" x14ac:dyDescent="0.35">
      <c r="B177" s="84">
        <f t="shared" si="8"/>
        <v>165</v>
      </c>
      <c r="C177" s="89"/>
      <c r="D177" s="222"/>
      <c r="E177" s="90"/>
      <c r="F177" s="91"/>
      <c r="G177" s="92"/>
      <c r="H177" s="96"/>
      <c r="I177" s="97" t="str">
        <f t="shared" si="6"/>
        <v/>
      </c>
      <c r="J177" s="171"/>
      <c r="K177" s="214" t="str">
        <f t="shared" si="7"/>
        <v/>
      </c>
      <c r="L177" s="71"/>
    </row>
    <row r="178" spans="2:12" x14ac:dyDescent="0.35">
      <c r="B178" s="84">
        <f t="shared" si="8"/>
        <v>166</v>
      </c>
      <c r="C178" s="89"/>
      <c r="D178" s="222"/>
      <c r="E178" s="90"/>
      <c r="F178" s="91"/>
      <c r="G178" s="92"/>
      <c r="H178" s="96"/>
      <c r="I178" s="97" t="str">
        <f t="shared" si="6"/>
        <v/>
      </c>
      <c r="J178" s="171"/>
      <c r="K178" s="214" t="str">
        <f t="shared" si="7"/>
        <v/>
      </c>
      <c r="L178" s="71"/>
    </row>
    <row r="179" spans="2:12" x14ac:dyDescent="0.35">
      <c r="B179" s="84">
        <f t="shared" si="8"/>
        <v>167</v>
      </c>
      <c r="C179" s="89"/>
      <c r="D179" s="222"/>
      <c r="E179" s="90"/>
      <c r="F179" s="91"/>
      <c r="G179" s="92"/>
      <c r="H179" s="96"/>
      <c r="I179" s="97" t="str">
        <f t="shared" si="6"/>
        <v/>
      </c>
      <c r="J179" s="171"/>
      <c r="K179" s="214" t="str">
        <f t="shared" si="7"/>
        <v/>
      </c>
      <c r="L179" s="71"/>
    </row>
    <row r="180" spans="2:12" x14ac:dyDescent="0.35">
      <c r="B180" s="84">
        <f t="shared" si="8"/>
        <v>168</v>
      </c>
      <c r="C180" s="89"/>
      <c r="D180" s="222"/>
      <c r="E180" s="90"/>
      <c r="F180" s="91"/>
      <c r="G180" s="92"/>
      <c r="H180" s="96"/>
      <c r="I180" s="97" t="str">
        <f t="shared" si="6"/>
        <v/>
      </c>
      <c r="J180" s="171"/>
      <c r="K180" s="214" t="str">
        <f t="shared" si="7"/>
        <v/>
      </c>
      <c r="L180" s="71"/>
    </row>
    <row r="181" spans="2:12" x14ac:dyDescent="0.35">
      <c r="B181" s="84">
        <f t="shared" si="8"/>
        <v>169</v>
      </c>
      <c r="C181" s="89"/>
      <c r="D181" s="222"/>
      <c r="E181" s="90"/>
      <c r="F181" s="91"/>
      <c r="G181" s="92"/>
      <c r="H181" s="96"/>
      <c r="I181" s="97" t="str">
        <f t="shared" si="6"/>
        <v/>
      </c>
      <c r="J181" s="171"/>
      <c r="K181" s="214" t="str">
        <f t="shared" si="7"/>
        <v/>
      </c>
      <c r="L181" s="71"/>
    </row>
    <row r="182" spans="2:12" x14ac:dyDescent="0.35">
      <c r="B182" s="84">
        <f t="shared" si="8"/>
        <v>170</v>
      </c>
      <c r="C182" s="89"/>
      <c r="D182" s="222"/>
      <c r="E182" s="90"/>
      <c r="F182" s="91"/>
      <c r="G182" s="92"/>
      <c r="H182" s="96"/>
      <c r="I182" s="97" t="str">
        <f t="shared" si="6"/>
        <v/>
      </c>
      <c r="J182" s="171"/>
      <c r="K182" s="214" t="str">
        <f t="shared" si="7"/>
        <v/>
      </c>
      <c r="L182" s="71"/>
    </row>
    <row r="183" spans="2:12" x14ac:dyDescent="0.35">
      <c r="B183" s="84">
        <f t="shared" si="8"/>
        <v>171</v>
      </c>
      <c r="C183" s="89"/>
      <c r="D183" s="222"/>
      <c r="E183" s="90"/>
      <c r="F183" s="91"/>
      <c r="G183" s="92"/>
      <c r="H183" s="96"/>
      <c r="I183" s="97" t="str">
        <f t="shared" si="6"/>
        <v/>
      </c>
      <c r="J183" s="171"/>
      <c r="K183" s="214" t="str">
        <f t="shared" si="7"/>
        <v/>
      </c>
      <c r="L183" s="71"/>
    </row>
    <row r="184" spans="2:12" x14ac:dyDescent="0.35">
      <c r="B184" s="84">
        <f t="shared" si="8"/>
        <v>172</v>
      </c>
      <c r="C184" s="89"/>
      <c r="D184" s="222"/>
      <c r="E184" s="90"/>
      <c r="F184" s="91"/>
      <c r="G184" s="92"/>
      <c r="H184" s="96"/>
      <c r="I184" s="97" t="str">
        <f t="shared" si="6"/>
        <v/>
      </c>
      <c r="J184" s="171"/>
      <c r="K184" s="214" t="str">
        <f t="shared" si="7"/>
        <v/>
      </c>
      <c r="L184" s="71"/>
    </row>
    <row r="185" spans="2:12" x14ac:dyDescent="0.35">
      <c r="B185" s="84">
        <f t="shared" si="8"/>
        <v>173</v>
      </c>
      <c r="C185" s="89"/>
      <c r="D185" s="222"/>
      <c r="E185" s="90"/>
      <c r="F185" s="91"/>
      <c r="G185" s="92"/>
      <c r="H185" s="96"/>
      <c r="I185" s="97" t="str">
        <f t="shared" si="6"/>
        <v/>
      </c>
      <c r="J185" s="171"/>
      <c r="K185" s="214" t="str">
        <f t="shared" si="7"/>
        <v/>
      </c>
      <c r="L185" s="71"/>
    </row>
    <row r="186" spans="2:12" x14ac:dyDescent="0.35">
      <c r="B186" s="84">
        <f t="shared" si="8"/>
        <v>174</v>
      </c>
      <c r="C186" s="89"/>
      <c r="D186" s="222"/>
      <c r="E186" s="90"/>
      <c r="F186" s="91"/>
      <c r="G186" s="92"/>
      <c r="H186" s="96"/>
      <c r="I186" s="97" t="str">
        <f t="shared" si="6"/>
        <v/>
      </c>
      <c r="J186" s="171"/>
      <c r="K186" s="214" t="str">
        <f t="shared" si="7"/>
        <v/>
      </c>
      <c r="L186" s="71"/>
    </row>
    <row r="187" spans="2:12" x14ac:dyDescent="0.35">
      <c r="B187" s="84">
        <f t="shared" si="8"/>
        <v>175</v>
      </c>
      <c r="C187" s="89"/>
      <c r="D187" s="222"/>
      <c r="E187" s="90"/>
      <c r="F187" s="91"/>
      <c r="G187" s="92"/>
      <c r="H187" s="96"/>
      <c r="I187" s="97" t="str">
        <f t="shared" si="6"/>
        <v/>
      </c>
      <c r="J187" s="171"/>
      <c r="K187" s="214" t="str">
        <f t="shared" si="7"/>
        <v/>
      </c>
      <c r="L187" s="71"/>
    </row>
    <row r="188" spans="2:12" x14ac:dyDescent="0.35">
      <c r="B188" s="84">
        <f t="shared" si="8"/>
        <v>176</v>
      </c>
      <c r="C188" s="89"/>
      <c r="D188" s="222"/>
      <c r="E188" s="90"/>
      <c r="F188" s="91"/>
      <c r="G188" s="92"/>
      <c r="H188" s="96"/>
      <c r="I188" s="97" t="str">
        <f t="shared" si="6"/>
        <v/>
      </c>
      <c r="J188" s="171"/>
      <c r="K188" s="214" t="str">
        <f t="shared" si="7"/>
        <v/>
      </c>
      <c r="L188" s="71"/>
    </row>
    <row r="189" spans="2:12" x14ac:dyDescent="0.35">
      <c r="B189" s="84">
        <f t="shared" si="8"/>
        <v>177</v>
      </c>
      <c r="C189" s="89"/>
      <c r="D189" s="222"/>
      <c r="E189" s="90"/>
      <c r="F189" s="91"/>
      <c r="G189" s="92"/>
      <c r="H189" s="96"/>
      <c r="I189" s="97" t="str">
        <f t="shared" si="6"/>
        <v/>
      </c>
      <c r="J189" s="171"/>
      <c r="K189" s="214" t="str">
        <f t="shared" si="7"/>
        <v/>
      </c>
      <c r="L189" s="71"/>
    </row>
    <row r="190" spans="2:12" x14ac:dyDescent="0.35">
      <c r="B190" s="84">
        <f t="shared" si="8"/>
        <v>178</v>
      </c>
      <c r="C190" s="89"/>
      <c r="D190" s="222"/>
      <c r="E190" s="90"/>
      <c r="F190" s="91"/>
      <c r="G190" s="92"/>
      <c r="H190" s="96"/>
      <c r="I190" s="97" t="str">
        <f t="shared" si="6"/>
        <v/>
      </c>
      <c r="J190" s="171"/>
      <c r="K190" s="214" t="str">
        <f t="shared" si="7"/>
        <v/>
      </c>
      <c r="L190" s="71"/>
    </row>
    <row r="191" spans="2:12" x14ac:dyDescent="0.35">
      <c r="B191" s="84">
        <f t="shared" si="8"/>
        <v>179</v>
      </c>
      <c r="C191" s="89"/>
      <c r="D191" s="222"/>
      <c r="E191" s="90"/>
      <c r="F191" s="91"/>
      <c r="G191" s="92"/>
      <c r="H191" s="96"/>
      <c r="I191" s="97" t="str">
        <f t="shared" si="6"/>
        <v/>
      </c>
      <c r="J191" s="171"/>
      <c r="K191" s="214" t="str">
        <f t="shared" si="7"/>
        <v/>
      </c>
      <c r="L191" s="71"/>
    </row>
    <row r="192" spans="2:12" x14ac:dyDescent="0.35">
      <c r="B192" s="84">
        <f t="shared" si="8"/>
        <v>180</v>
      </c>
      <c r="C192" s="89"/>
      <c r="D192" s="222"/>
      <c r="E192" s="90"/>
      <c r="F192" s="91"/>
      <c r="G192" s="92"/>
      <c r="H192" s="96"/>
      <c r="I192" s="97" t="str">
        <f t="shared" si="6"/>
        <v/>
      </c>
      <c r="J192" s="171"/>
      <c r="K192" s="214" t="str">
        <f t="shared" si="7"/>
        <v/>
      </c>
      <c r="L192" s="71"/>
    </row>
    <row r="193" spans="2:12" x14ac:dyDescent="0.35">
      <c r="B193" s="84">
        <f t="shared" si="8"/>
        <v>181</v>
      </c>
      <c r="C193" s="89"/>
      <c r="D193" s="222"/>
      <c r="E193" s="90"/>
      <c r="F193" s="91"/>
      <c r="G193" s="92"/>
      <c r="H193" s="96"/>
      <c r="I193" s="97" t="str">
        <f t="shared" si="6"/>
        <v/>
      </c>
      <c r="J193" s="171"/>
      <c r="K193" s="214" t="str">
        <f t="shared" si="7"/>
        <v/>
      </c>
      <c r="L193" s="71"/>
    </row>
    <row r="194" spans="2:12" x14ac:dyDescent="0.35">
      <c r="B194" s="84">
        <f t="shared" si="8"/>
        <v>182</v>
      </c>
      <c r="C194" s="89"/>
      <c r="D194" s="222"/>
      <c r="E194" s="90"/>
      <c r="F194" s="91"/>
      <c r="G194" s="92"/>
      <c r="H194" s="96"/>
      <c r="I194" s="97" t="str">
        <f t="shared" si="6"/>
        <v/>
      </c>
      <c r="J194" s="171"/>
      <c r="K194" s="214" t="str">
        <f t="shared" si="7"/>
        <v/>
      </c>
      <c r="L194" s="71"/>
    </row>
    <row r="195" spans="2:12" x14ac:dyDescent="0.35">
      <c r="B195" s="84">
        <f t="shared" si="8"/>
        <v>183</v>
      </c>
      <c r="C195" s="89"/>
      <c r="D195" s="222"/>
      <c r="E195" s="90"/>
      <c r="F195" s="91"/>
      <c r="G195" s="92"/>
      <c r="H195" s="96"/>
      <c r="I195" s="97" t="str">
        <f t="shared" si="6"/>
        <v/>
      </c>
      <c r="J195" s="171"/>
      <c r="K195" s="214" t="str">
        <f t="shared" si="7"/>
        <v/>
      </c>
      <c r="L195" s="71"/>
    </row>
    <row r="196" spans="2:12" x14ac:dyDescent="0.35">
      <c r="B196" s="84">
        <f t="shared" si="8"/>
        <v>184</v>
      </c>
      <c r="C196" s="89"/>
      <c r="D196" s="222"/>
      <c r="E196" s="90"/>
      <c r="F196" s="91"/>
      <c r="G196" s="92"/>
      <c r="H196" s="96"/>
      <c r="I196" s="97" t="str">
        <f t="shared" si="6"/>
        <v/>
      </c>
      <c r="J196" s="171"/>
      <c r="K196" s="214" t="str">
        <f t="shared" si="7"/>
        <v/>
      </c>
      <c r="L196" s="71"/>
    </row>
    <row r="197" spans="2:12" x14ac:dyDescent="0.35">
      <c r="B197" s="84">
        <f t="shared" si="8"/>
        <v>185</v>
      </c>
      <c r="C197" s="89"/>
      <c r="D197" s="222"/>
      <c r="E197" s="90"/>
      <c r="F197" s="91"/>
      <c r="G197" s="92"/>
      <c r="H197" s="96"/>
      <c r="I197" s="97" t="str">
        <f t="shared" si="6"/>
        <v/>
      </c>
      <c r="J197" s="171"/>
      <c r="K197" s="214" t="str">
        <f t="shared" si="7"/>
        <v/>
      </c>
      <c r="L197" s="71"/>
    </row>
    <row r="198" spans="2:12" x14ac:dyDescent="0.35">
      <c r="B198" s="84">
        <f t="shared" si="8"/>
        <v>186</v>
      </c>
      <c r="C198" s="89"/>
      <c r="D198" s="222"/>
      <c r="E198" s="90"/>
      <c r="F198" s="91"/>
      <c r="G198" s="92"/>
      <c r="H198" s="96"/>
      <c r="I198" s="97" t="str">
        <f t="shared" si="6"/>
        <v/>
      </c>
      <c r="J198" s="171"/>
      <c r="K198" s="214" t="str">
        <f t="shared" si="7"/>
        <v/>
      </c>
      <c r="L198" s="71"/>
    </row>
    <row r="199" spans="2:12" x14ac:dyDescent="0.35">
      <c r="B199" s="84">
        <f t="shared" si="8"/>
        <v>187</v>
      </c>
      <c r="C199" s="89"/>
      <c r="D199" s="222"/>
      <c r="E199" s="90"/>
      <c r="F199" s="91"/>
      <c r="G199" s="92"/>
      <c r="H199" s="96"/>
      <c r="I199" s="97" t="str">
        <f t="shared" si="6"/>
        <v/>
      </c>
      <c r="J199" s="171"/>
      <c r="K199" s="214" t="str">
        <f t="shared" si="7"/>
        <v/>
      </c>
      <c r="L199" s="71"/>
    </row>
    <row r="200" spans="2:12" x14ac:dyDescent="0.35">
      <c r="B200" s="84">
        <f t="shared" si="8"/>
        <v>188</v>
      </c>
      <c r="C200" s="89"/>
      <c r="D200" s="222"/>
      <c r="E200" s="90"/>
      <c r="F200" s="91"/>
      <c r="G200" s="92"/>
      <c r="H200" s="96"/>
      <c r="I200" s="97" t="str">
        <f t="shared" si="6"/>
        <v/>
      </c>
      <c r="J200" s="171"/>
      <c r="K200" s="214" t="str">
        <f t="shared" si="7"/>
        <v/>
      </c>
      <c r="L200" s="71"/>
    </row>
    <row r="201" spans="2:12" x14ac:dyDescent="0.35">
      <c r="B201" s="84">
        <f t="shared" si="8"/>
        <v>189</v>
      </c>
      <c r="C201" s="89"/>
      <c r="D201" s="222"/>
      <c r="E201" s="90"/>
      <c r="F201" s="91"/>
      <c r="G201" s="92"/>
      <c r="H201" s="96"/>
      <c r="I201" s="97" t="str">
        <f t="shared" si="6"/>
        <v/>
      </c>
      <c r="J201" s="171"/>
      <c r="K201" s="214" t="str">
        <f t="shared" si="7"/>
        <v/>
      </c>
      <c r="L201" s="71"/>
    </row>
    <row r="202" spans="2:12" x14ac:dyDescent="0.35">
      <c r="B202" s="84">
        <f t="shared" si="8"/>
        <v>190</v>
      </c>
      <c r="C202" s="89"/>
      <c r="D202" s="222"/>
      <c r="E202" s="90"/>
      <c r="F202" s="91"/>
      <c r="G202" s="92"/>
      <c r="H202" s="96"/>
      <c r="I202" s="97" t="str">
        <f t="shared" si="6"/>
        <v/>
      </c>
      <c r="J202" s="171"/>
      <c r="K202" s="214" t="str">
        <f t="shared" si="7"/>
        <v/>
      </c>
      <c r="L202" s="71"/>
    </row>
    <row r="203" spans="2:12" x14ac:dyDescent="0.35">
      <c r="B203" s="84">
        <f t="shared" si="8"/>
        <v>191</v>
      </c>
      <c r="C203" s="89"/>
      <c r="D203" s="222"/>
      <c r="E203" s="90"/>
      <c r="F203" s="91"/>
      <c r="G203" s="92"/>
      <c r="H203" s="96"/>
      <c r="I203" s="97" t="str">
        <f t="shared" si="6"/>
        <v/>
      </c>
      <c r="J203" s="171"/>
      <c r="K203" s="214" t="str">
        <f t="shared" si="7"/>
        <v/>
      </c>
      <c r="L203" s="71"/>
    </row>
    <row r="204" spans="2:12" x14ac:dyDescent="0.35">
      <c r="B204" s="84">
        <f t="shared" si="8"/>
        <v>192</v>
      </c>
      <c r="C204" s="89"/>
      <c r="D204" s="222"/>
      <c r="E204" s="90"/>
      <c r="F204" s="91"/>
      <c r="G204" s="92"/>
      <c r="H204" s="96"/>
      <c r="I204" s="97" t="str">
        <f t="shared" si="6"/>
        <v/>
      </c>
      <c r="J204" s="171"/>
      <c r="K204" s="214" t="str">
        <f t="shared" si="7"/>
        <v/>
      </c>
      <c r="L204" s="71"/>
    </row>
    <row r="205" spans="2:12" x14ac:dyDescent="0.35">
      <c r="B205" s="84">
        <f t="shared" si="8"/>
        <v>193</v>
      </c>
      <c r="C205" s="89"/>
      <c r="D205" s="222"/>
      <c r="E205" s="90"/>
      <c r="F205" s="91"/>
      <c r="G205" s="92"/>
      <c r="H205" s="96"/>
      <c r="I205" s="97" t="str">
        <f t="shared" ref="I205:I268" si="9">IF(E205="","",ROUND(F205/H205,2))</f>
        <v/>
      </c>
      <c r="J205" s="171"/>
      <c r="K205" s="214" t="str">
        <f t="shared" ref="K205:K268" si="10">IF(E205="","",VLOOKUP(J205,BUDGETLINETABLE,2,FALSE))</f>
        <v/>
      </c>
      <c r="L205" s="71"/>
    </row>
    <row r="206" spans="2:12" x14ac:dyDescent="0.35">
      <c r="B206" s="84">
        <f t="shared" si="8"/>
        <v>194</v>
      </c>
      <c r="C206" s="89"/>
      <c r="D206" s="222"/>
      <c r="E206" s="90"/>
      <c r="F206" s="91"/>
      <c r="G206" s="92"/>
      <c r="H206" s="96"/>
      <c r="I206" s="97" t="str">
        <f t="shared" si="9"/>
        <v/>
      </c>
      <c r="J206" s="171"/>
      <c r="K206" s="214" t="str">
        <f t="shared" si="10"/>
        <v/>
      </c>
      <c r="L206" s="71"/>
    </row>
    <row r="207" spans="2:12" x14ac:dyDescent="0.35">
      <c r="B207" s="84">
        <f t="shared" ref="B207:B270" si="11">B206+1</f>
        <v>195</v>
      </c>
      <c r="C207" s="89"/>
      <c r="D207" s="222"/>
      <c r="E207" s="90"/>
      <c r="F207" s="91"/>
      <c r="G207" s="92"/>
      <c r="H207" s="96"/>
      <c r="I207" s="97" t="str">
        <f t="shared" si="9"/>
        <v/>
      </c>
      <c r="J207" s="171"/>
      <c r="K207" s="214" t="str">
        <f t="shared" si="10"/>
        <v/>
      </c>
      <c r="L207" s="71"/>
    </row>
    <row r="208" spans="2:12" x14ac:dyDescent="0.35">
      <c r="B208" s="84">
        <f t="shared" si="11"/>
        <v>196</v>
      </c>
      <c r="C208" s="89"/>
      <c r="D208" s="222"/>
      <c r="E208" s="90"/>
      <c r="F208" s="91"/>
      <c r="G208" s="92"/>
      <c r="H208" s="96"/>
      <c r="I208" s="97" t="str">
        <f t="shared" si="9"/>
        <v/>
      </c>
      <c r="J208" s="171"/>
      <c r="K208" s="214" t="str">
        <f t="shared" si="10"/>
        <v/>
      </c>
      <c r="L208" s="71"/>
    </row>
    <row r="209" spans="2:12" x14ac:dyDescent="0.35">
      <c r="B209" s="84">
        <f t="shared" si="11"/>
        <v>197</v>
      </c>
      <c r="C209" s="89"/>
      <c r="D209" s="222"/>
      <c r="E209" s="90"/>
      <c r="F209" s="91"/>
      <c r="G209" s="92"/>
      <c r="H209" s="96"/>
      <c r="I209" s="97" t="str">
        <f t="shared" si="9"/>
        <v/>
      </c>
      <c r="J209" s="171"/>
      <c r="K209" s="214" t="str">
        <f t="shared" si="10"/>
        <v/>
      </c>
      <c r="L209" s="71"/>
    </row>
    <row r="210" spans="2:12" x14ac:dyDescent="0.35">
      <c r="B210" s="84">
        <f t="shared" si="11"/>
        <v>198</v>
      </c>
      <c r="C210" s="89"/>
      <c r="D210" s="222"/>
      <c r="E210" s="90"/>
      <c r="F210" s="91"/>
      <c r="G210" s="92"/>
      <c r="H210" s="96"/>
      <c r="I210" s="97" t="str">
        <f t="shared" si="9"/>
        <v/>
      </c>
      <c r="J210" s="171"/>
      <c r="K210" s="214" t="str">
        <f t="shared" si="10"/>
        <v/>
      </c>
      <c r="L210" s="71"/>
    </row>
    <row r="211" spans="2:12" x14ac:dyDescent="0.35">
      <c r="B211" s="84">
        <f t="shared" si="11"/>
        <v>199</v>
      </c>
      <c r="C211" s="89"/>
      <c r="D211" s="222"/>
      <c r="E211" s="90"/>
      <c r="F211" s="91"/>
      <c r="G211" s="92"/>
      <c r="H211" s="96"/>
      <c r="I211" s="97" t="str">
        <f t="shared" si="9"/>
        <v/>
      </c>
      <c r="J211" s="171"/>
      <c r="K211" s="214" t="str">
        <f t="shared" si="10"/>
        <v/>
      </c>
      <c r="L211" s="71"/>
    </row>
    <row r="212" spans="2:12" x14ac:dyDescent="0.35">
      <c r="B212" s="84">
        <f t="shared" si="11"/>
        <v>200</v>
      </c>
      <c r="C212" s="89"/>
      <c r="D212" s="222"/>
      <c r="E212" s="90"/>
      <c r="F212" s="91"/>
      <c r="G212" s="92"/>
      <c r="H212" s="96"/>
      <c r="I212" s="97" t="str">
        <f t="shared" si="9"/>
        <v/>
      </c>
      <c r="J212" s="171"/>
      <c r="K212" s="214" t="str">
        <f t="shared" si="10"/>
        <v/>
      </c>
      <c r="L212" s="71"/>
    </row>
    <row r="213" spans="2:12" x14ac:dyDescent="0.35">
      <c r="B213" s="84">
        <f t="shared" si="11"/>
        <v>201</v>
      </c>
      <c r="C213" s="89"/>
      <c r="D213" s="222"/>
      <c r="E213" s="90"/>
      <c r="F213" s="91"/>
      <c r="G213" s="92"/>
      <c r="H213" s="96"/>
      <c r="I213" s="97" t="str">
        <f t="shared" si="9"/>
        <v/>
      </c>
      <c r="J213" s="171"/>
      <c r="K213" s="214" t="str">
        <f t="shared" si="10"/>
        <v/>
      </c>
      <c r="L213" s="71"/>
    </row>
    <row r="214" spans="2:12" x14ac:dyDescent="0.35">
      <c r="B214" s="84">
        <f t="shared" si="11"/>
        <v>202</v>
      </c>
      <c r="C214" s="89"/>
      <c r="D214" s="222"/>
      <c r="E214" s="90"/>
      <c r="F214" s="91"/>
      <c r="G214" s="92"/>
      <c r="H214" s="96"/>
      <c r="I214" s="97" t="str">
        <f t="shared" si="9"/>
        <v/>
      </c>
      <c r="J214" s="171"/>
      <c r="K214" s="214" t="str">
        <f t="shared" si="10"/>
        <v/>
      </c>
      <c r="L214" s="71"/>
    </row>
    <row r="215" spans="2:12" x14ac:dyDescent="0.35">
      <c r="B215" s="84">
        <f t="shared" si="11"/>
        <v>203</v>
      </c>
      <c r="C215" s="89"/>
      <c r="D215" s="222"/>
      <c r="E215" s="90"/>
      <c r="F215" s="91"/>
      <c r="G215" s="92"/>
      <c r="H215" s="96"/>
      <c r="I215" s="97" t="str">
        <f t="shared" si="9"/>
        <v/>
      </c>
      <c r="J215" s="171"/>
      <c r="K215" s="214" t="str">
        <f t="shared" si="10"/>
        <v/>
      </c>
      <c r="L215" s="71"/>
    </row>
    <row r="216" spans="2:12" x14ac:dyDescent="0.35">
      <c r="B216" s="84">
        <f t="shared" si="11"/>
        <v>204</v>
      </c>
      <c r="C216" s="89"/>
      <c r="D216" s="222"/>
      <c r="E216" s="90"/>
      <c r="F216" s="91"/>
      <c r="G216" s="92"/>
      <c r="H216" s="96"/>
      <c r="I216" s="97" t="str">
        <f t="shared" si="9"/>
        <v/>
      </c>
      <c r="J216" s="171"/>
      <c r="K216" s="214" t="str">
        <f t="shared" si="10"/>
        <v/>
      </c>
      <c r="L216" s="71"/>
    </row>
    <row r="217" spans="2:12" x14ac:dyDescent="0.35">
      <c r="B217" s="84">
        <f t="shared" si="11"/>
        <v>205</v>
      </c>
      <c r="C217" s="89"/>
      <c r="D217" s="222"/>
      <c r="E217" s="90"/>
      <c r="F217" s="91"/>
      <c r="G217" s="92"/>
      <c r="H217" s="96"/>
      <c r="I217" s="97" t="str">
        <f t="shared" si="9"/>
        <v/>
      </c>
      <c r="J217" s="171"/>
      <c r="K217" s="214" t="str">
        <f t="shared" si="10"/>
        <v/>
      </c>
      <c r="L217" s="71"/>
    </row>
    <row r="218" spans="2:12" x14ac:dyDescent="0.35">
      <c r="B218" s="84">
        <f t="shared" si="11"/>
        <v>206</v>
      </c>
      <c r="C218" s="89"/>
      <c r="D218" s="222"/>
      <c r="E218" s="90"/>
      <c r="F218" s="91"/>
      <c r="G218" s="92"/>
      <c r="H218" s="96"/>
      <c r="I218" s="97" t="str">
        <f t="shared" si="9"/>
        <v/>
      </c>
      <c r="J218" s="171"/>
      <c r="K218" s="214" t="str">
        <f t="shared" si="10"/>
        <v/>
      </c>
      <c r="L218" s="71"/>
    </row>
    <row r="219" spans="2:12" x14ac:dyDescent="0.35">
      <c r="B219" s="84">
        <f t="shared" si="11"/>
        <v>207</v>
      </c>
      <c r="C219" s="89"/>
      <c r="D219" s="222"/>
      <c r="E219" s="90"/>
      <c r="F219" s="91"/>
      <c r="G219" s="92"/>
      <c r="H219" s="96"/>
      <c r="I219" s="97" t="str">
        <f t="shared" si="9"/>
        <v/>
      </c>
      <c r="J219" s="171"/>
      <c r="K219" s="214" t="str">
        <f t="shared" si="10"/>
        <v/>
      </c>
      <c r="L219" s="71"/>
    </row>
    <row r="220" spans="2:12" x14ac:dyDescent="0.35">
      <c r="B220" s="84">
        <f t="shared" si="11"/>
        <v>208</v>
      </c>
      <c r="C220" s="89"/>
      <c r="D220" s="222"/>
      <c r="E220" s="90"/>
      <c r="F220" s="91"/>
      <c r="G220" s="92"/>
      <c r="H220" s="96"/>
      <c r="I220" s="97" t="str">
        <f t="shared" si="9"/>
        <v/>
      </c>
      <c r="J220" s="171"/>
      <c r="K220" s="214" t="str">
        <f t="shared" si="10"/>
        <v/>
      </c>
      <c r="L220" s="71"/>
    </row>
    <row r="221" spans="2:12" x14ac:dyDescent="0.35">
      <c r="B221" s="84">
        <f t="shared" si="11"/>
        <v>209</v>
      </c>
      <c r="C221" s="89"/>
      <c r="D221" s="222"/>
      <c r="E221" s="90"/>
      <c r="F221" s="91"/>
      <c r="G221" s="92"/>
      <c r="H221" s="96"/>
      <c r="I221" s="97" t="str">
        <f t="shared" si="9"/>
        <v/>
      </c>
      <c r="J221" s="171"/>
      <c r="K221" s="214" t="str">
        <f t="shared" si="10"/>
        <v/>
      </c>
      <c r="L221" s="71"/>
    </row>
    <row r="222" spans="2:12" x14ac:dyDescent="0.35">
      <c r="B222" s="84">
        <f t="shared" si="11"/>
        <v>210</v>
      </c>
      <c r="C222" s="89"/>
      <c r="D222" s="222"/>
      <c r="E222" s="90"/>
      <c r="F222" s="91"/>
      <c r="G222" s="92"/>
      <c r="H222" s="96"/>
      <c r="I222" s="97" t="str">
        <f t="shared" si="9"/>
        <v/>
      </c>
      <c r="J222" s="171"/>
      <c r="K222" s="214" t="str">
        <f t="shared" si="10"/>
        <v/>
      </c>
      <c r="L222" s="71"/>
    </row>
    <row r="223" spans="2:12" x14ac:dyDescent="0.35">
      <c r="B223" s="84">
        <f t="shared" si="11"/>
        <v>211</v>
      </c>
      <c r="C223" s="89"/>
      <c r="D223" s="222"/>
      <c r="E223" s="90"/>
      <c r="F223" s="91"/>
      <c r="G223" s="92"/>
      <c r="H223" s="96"/>
      <c r="I223" s="97" t="str">
        <f t="shared" si="9"/>
        <v/>
      </c>
      <c r="J223" s="171"/>
      <c r="K223" s="214" t="str">
        <f t="shared" si="10"/>
        <v/>
      </c>
      <c r="L223" s="71"/>
    </row>
    <row r="224" spans="2:12" x14ac:dyDescent="0.35">
      <c r="B224" s="84">
        <f t="shared" si="11"/>
        <v>212</v>
      </c>
      <c r="C224" s="89"/>
      <c r="D224" s="222"/>
      <c r="E224" s="90"/>
      <c r="F224" s="91"/>
      <c r="G224" s="92"/>
      <c r="H224" s="96"/>
      <c r="I224" s="97" t="str">
        <f t="shared" si="9"/>
        <v/>
      </c>
      <c r="J224" s="171"/>
      <c r="K224" s="214" t="str">
        <f t="shared" si="10"/>
        <v/>
      </c>
      <c r="L224" s="71"/>
    </row>
    <row r="225" spans="2:12" x14ac:dyDescent="0.35">
      <c r="B225" s="84">
        <f t="shared" si="11"/>
        <v>213</v>
      </c>
      <c r="C225" s="89"/>
      <c r="D225" s="222"/>
      <c r="E225" s="90"/>
      <c r="F225" s="91"/>
      <c r="G225" s="92"/>
      <c r="H225" s="96"/>
      <c r="I225" s="97" t="str">
        <f t="shared" si="9"/>
        <v/>
      </c>
      <c r="J225" s="171"/>
      <c r="K225" s="214" t="str">
        <f t="shared" si="10"/>
        <v/>
      </c>
      <c r="L225" s="71"/>
    </row>
    <row r="226" spans="2:12" x14ac:dyDescent="0.35">
      <c r="B226" s="84">
        <f t="shared" si="11"/>
        <v>214</v>
      </c>
      <c r="C226" s="89"/>
      <c r="D226" s="222"/>
      <c r="E226" s="90"/>
      <c r="F226" s="91"/>
      <c r="G226" s="92"/>
      <c r="H226" s="96"/>
      <c r="I226" s="97" t="str">
        <f t="shared" si="9"/>
        <v/>
      </c>
      <c r="J226" s="171"/>
      <c r="K226" s="214" t="str">
        <f t="shared" si="10"/>
        <v/>
      </c>
      <c r="L226" s="71"/>
    </row>
    <row r="227" spans="2:12" x14ac:dyDescent="0.35">
      <c r="B227" s="84">
        <f t="shared" si="11"/>
        <v>215</v>
      </c>
      <c r="C227" s="89"/>
      <c r="D227" s="222"/>
      <c r="E227" s="90"/>
      <c r="F227" s="91"/>
      <c r="G227" s="92"/>
      <c r="H227" s="96"/>
      <c r="I227" s="97" t="str">
        <f t="shared" si="9"/>
        <v/>
      </c>
      <c r="J227" s="171"/>
      <c r="K227" s="214" t="str">
        <f t="shared" si="10"/>
        <v/>
      </c>
      <c r="L227" s="71"/>
    </row>
    <row r="228" spans="2:12" x14ac:dyDescent="0.35">
      <c r="B228" s="84">
        <f t="shared" si="11"/>
        <v>216</v>
      </c>
      <c r="C228" s="89"/>
      <c r="D228" s="222"/>
      <c r="E228" s="90"/>
      <c r="F228" s="91"/>
      <c r="G228" s="92"/>
      <c r="H228" s="96"/>
      <c r="I228" s="97" t="str">
        <f t="shared" si="9"/>
        <v/>
      </c>
      <c r="J228" s="171"/>
      <c r="K228" s="214" t="str">
        <f t="shared" si="10"/>
        <v/>
      </c>
      <c r="L228" s="71"/>
    </row>
    <row r="229" spans="2:12" x14ac:dyDescent="0.35">
      <c r="B229" s="84">
        <f t="shared" si="11"/>
        <v>217</v>
      </c>
      <c r="C229" s="89"/>
      <c r="D229" s="222"/>
      <c r="E229" s="90"/>
      <c r="F229" s="91"/>
      <c r="G229" s="92"/>
      <c r="H229" s="96"/>
      <c r="I229" s="97" t="str">
        <f t="shared" si="9"/>
        <v/>
      </c>
      <c r="J229" s="171"/>
      <c r="K229" s="214" t="str">
        <f t="shared" si="10"/>
        <v/>
      </c>
      <c r="L229" s="71"/>
    </row>
    <row r="230" spans="2:12" x14ac:dyDescent="0.35">
      <c r="B230" s="84">
        <f t="shared" si="11"/>
        <v>218</v>
      </c>
      <c r="C230" s="89"/>
      <c r="D230" s="222"/>
      <c r="E230" s="90"/>
      <c r="F230" s="91"/>
      <c r="G230" s="92"/>
      <c r="H230" s="96"/>
      <c r="I230" s="97" t="str">
        <f t="shared" si="9"/>
        <v/>
      </c>
      <c r="J230" s="171"/>
      <c r="K230" s="214" t="str">
        <f t="shared" si="10"/>
        <v/>
      </c>
      <c r="L230" s="71"/>
    </row>
    <row r="231" spans="2:12" x14ac:dyDescent="0.35">
      <c r="B231" s="84">
        <f t="shared" si="11"/>
        <v>219</v>
      </c>
      <c r="C231" s="89"/>
      <c r="D231" s="222"/>
      <c r="E231" s="90"/>
      <c r="F231" s="91"/>
      <c r="G231" s="92"/>
      <c r="H231" s="96"/>
      <c r="I231" s="97" t="str">
        <f t="shared" si="9"/>
        <v/>
      </c>
      <c r="J231" s="171"/>
      <c r="K231" s="214" t="str">
        <f t="shared" si="10"/>
        <v/>
      </c>
      <c r="L231" s="71"/>
    </row>
    <row r="232" spans="2:12" x14ac:dyDescent="0.35">
      <c r="B232" s="84">
        <f t="shared" si="11"/>
        <v>220</v>
      </c>
      <c r="C232" s="89"/>
      <c r="D232" s="222"/>
      <c r="E232" s="90"/>
      <c r="F232" s="91"/>
      <c r="G232" s="92"/>
      <c r="H232" s="96"/>
      <c r="I232" s="97" t="str">
        <f t="shared" si="9"/>
        <v/>
      </c>
      <c r="J232" s="171"/>
      <c r="K232" s="214" t="str">
        <f t="shared" si="10"/>
        <v/>
      </c>
      <c r="L232" s="71"/>
    </row>
    <row r="233" spans="2:12" x14ac:dyDescent="0.35">
      <c r="B233" s="84">
        <f t="shared" si="11"/>
        <v>221</v>
      </c>
      <c r="C233" s="89"/>
      <c r="D233" s="222"/>
      <c r="E233" s="90"/>
      <c r="F233" s="91"/>
      <c r="G233" s="92"/>
      <c r="H233" s="96"/>
      <c r="I233" s="97" t="str">
        <f t="shared" si="9"/>
        <v/>
      </c>
      <c r="J233" s="171"/>
      <c r="K233" s="214" t="str">
        <f t="shared" si="10"/>
        <v/>
      </c>
      <c r="L233" s="71"/>
    </row>
    <row r="234" spans="2:12" x14ac:dyDescent="0.35">
      <c r="B234" s="84">
        <f t="shared" si="11"/>
        <v>222</v>
      </c>
      <c r="C234" s="89"/>
      <c r="D234" s="222"/>
      <c r="E234" s="90"/>
      <c r="F234" s="91"/>
      <c r="G234" s="92"/>
      <c r="H234" s="96"/>
      <c r="I234" s="97" t="str">
        <f t="shared" si="9"/>
        <v/>
      </c>
      <c r="J234" s="171"/>
      <c r="K234" s="214" t="str">
        <f t="shared" si="10"/>
        <v/>
      </c>
      <c r="L234" s="71"/>
    </row>
    <row r="235" spans="2:12" x14ac:dyDescent="0.35">
      <c r="B235" s="84">
        <f t="shared" si="11"/>
        <v>223</v>
      </c>
      <c r="C235" s="89"/>
      <c r="D235" s="222"/>
      <c r="E235" s="90"/>
      <c r="F235" s="91"/>
      <c r="G235" s="92"/>
      <c r="H235" s="96"/>
      <c r="I235" s="97" t="str">
        <f t="shared" si="9"/>
        <v/>
      </c>
      <c r="J235" s="171"/>
      <c r="K235" s="214" t="str">
        <f t="shared" si="10"/>
        <v/>
      </c>
      <c r="L235" s="71"/>
    </row>
    <row r="236" spans="2:12" x14ac:dyDescent="0.35">
      <c r="B236" s="84">
        <f t="shared" si="11"/>
        <v>224</v>
      </c>
      <c r="C236" s="89"/>
      <c r="D236" s="222"/>
      <c r="E236" s="90"/>
      <c r="F236" s="91"/>
      <c r="G236" s="92"/>
      <c r="H236" s="96"/>
      <c r="I236" s="97" t="str">
        <f t="shared" si="9"/>
        <v/>
      </c>
      <c r="J236" s="171"/>
      <c r="K236" s="214" t="str">
        <f t="shared" si="10"/>
        <v/>
      </c>
      <c r="L236" s="71"/>
    </row>
    <row r="237" spans="2:12" x14ac:dyDescent="0.35">
      <c r="B237" s="84">
        <f t="shared" si="11"/>
        <v>225</v>
      </c>
      <c r="C237" s="89"/>
      <c r="D237" s="222"/>
      <c r="E237" s="90"/>
      <c r="F237" s="91"/>
      <c r="G237" s="92"/>
      <c r="H237" s="96"/>
      <c r="I237" s="97" t="str">
        <f t="shared" si="9"/>
        <v/>
      </c>
      <c r="J237" s="171"/>
      <c r="K237" s="214" t="str">
        <f t="shared" si="10"/>
        <v/>
      </c>
      <c r="L237" s="71"/>
    </row>
    <row r="238" spans="2:12" x14ac:dyDescent="0.35">
      <c r="B238" s="84">
        <f t="shared" si="11"/>
        <v>226</v>
      </c>
      <c r="C238" s="89"/>
      <c r="D238" s="222"/>
      <c r="E238" s="90"/>
      <c r="F238" s="91"/>
      <c r="G238" s="92"/>
      <c r="H238" s="96"/>
      <c r="I238" s="97" t="str">
        <f t="shared" si="9"/>
        <v/>
      </c>
      <c r="J238" s="171"/>
      <c r="K238" s="214" t="str">
        <f t="shared" si="10"/>
        <v/>
      </c>
      <c r="L238" s="71"/>
    </row>
    <row r="239" spans="2:12" x14ac:dyDescent="0.35">
      <c r="B239" s="84">
        <f t="shared" si="11"/>
        <v>227</v>
      </c>
      <c r="C239" s="89"/>
      <c r="D239" s="222"/>
      <c r="E239" s="90"/>
      <c r="F239" s="91"/>
      <c r="G239" s="92"/>
      <c r="H239" s="96"/>
      <c r="I239" s="97" t="str">
        <f t="shared" si="9"/>
        <v/>
      </c>
      <c r="J239" s="171"/>
      <c r="K239" s="214" t="str">
        <f t="shared" si="10"/>
        <v/>
      </c>
      <c r="L239" s="71"/>
    </row>
    <row r="240" spans="2:12" x14ac:dyDescent="0.35">
      <c r="B240" s="84">
        <f t="shared" si="11"/>
        <v>228</v>
      </c>
      <c r="C240" s="89"/>
      <c r="D240" s="222"/>
      <c r="E240" s="90"/>
      <c r="F240" s="91"/>
      <c r="G240" s="92"/>
      <c r="H240" s="96"/>
      <c r="I240" s="97" t="str">
        <f t="shared" si="9"/>
        <v/>
      </c>
      <c r="J240" s="171"/>
      <c r="K240" s="214" t="str">
        <f t="shared" si="10"/>
        <v/>
      </c>
      <c r="L240" s="71"/>
    </row>
    <row r="241" spans="2:12" x14ac:dyDescent="0.35">
      <c r="B241" s="84">
        <f t="shared" si="11"/>
        <v>229</v>
      </c>
      <c r="C241" s="89"/>
      <c r="D241" s="222"/>
      <c r="E241" s="90"/>
      <c r="F241" s="91"/>
      <c r="G241" s="92"/>
      <c r="H241" s="96"/>
      <c r="I241" s="97" t="str">
        <f t="shared" si="9"/>
        <v/>
      </c>
      <c r="J241" s="171"/>
      <c r="K241" s="214" t="str">
        <f t="shared" si="10"/>
        <v/>
      </c>
      <c r="L241" s="71"/>
    </row>
    <row r="242" spans="2:12" x14ac:dyDescent="0.35">
      <c r="B242" s="84">
        <f t="shared" si="11"/>
        <v>230</v>
      </c>
      <c r="C242" s="89"/>
      <c r="D242" s="222"/>
      <c r="E242" s="90"/>
      <c r="F242" s="91"/>
      <c r="G242" s="92"/>
      <c r="H242" s="96"/>
      <c r="I242" s="97" t="str">
        <f t="shared" si="9"/>
        <v/>
      </c>
      <c r="J242" s="171"/>
      <c r="K242" s="214" t="str">
        <f t="shared" si="10"/>
        <v/>
      </c>
      <c r="L242" s="71"/>
    </row>
    <row r="243" spans="2:12" x14ac:dyDescent="0.35">
      <c r="B243" s="84">
        <f t="shared" si="11"/>
        <v>231</v>
      </c>
      <c r="C243" s="89"/>
      <c r="D243" s="222"/>
      <c r="E243" s="90"/>
      <c r="F243" s="91"/>
      <c r="G243" s="92"/>
      <c r="H243" s="96"/>
      <c r="I243" s="97" t="str">
        <f t="shared" si="9"/>
        <v/>
      </c>
      <c r="J243" s="171"/>
      <c r="K243" s="214" t="str">
        <f t="shared" si="10"/>
        <v/>
      </c>
      <c r="L243" s="71"/>
    </row>
    <row r="244" spans="2:12" x14ac:dyDescent="0.35">
      <c r="B244" s="84">
        <f t="shared" si="11"/>
        <v>232</v>
      </c>
      <c r="C244" s="89"/>
      <c r="D244" s="222"/>
      <c r="E244" s="90"/>
      <c r="F244" s="91"/>
      <c r="G244" s="92"/>
      <c r="H244" s="96"/>
      <c r="I244" s="97" t="str">
        <f t="shared" si="9"/>
        <v/>
      </c>
      <c r="J244" s="171"/>
      <c r="K244" s="214" t="str">
        <f t="shared" si="10"/>
        <v/>
      </c>
      <c r="L244" s="71"/>
    </row>
    <row r="245" spans="2:12" x14ac:dyDescent="0.35">
      <c r="B245" s="84">
        <f t="shared" si="11"/>
        <v>233</v>
      </c>
      <c r="C245" s="89"/>
      <c r="D245" s="222"/>
      <c r="E245" s="90"/>
      <c r="F245" s="91"/>
      <c r="G245" s="92"/>
      <c r="H245" s="96"/>
      <c r="I245" s="97" t="str">
        <f t="shared" si="9"/>
        <v/>
      </c>
      <c r="J245" s="171"/>
      <c r="K245" s="214" t="str">
        <f t="shared" si="10"/>
        <v/>
      </c>
      <c r="L245" s="71"/>
    </row>
    <row r="246" spans="2:12" x14ac:dyDescent="0.35">
      <c r="B246" s="84">
        <f t="shared" si="11"/>
        <v>234</v>
      </c>
      <c r="C246" s="89"/>
      <c r="D246" s="222"/>
      <c r="E246" s="90"/>
      <c r="F246" s="91"/>
      <c r="G246" s="92"/>
      <c r="H246" s="96"/>
      <c r="I246" s="97" t="str">
        <f t="shared" si="9"/>
        <v/>
      </c>
      <c r="J246" s="171"/>
      <c r="K246" s="214" t="str">
        <f t="shared" si="10"/>
        <v/>
      </c>
      <c r="L246" s="71"/>
    </row>
    <row r="247" spans="2:12" x14ac:dyDescent="0.35">
      <c r="B247" s="84">
        <f t="shared" si="11"/>
        <v>235</v>
      </c>
      <c r="C247" s="89"/>
      <c r="D247" s="222"/>
      <c r="E247" s="90"/>
      <c r="F247" s="91"/>
      <c r="G247" s="92"/>
      <c r="H247" s="96"/>
      <c r="I247" s="97" t="str">
        <f t="shared" si="9"/>
        <v/>
      </c>
      <c r="J247" s="171"/>
      <c r="K247" s="214" t="str">
        <f t="shared" si="10"/>
        <v/>
      </c>
      <c r="L247" s="71"/>
    </row>
    <row r="248" spans="2:12" x14ac:dyDescent="0.35">
      <c r="B248" s="84">
        <f t="shared" si="11"/>
        <v>236</v>
      </c>
      <c r="C248" s="89"/>
      <c r="D248" s="222"/>
      <c r="E248" s="90"/>
      <c r="F248" s="91"/>
      <c r="G248" s="92"/>
      <c r="H248" s="96"/>
      <c r="I248" s="97" t="str">
        <f t="shared" si="9"/>
        <v/>
      </c>
      <c r="J248" s="171"/>
      <c r="K248" s="214" t="str">
        <f t="shared" si="10"/>
        <v/>
      </c>
      <c r="L248" s="71"/>
    </row>
    <row r="249" spans="2:12" x14ac:dyDescent="0.35">
      <c r="B249" s="84">
        <f t="shared" si="11"/>
        <v>237</v>
      </c>
      <c r="C249" s="89"/>
      <c r="D249" s="222"/>
      <c r="E249" s="90"/>
      <c r="F249" s="91"/>
      <c r="G249" s="92"/>
      <c r="H249" s="96"/>
      <c r="I249" s="97" t="str">
        <f t="shared" si="9"/>
        <v/>
      </c>
      <c r="J249" s="171"/>
      <c r="K249" s="214" t="str">
        <f t="shared" si="10"/>
        <v/>
      </c>
      <c r="L249" s="71"/>
    </row>
    <row r="250" spans="2:12" x14ac:dyDescent="0.35">
      <c r="B250" s="84">
        <f t="shared" si="11"/>
        <v>238</v>
      </c>
      <c r="C250" s="89"/>
      <c r="D250" s="222"/>
      <c r="E250" s="90"/>
      <c r="F250" s="91"/>
      <c r="G250" s="92"/>
      <c r="H250" s="96"/>
      <c r="I250" s="97" t="str">
        <f t="shared" si="9"/>
        <v/>
      </c>
      <c r="J250" s="171"/>
      <c r="K250" s="214" t="str">
        <f t="shared" si="10"/>
        <v/>
      </c>
      <c r="L250" s="71"/>
    </row>
    <row r="251" spans="2:12" x14ac:dyDescent="0.35">
      <c r="B251" s="84">
        <f t="shared" si="11"/>
        <v>239</v>
      </c>
      <c r="C251" s="89"/>
      <c r="D251" s="222"/>
      <c r="E251" s="90"/>
      <c r="F251" s="91"/>
      <c r="G251" s="92"/>
      <c r="H251" s="96"/>
      <c r="I251" s="97" t="str">
        <f t="shared" si="9"/>
        <v/>
      </c>
      <c r="J251" s="171"/>
      <c r="K251" s="214" t="str">
        <f t="shared" si="10"/>
        <v/>
      </c>
      <c r="L251" s="71"/>
    </row>
    <row r="252" spans="2:12" x14ac:dyDescent="0.35">
      <c r="B252" s="84">
        <f t="shared" si="11"/>
        <v>240</v>
      </c>
      <c r="C252" s="89"/>
      <c r="D252" s="222"/>
      <c r="E252" s="90"/>
      <c r="F252" s="91"/>
      <c r="G252" s="92"/>
      <c r="H252" s="96"/>
      <c r="I252" s="97" t="str">
        <f t="shared" si="9"/>
        <v/>
      </c>
      <c r="J252" s="171"/>
      <c r="K252" s="214" t="str">
        <f t="shared" si="10"/>
        <v/>
      </c>
      <c r="L252" s="71"/>
    </row>
    <row r="253" spans="2:12" x14ac:dyDescent="0.35">
      <c r="B253" s="84">
        <f t="shared" si="11"/>
        <v>241</v>
      </c>
      <c r="C253" s="89"/>
      <c r="D253" s="222"/>
      <c r="E253" s="90"/>
      <c r="F253" s="91"/>
      <c r="G253" s="92"/>
      <c r="H253" s="96"/>
      <c r="I253" s="97" t="str">
        <f t="shared" si="9"/>
        <v/>
      </c>
      <c r="J253" s="171"/>
      <c r="K253" s="214" t="str">
        <f t="shared" si="10"/>
        <v/>
      </c>
      <c r="L253" s="71"/>
    </row>
    <row r="254" spans="2:12" x14ac:dyDescent="0.35">
      <c r="B254" s="84">
        <f t="shared" si="11"/>
        <v>242</v>
      </c>
      <c r="C254" s="89"/>
      <c r="D254" s="222"/>
      <c r="E254" s="90"/>
      <c r="F254" s="91"/>
      <c r="G254" s="92"/>
      <c r="H254" s="96"/>
      <c r="I254" s="97" t="str">
        <f t="shared" si="9"/>
        <v/>
      </c>
      <c r="J254" s="171"/>
      <c r="K254" s="214" t="str">
        <f t="shared" si="10"/>
        <v/>
      </c>
      <c r="L254" s="71"/>
    </row>
    <row r="255" spans="2:12" x14ac:dyDescent="0.35">
      <c r="B255" s="84">
        <f t="shared" si="11"/>
        <v>243</v>
      </c>
      <c r="C255" s="89"/>
      <c r="D255" s="222"/>
      <c r="E255" s="90"/>
      <c r="F255" s="91"/>
      <c r="G255" s="92"/>
      <c r="H255" s="96"/>
      <c r="I255" s="97" t="str">
        <f t="shared" si="9"/>
        <v/>
      </c>
      <c r="J255" s="171"/>
      <c r="K255" s="214" t="str">
        <f t="shared" si="10"/>
        <v/>
      </c>
      <c r="L255" s="71"/>
    </row>
    <row r="256" spans="2:12" x14ac:dyDescent="0.35">
      <c r="B256" s="84">
        <f t="shared" si="11"/>
        <v>244</v>
      </c>
      <c r="C256" s="89"/>
      <c r="D256" s="222"/>
      <c r="E256" s="90"/>
      <c r="F256" s="91"/>
      <c r="G256" s="92"/>
      <c r="H256" s="96"/>
      <c r="I256" s="97" t="str">
        <f t="shared" si="9"/>
        <v/>
      </c>
      <c r="J256" s="171"/>
      <c r="K256" s="214" t="str">
        <f t="shared" si="10"/>
        <v/>
      </c>
      <c r="L256" s="71"/>
    </row>
    <row r="257" spans="2:12" x14ac:dyDescent="0.35">
      <c r="B257" s="84">
        <f t="shared" si="11"/>
        <v>245</v>
      </c>
      <c r="C257" s="89"/>
      <c r="D257" s="222"/>
      <c r="E257" s="90"/>
      <c r="F257" s="91"/>
      <c r="G257" s="92"/>
      <c r="H257" s="96"/>
      <c r="I257" s="97" t="str">
        <f t="shared" si="9"/>
        <v/>
      </c>
      <c r="J257" s="171"/>
      <c r="K257" s="214" t="str">
        <f t="shared" si="10"/>
        <v/>
      </c>
      <c r="L257" s="71"/>
    </row>
    <row r="258" spans="2:12" x14ac:dyDescent="0.35">
      <c r="B258" s="84">
        <f t="shared" si="11"/>
        <v>246</v>
      </c>
      <c r="C258" s="89"/>
      <c r="D258" s="222"/>
      <c r="E258" s="90"/>
      <c r="F258" s="91"/>
      <c r="G258" s="92"/>
      <c r="H258" s="96"/>
      <c r="I258" s="97" t="str">
        <f t="shared" si="9"/>
        <v/>
      </c>
      <c r="J258" s="171"/>
      <c r="K258" s="214" t="str">
        <f t="shared" si="10"/>
        <v/>
      </c>
      <c r="L258" s="71"/>
    </row>
    <row r="259" spans="2:12" x14ac:dyDescent="0.35">
      <c r="B259" s="84">
        <f t="shared" si="11"/>
        <v>247</v>
      </c>
      <c r="C259" s="89"/>
      <c r="D259" s="222"/>
      <c r="E259" s="90"/>
      <c r="F259" s="91"/>
      <c r="G259" s="92"/>
      <c r="H259" s="96"/>
      <c r="I259" s="97" t="str">
        <f t="shared" si="9"/>
        <v/>
      </c>
      <c r="J259" s="171"/>
      <c r="K259" s="214" t="str">
        <f t="shared" si="10"/>
        <v/>
      </c>
      <c r="L259" s="71"/>
    </row>
    <row r="260" spans="2:12" x14ac:dyDescent="0.35">
      <c r="B260" s="84">
        <f t="shared" si="11"/>
        <v>248</v>
      </c>
      <c r="C260" s="89"/>
      <c r="D260" s="222"/>
      <c r="E260" s="90"/>
      <c r="F260" s="91"/>
      <c r="G260" s="92"/>
      <c r="H260" s="96"/>
      <c r="I260" s="97" t="str">
        <f t="shared" si="9"/>
        <v/>
      </c>
      <c r="J260" s="171"/>
      <c r="K260" s="214" t="str">
        <f t="shared" si="10"/>
        <v/>
      </c>
      <c r="L260" s="71"/>
    </row>
    <row r="261" spans="2:12" x14ac:dyDescent="0.35">
      <c r="B261" s="84">
        <f t="shared" si="11"/>
        <v>249</v>
      </c>
      <c r="C261" s="89"/>
      <c r="D261" s="222"/>
      <c r="E261" s="90"/>
      <c r="F261" s="91"/>
      <c r="G261" s="92"/>
      <c r="H261" s="96"/>
      <c r="I261" s="97" t="str">
        <f t="shared" si="9"/>
        <v/>
      </c>
      <c r="J261" s="171"/>
      <c r="K261" s="214" t="str">
        <f t="shared" si="10"/>
        <v/>
      </c>
      <c r="L261" s="71"/>
    </row>
    <row r="262" spans="2:12" x14ac:dyDescent="0.35">
      <c r="B262" s="84">
        <f t="shared" si="11"/>
        <v>250</v>
      </c>
      <c r="C262" s="89"/>
      <c r="D262" s="222"/>
      <c r="E262" s="90"/>
      <c r="F262" s="91"/>
      <c r="G262" s="92"/>
      <c r="H262" s="96"/>
      <c r="I262" s="97" t="str">
        <f t="shared" si="9"/>
        <v/>
      </c>
      <c r="J262" s="171"/>
      <c r="K262" s="214" t="str">
        <f t="shared" si="10"/>
        <v/>
      </c>
      <c r="L262" s="71"/>
    </row>
    <row r="263" spans="2:12" x14ac:dyDescent="0.35">
      <c r="B263" s="84">
        <f t="shared" si="11"/>
        <v>251</v>
      </c>
      <c r="C263" s="89"/>
      <c r="D263" s="222"/>
      <c r="E263" s="90"/>
      <c r="F263" s="91"/>
      <c r="G263" s="92"/>
      <c r="H263" s="96"/>
      <c r="I263" s="97" t="str">
        <f t="shared" si="9"/>
        <v/>
      </c>
      <c r="J263" s="171"/>
      <c r="K263" s="214" t="str">
        <f t="shared" si="10"/>
        <v/>
      </c>
      <c r="L263" s="71"/>
    </row>
    <row r="264" spans="2:12" x14ac:dyDescent="0.35">
      <c r="B264" s="84">
        <f t="shared" si="11"/>
        <v>252</v>
      </c>
      <c r="C264" s="89"/>
      <c r="D264" s="222"/>
      <c r="E264" s="90"/>
      <c r="F264" s="91"/>
      <c r="G264" s="92"/>
      <c r="H264" s="96"/>
      <c r="I264" s="97" t="str">
        <f t="shared" si="9"/>
        <v/>
      </c>
      <c r="J264" s="171"/>
      <c r="K264" s="214" t="str">
        <f t="shared" si="10"/>
        <v/>
      </c>
      <c r="L264" s="71"/>
    </row>
    <row r="265" spans="2:12" x14ac:dyDescent="0.35">
      <c r="B265" s="84">
        <f t="shared" si="11"/>
        <v>253</v>
      </c>
      <c r="C265" s="89"/>
      <c r="D265" s="222"/>
      <c r="E265" s="90"/>
      <c r="F265" s="91"/>
      <c r="G265" s="92"/>
      <c r="H265" s="96"/>
      <c r="I265" s="97" t="str">
        <f t="shared" si="9"/>
        <v/>
      </c>
      <c r="J265" s="171"/>
      <c r="K265" s="214" t="str">
        <f t="shared" si="10"/>
        <v/>
      </c>
      <c r="L265" s="71"/>
    </row>
    <row r="266" spans="2:12" x14ac:dyDescent="0.35">
      <c r="B266" s="84">
        <f t="shared" si="11"/>
        <v>254</v>
      </c>
      <c r="C266" s="89"/>
      <c r="D266" s="222"/>
      <c r="E266" s="90"/>
      <c r="F266" s="91"/>
      <c r="G266" s="92"/>
      <c r="H266" s="96"/>
      <c r="I266" s="97" t="str">
        <f t="shared" si="9"/>
        <v/>
      </c>
      <c r="J266" s="171"/>
      <c r="K266" s="214" t="str">
        <f t="shared" si="10"/>
        <v/>
      </c>
      <c r="L266" s="71"/>
    </row>
    <row r="267" spans="2:12" x14ac:dyDescent="0.35">
      <c r="B267" s="84">
        <f t="shared" si="11"/>
        <v>255</v>
      </c>
      <c r="C267" s="89"/>
      <c r="D267" s="222"/>
      <c r="E267" s="90"/>
      <c r="F267" s="91"/>
      <c r="G267" s="92"/>
      <c r="H267" s="96"/>
      <c r="I267" s="97" t="str">
        <f t="shared" si="9"/>
        <v/>
      </c>
      <c r="J267" s="171"/>
      <c r="K267" s="214" t="str">
        <f t="shared" si="10"/>
        <v/>
      </c>
      <c r="L267" s="71"/>
    </row>
    <row r="268" spans="2:12" x14ac:dyDescent="0.35">
      <c r="B268" s="84">
        <f t="shared" si="11"/>
        <v>256</v>
      </c>
      <c r="C268" s="89"/>
      <c r="D268" s="222"/>
      <c r="E268" s="90"/>
      <c r="F268" s="91"/>
      <c r="G268" s="92"/>
      <c r="H268" s="96"/>
      <c r="I268" s="97" t="str">
        <f t="shared" si="9"/>
        <v/>
      </c>
      <c r="J268" s="171"/>
      <c r="K268" s="214" t="str">
        <f t="shared" si="10"/>
        <v/>
      </c>
      <c r="L268" s="71"/>
    </row>
    <row r="269" spans="2:12" x14ac:dyDescent="0.35">
      <c r="B269" s="84">
        <f t="shared" si="11"/>
        <v>257</v>
      </c>
      <c r="C269" s="89"/>
      <c r="D269" s="222"/>
      <c r="E269" s="90"/>
      <c r="F269" s="91"/>
      <c r="G269" s="92"/>
      <c r="H269" s="96"/>
      <c r="I269" s="97" t="str">
        <f t="shared" ref="I269:I332" si="12">IF(E269="","",ROUND(F269/H269,2))</f>
        <v/>
      </c>
      <c r="J269" s="171"/>
      <c r="K269" s="214" t="str">
        <f t="shared" ref="K269:K332" si="13">IF(E269="","",VLOOKUP(J269,BUDGETLINETABLE,2,FALSE))</f>
        <v/>
      </c>
      <c r="L269" s="71"/>
    </row>
    <row r="270" spans="2:12" x14ac:dyDescent="0.35">
      <c r="B270" s="84">
        <f t="shared" si="11"/>
        <v>258</v>
      </c>
      <c r="C270" s="89"/>
      <c r="D270" s="222"/>
      <c r="E270" s="90"/>
      <c r="F270" s="91"/>
      <c r="G270" s="92"/>
      <c r="H270" s="96"/>
      <c r="I270" s="97" t="str">
        <f t="shared" si="12"/>
        <v/>
      </c>
      <c r="J270" s="171"/>
      <c r="K270" s="214" t="str">
        <f t="shared" si="13"/>
        <v/>
      </c>
      <c r="L270" s="71"/>
    </row>
    <row r="271" spans="2:12" x14ac:dyDescent="0.35">
      <c r="B271" s="84">
        <f t="shared" ref="B271:B334" si="14">B270+1</f>
        <v>259</v>
      </c>
      <c r="C271" s="89"/>
      <c r="D271" s="222"/>
      <c r="E271" s="90"/>
      <c r="F271" s="91"/>
      <c r="G271" s="92"/>
      <c r="H271" s="96"/>
      <c r="I271" s="97" t="str">
        <f t="shared" si="12"/>
        <v/>
      </c>
      <c r="J271" s="171"/>
      <c r="K271" s="214" t="str">
        <f t="shared" si="13"/>
        <v/>
      </c>
      <c r="L271" s="71"/>
    </row>
    <row r="272" spans="2:12" x14ac:dyDescent="0.35">
      <c r="B272" s="84">
        <f t="shared" si="14"/>
        <v>260</v>
      </c>
      <c r="C272" s="89"/>
      <c r="D272" s="222"/>
      <c r="E272" s="90"/>
      <c r="F272" s="91"/>
      <c r="G272" s="92"/>
      <c r="H272" s="96"/>
      <c r="I272" s="97" t="str">
        <f t="shared" si="12"/>
        <v/>
      </c>
      <c r="J272" s="171"/>
      <c r="K272" s="214" t="str">
        <f t="shared" si="13"/>
        <v/>
      </c>
      <c r="L272" s="71"/>
    </row>
    <row r="273" spans="2:12" x14ac:dyDescent="0.35">
      <c r="B273" s="84">
        <f t="shared" si="14"/>
        <v>261</v>
      </c>
      <c r="C273" s="89"/>
      <c r="D273" s="222"/>
      <c r="E273" s="90"/>
      <c r="F273" s="91"/>
      <c r="G273" s="92"/>
      <c r="H273" s="96"/>
      <c r="I273" s="97" t="str">
        <f t="shared" si="12"/>
        <v/>
      </c>
      <c r="J273" s="171"/>
      <c r="K273" s="214" t="str">
        <f t="shared" si="13"/>
        <v/>
      </c>
      <c r="L273" s="71"/>
    </row>
    <row r="274" spans="2:12" x14ac:dyDescent="0.35">
      <c r="B274" s="84">
        <f t="shared" si="14"/>
        <v>262</v>
      </c>
      <c r="C274" s="89"/>
      <c r="D274" s="222"/>
      <c r="E274" s="90"/>
      <c r="F274" s="91"/>
      <c r="G274" s="92"/>
      <c r="H274" s="96"/>
      <c r="I274" s="97" t="str">
        <f t="shared" si="12"/>
        <v/>
      </c>
      <c r="J274" s="171"/>
      <c r="K274" s="214" t="str">
        <f t="shared" si="13"/>
        <v/>
      </c>
      <c r="L274" s="71"/>
    </row>
    <row r="275" spans="2:12" x14ac:dyDescent="0.35">
      <c r="B275" s="84">
        <f t="shared" si="14"/>
        <v>263</v>
      </c>
      <c r="C275" s="89"/>
      <c r="D275" s="222"/>
      <c r="E275" s="90"/>
      <c r="F275" s="91"/>
      <c r="G275" s="92"/>
      <c r="H275" s="96"/>
      <c r="I275" s="97" t="str">
        <f t="shared" si="12"/>
        <v/>
      </c>
      <c r="J275" s="171"/>
      <c r="K275" s="214" t="str">
        <f t="shared" si="13"/>
        <v/>
      </c>
      <c r="L275" s="71"/>
    </row>
    <row r="276" spans="2:12" x14ac:dyDescent="0.35">
      <c r="B276" s="84">
        <f t="shared" si="14"/>
        <v>264</v>
      </c>
      <c r="C276" s="89"/>
      <c r="D276" s="222"/>
      <c r="E276" s="90"/>
      <c r="F276" s="91"/>
      <c r="G276" s="92"/>
      <c r="H276" s="96"/>
      <c r="I276" s="97" t="str">
        <f t="shared" si="12"/>
        <v/>
      </c>
      <c r="J276" s="171"/>
      <c r="K276" s="214" t="str">
        <f t="shared" si="13"/>
        <v/>
      </c>
      <c r="L276" s="71"/>
    </row>
    <row r="277" spans="2:12" x14ac:dyDescent="0.35">
      <c r="B277" s="84">
        <f t="shared" si="14"/>
        <v>265</v>
      </c>
      <c r="C277" s="89"/>
      <c r="D277" s="222"/>
      <c r="E277" s="90"/>
      <c r="F277" s="91"/>
      <c r="G277" s="92"/>
      <c r="H277" s="96"/>
      <c r="I277" s="97" t="str">
        <f t="shared" si="12"/>
        <v/>
      </c>
      <c r="J277" s="171"/>
      <c r="K277" s="214" t="str">
        <f t="shared" si="13"/>
        <v/>
      </c>
      <c r="L277" s="71"/>
    </row>
    <row r="278" spans="2:12" x14ac:dyDescent="0.35">
      <c r="B278" s="84">
        <f t="shared" si="14"/>
        <v>266</v>
      </c>
      <c r="C278" s="89"/>
      <c r="D278" s="222"/>
      <c r="E278" s="90"/>
      <c r="F278" s="91"/>
      <c r="G278" s="92"/>
      <c r="H278" s="96"/>
      <c r="I278" s="97" t="str">
        <f t="shared" si="12"/>
        <v/>
      </c>
      <c r="J278" s="171"/>
      <c r="K278" s="214" t="str">
        <f t="shared" si="13"/>
        <v/>
      </c>
      <c r="L278" s="71"/>
    </row>
    <row r="279" spans="2:12" x14ac:dyDescent="0.35">
      <c r="B279" s="84">
        <f t="shared" si="14"/>
        <v>267</v>
      </c>
      <c r="C279" s="89"/>
      <c r="D279" s="222"/>
      <c r="E279" s="90"/>
      <c r="F279" s="91"/>
      <c r="G279" s="92"/>
      <c r="H279" s="96"/>
      <c r="I279" s="97" t="str">
        <f t="shared" si="12"/>
        <v/>
      </c>
      <c r="J279" s="171"/>
      <c r="K279" s="214" t="str">
        <f t="shared" si="13"/>
        <v/>
      </c>
      <c r="L279" s="71"/>
    </row>
    <row r="280" spans="2:12" x14ac:dyDescent="0.35">
      <c r="B280" s="84">
        <f t="shared" si="14"/>
        <v>268</v>
      </c>
      <c r="C280" s="89"/>
      <c r="D280" s="222"/>
      <c r="E280" s="90"/>
      <c r="F280" s="91"/>
      <c r="G280" s="92"/>
      <c r="H280" s="96"/>
      <c r="I280" s="97" t="str">
        <f t="shared" si="12"/>
        <v/>
      </c>
      <c r="J280" s="171"/>
      <c r="K280" s="214" t="str">
        <f t="shared" si="13"/>
        <v/>
      </c>
      <c r="L280" s="71"/>
    </row>
    <row r="281" spans="2:12" x14ac:dyDescent="0.35">
      <c r="B281" s="84">
        <f t="shared" si="14"/>
        <v>269</v>
      </c>
      <c r="C281" s="89"/>
      <c r="D281" s="222"/>
      <c r="E281" s="90"/>
      <c r="F281" s="91"/>
      <c r="G281" s="92"/>
      <c r="H281" s="96"/>
      <c r="I281" s="97" t="str">
        <f t="shared" si="12"/>
        <v/>
      </c>
      <c r="J281" s="171"/>
      <c r="K281" s="214" t="str">
        <f t="shared" si="13"/>
        <v/>
      </c>
      <c r="L281" s="71"/>
    </row>
    <row r="282" spans="2:12" x14ac:dyDescent="0.35">
      <c r="B282" s="84">
        <f t="shared" si="14"/>
        <v>270</v>
      </c>
      <c r="C282" s="89"/>
      <c r="D282" s="222"/>
      <c r="E282" s="90"/>
      <c r="F282" s="91"/>
      <c r="G282" s="92"/>
      <c r="H282" s="96"/>
      <c r="I282" s="97" t="str">
        <f t="shared" si="12"/>
        <v/>
      </c>
      <c r="J282" s="171"/>
      <c r="K282" s="214" t="str">
        <f t="shared" si="13"/>
        <v/>
      </c>
      <c r="L282" s="71"/>
    </row>
    <row r="283" spans="2:12" x14ac:dyDescent="0.35">
      <c r="B283" s="84">
        <f t="shared" si="14"/>
        <v>271</v>
      </c>
      <c r="C283" s="89"/>
      <c r="D283" s="222"/>
      <c r="E283" s="90"/>
      <c r="F283" s="91"/>
      <c r="G283" s="92"/>
      <c r="H283" s="96"/>
      <c r="I283" s="97" t="str">
        <f t="shared" si="12"/>
        <v/>
      </c>
      <c r="J283" s="171"/>
      <c r="K283" s="214" t="str">
        <f t="shared" si="13"/>
        <v/>
      </c>
      <c r="L283" s="71"/>
    </row>
    <row r="284" spans="2:12" x14ac:dyDescent="0.35">
      <c r="B284" s="84">
        <f t="shared" si="14"/>
        <v>272</v>
      </c>
      <c r="C284" s="89"/>
      <c r="D284" s="222"/>
      <c r="E284" s="90"/>
      <c r="F284" s="91"/>
      <c r="G284" s="92"/>
      <c r="H284" s="96"/>
      <c r="I284" s="97" t="str">
        <f t="shared" si="12"/>
        <v/>
      </c>
      <c r="J284" s="171"/>
      <c r="K284" s="214" t="str">
        <f t="shared" si="13"/>
        <v/>
      </c>
      <c r="L284" s="71"/>
    </row>
    <row r="285" spans="2:12" x14ac:dyDescent="0.35">
      <c r="B285" s="84">
        <f t="shared" si="14"/>
        <v>273</v>
      </c>
      <c r="C285" s="89"/>
      <c r="D285" s="222"/>
      <c r="E285" s="90"/>
      <c r="F285" s="91"/>
      <c r="G285" s="92"/>
      <c r="H285" s="96"/>
      <c r="I285" s="97" t="str">
        <f t="shared" si="12"/>
        <v/>
      </c>
      <c r="J285" s="171"/>
      <c r="K285" s="214" t="str">
        <f t="shared" si="13"/>
        <v/>
      </c>
      <c r="L285" s="71"/>
    </row>
    <row r="286" spans="2:12" x14ac:dyDescent="0.35">
      <c r="B286" s="84">
        <f t="shared" si="14"/>
        <v>274</v>
      </c>
      <c r="C286" s="89"/>
      <c r="D286" s="222"/>
      <c r="E286" s="90"/>
      <c r="F286" s="91"/>
      <c r="G286" s="92"/>
      <c r="H286" s="96"/>
      <c r="I286" s="97" t="str">
        <f t="shared" si="12"/>
        <v/>
      </c>
      <c r="J286" s="171"/>
      <c r="K286" s="214" t="str">
        <f t="shared" si="13"/>
        <v/>
      </c>
      <c r="L286" s="71"/>
    </row>
    <row r="287" spans="2:12" x14ac:dyDescent="0.35">
      <c r="B287" s="84">
        <f t="shared" si="14"/>
        <v>275</v>
      </c>
      <c r="C287" s="89"/>
      <c r="D287" s="222"/>
      <c r="E287" s="90"/>
      <c r="F287" s="91"/>
      <c r="G287" s="92"/>
      <c r="H287" s="96"/>
      <c r="I287" s="97" t="str">
        <f t="shared" si="12"/>
        <v/>
      </c>
      <c r="J287" s="171"/>
      <c r="K287" s="214" t="str">
        <f t="shared" si="13"/>
        <v/>
      </c>
      <c r="L287" s="71"/>
    </row>
    <row r="288" spans="2:12" x14ac:dyDescent="0.35">
      <c r="B288" s="84">
        <f t="shared" si="14"/>
        <v>276</v>
      </c>
      <c r="C288" s="89"/>
      <c r="D288" s="222"/>
      <c r="E288" s="90"/>
      <c r="F288" s="91"/>
      <c r="G288" s="92"/>
      <c r="H288" s="96"/>
      <c r="I288" s="97" t="str">
        <f t="shared" si="12"/>
        <v/>
      </c>
      <c r="J288" s="171"/>
      <c r="K288" s="214" t="str">
        <f t="shared" si="13"/>
        <v/>
      </c>
      <c r="L288" s="71"/>
    </row>
    <row r="289" spans="2:12" x14ac:dyDescent="0.35">
      <c r="B289" s="84">
        <f t="shared" si="14"/>
        <v>277</v>
      </c>
      <c r="C289" s="89"/>
      <c r="D289" s="222"/>
      <c r="E289" s="90"/>
      <c r="F289" s="91"/>
      <c r="G289" s="92"/>
      <c r="H289" s="96"/>
      <c r="I289" s="97" t="str">
        <f t="shared" si="12"/>
        <v/>
      </c>
      <c r="J289" s="171"/>
      <c r="K289" s="214" t="str">
        <f t="shared" si="13"/>
        <v/>
      </c>
      <c r="L289" s="71"/>
    </row>
    <row r="290" spans="2:12" x14ac:dyDescent="0.35">
      <c r="B290" s="84">
        <f t="shared" si="14"/>
        <v>278</v>
      </c>
      <c r="C290" s="89"/>
      <c r="D290" s="222"/>
      <c r="E290" s="90"/>
      <c r="F290" s="91"/>
      <c r="G290" s="92"/>
      <c r="H290" s="96"/>
      <c r="I290" s="97" t="str">
        <f t="shared" si="12"/>
        <v/>
      </c>
      <c r="J290" s="171"/>
      <c r="K290" s="214" t="str">
        <f t="shared" si="13"/>
        <v/>
      </c>
      <c r="L290" s="71"/>
    </row>
    <row r="291" spans="2:12" x14ac:dyDescent="0.35">
      <c r="B291" s="84">
        <f t="shared" si="14"/>
        <v>279</v>
      </c>
      <c r="C291" s="89"/>
      <c r="D291" s="222"/>
      <c r="E291" s="90"/>
      <c r="F291" s="91"/>
      <c r="G291" s="92"/>
      <c r="H291" s="96"/>
      <c r="I291" s="97" t="str">
        <f t="shared" si="12"/>
        <v/>
      </c>
      <c r="J291" s="171"/>
      <c r="K291" s="214" t="str">
        <f t="shared" si="13"/>
        <v/>
      </c>
      <c r="L291" s="71"/>
    </row>
    <row r="292" spans="2:12" x14ac:dyDescent="0.35">
      <c r="B292" s="84">
        <f t="shared" si="14"/>
        <v>280</v>
      </c>
      <c r="C292" s="89"/>
      <c r="D292" s="222"/>
      <c r="E292" s="90"/>
      <c r="F292" s="91"/>
      <c r="G292" s="92"/>
      <c r="H292" s="96"/>
      <c r="I292" s="97" t="str">
        <f t="shared" si="12"/>
        <v/>
      </c>
      <c r="J292" s="171"/>
      <c r="K292" s="214" t="str">
        <f t="shared" si="13"/>
        <v/>
      </c>
      <c r="L292" s="71"/>
    </row>
    <row r="293" spans="2:12" x14ac:dyDescent="0.35">
      <c r="B293" s="84">
        <f t="shared" si="14"/>
        <v>281</v>
      </c>
      <c r="C293" s="89"/>
      <c r="D293" s="222"/>
      <c r="E293" s="90"/>
      <c r="F293" s="91"/>
      <c r="G293" s="92"/>
      <c r="H293" s="96"/>
      <c r="I293" s="97" t="str">
        <f t="shared" si="12"/>
        <v/>
      </c>
      <c r="J293" s="171"/>
      <c r="K293" s="214" t="str">
        <f t="shared" si="13"/>
        <v/>
      </c>
      <c r="L293" s="71"/>
    </row>
    <row r="294" spans="2:12" x14ac:dyDescent="0.35">
      <c r="B294" s="84">
        <f t="shared" si="14"/>
        <v>282</v>
      </c>
      <c r="C294" s="89"/>
      <c r="D294" s="222"/>
      <c r="E294" s="90"/>
      <c r="F294" s="91"/>
      <c r="G294" s="92"/>
      <c r="H294" s="96"/>
      <c r="I294" s="97" t="str">
        <f t="shared" si="12"/>
        <v/>
      </c>
      <c r="J294" s="171"/>
      <c r="K294" s="214" t="str">
        <f t="shared" si="13"/>
        <v/>
      </c>
      <c r="L294" s="71"/>
    </row>
    <row r="295" spans="2:12" x14ac:dyDescent="0.35">
      <c r="B295" s="84">
        <f t="shared" si="14"/>
        <v>283</v>
      </c>
      <c r="C295" s="89"/>
      <c r="D295" s="222"/>
      <c r="E295" s="90"/>
      <c r="F295" s="91"/>
      <c r="G295" s="92"/>
      <c r="H295" s="96"/>
      <c r="I295" s="97" t="str">
        <f t="shared" si="12"/>
        <v/>
      </c>
      <c r="J295" s="171"/>
      <c r="K295" s="214" t="str">
        <f t="shared" si="13"/>
        <v/>
      </c>
      <c r="L295" s="71"/>
    </row>
    <row r="296" spans="2:12" x14ac:dyDescent="0.35">
      <c r="B296" s="84">
        <f t="shared" si="14"/>
        <v>284</v>
      </c>
      <c r="C296" s="89"/>
      <c r="D296" s="222"/>
      <c r="E296" s="90"/>
      <c r="F296" s="91"/>
      <c r="G296" s="92"/>
      <c r="H296" s="96"/>
      <c r="I296" s="97" t="str">
        <f t="shared" si="12"/>
        <v/>
      </c>
      <c r="J296" s="171"/>
      <c r="K296" s="214" t="str">
        <f t="shared" si="13"/>
        <v/>
      </c>
      <c r="L296" s="71"/>
    </row>
    <row r="297" spans="2:12" x14ac:dyDescent="0.35">
      <c r="B297" s="84">
        <f t="shared" si="14"/>
        <v>285</v>
      </c>
      <c r="C297" s="89"/>
      <c r="D297" s="222"/>
      <c r="E297" s="90"/>
      <c r="F297" s="91"/>
      <c r="G297" s="92"/>
      <c r="H297" s="96"/>
      <c r="I297" s="97" t="str">
        <f t="shared" si="12"/>
        <v/>
      </c>
      <c r="J297" s="171"/>
      <c r="K297" s="214" t="str">
        <f t="shared" si="13"/>
        <v/>
      </c>
      <c r="L297" s="71"/>
    </row>
    <row r="298" spans="2:12" x14ac:dyDescent="0.35">
      <c r="B298" s="84">
        <f t="shared" si="14"/>
        <v>286</v>
      </c>
      <c r="C298" s="89"/>
      <c r="D298" s="222"/>
      <c r="E298" s="90"/>
      <c r="F298" s="91"/>
      <c r="G298" s="92"/>
      <c r="H298" s="96"/>
      <c r="I298" s="97" t="str">
        <f t="shared" si="12"/>
        <v/>
      </c>
      <c r="J298" s="171"/>
      <c r="K298" s="214" t="str">
        <f t="shared" si="13"/>
        <v/>
      </c>
      <c r="L298" s="71"/>
    </row>
    <row r="299" spans="2:12" x14ac:dyDescent="0.35">
      <c r="B299" s="84">
        <f t="shared" si="14"/>
        <v>287</v>
      </c>
      <c r="C299" s="89"/>
      <c r="D299" s="222"/>
      <c r="E299" s="90"/>
      <c r="F299" s="91"/>
      <c r="G299" s="92"/>
      <c r="H299" s="96"/>
      <c r="I299" s="97" t="str">
        <f t="shared" si="12"/>
        <v/>
      </c>
      <c r="J299" s="171"/>
      <c r="K299" s="214" t="str">
        <f t="shared" si="13"/>
        <v/>
      </c>
      <c r="L299" s="71"/>
    </row>
    <row r="300" spans="2:12" x14ac:dyDescent="0.35">
      <c r="B300" s="84">
        <f t="shared" si="14"/>
        <v>288</v>
      </c>
      <c r="C300" s="89"/>
      <c r="D300" s="222"/>
      <c r="E300" s="90"/>
      <c r="F300" s="91"/>
      <c r="G300" s="92"/>
      <c r="H300" s="96"/>
      <c r="I300" s="97" t="str">
        <f t="shared" si="12"/>
        <v/>
      </c>
      <c r="J300" s="171"/>
      <c r="K300" s="214" t="str">
        <f t="shared" si="13"/>
        <v/>
      </c>
      <c r="L300" s="71"/>
    </row>
    <row r="301" spans="2:12" x14ac:dyDescent="0.35">
      <c r="B301" s="84">
        <f t="shared" si="14"/>
        <v>289</v>
      </c>
      <c r="C301" s="89"/>
      <c r="D301" s="222"/>
      <c r="E301" s="90"/>
      <c r="F301" s="91"/>
      <c r="G301" s="92"/>
      <c r="H301" s="96"/>
      <c r="I301" s="97" t="str">
        <f t="shared" si="12"/>
        <v/>
      </c>
      <c r="J301" s="171"/>
      <c r="K301" s="214" t="str">
        <f t="shared" si="13"/>
        <v/>
      </c>
      <c r="L301" s="71"/>
    </row>
    <row r="302" spans="2:12" x14ac:dyDescent="0.35">
      <c r="B302" s="84">
        <f t="shared" si="14"/>
        <v>290</v>
      </c>
      <c r="C302" s="89"/>
      <c r="D302" s="222"/>
      <c r="E302" s="90"/>
      <c r="F302" s="91"/>
      <c r="G302" s="92"/>
      <c r="H302" s="96"/>
      <c r="I302" s="97" t="str">
        <f t="shared" si="12"/>
        <v/>
      </c>
      <c r="J302" s="171"/>
      <c r="K302" s="214" t="str">
        <f t="shared" si="13"/>
        <v/>
      </c>
      <c r="L302" s="71"/>
    </row>
    <row r="303" spans="2:12" x14ac:dyDescent="0.35">
      <c r="B303" s="84">
        <f t="shared" si="14"/>
        <v>291</v>
      </c>
      <c r="C303" s="89"/>
      <c r="D303" s="222"/>
      <c r="E303" s="90"/>
      <c r="F303" s="91"/>
      <c r="G303" s="92"/>
      <c r="H303" s="96"/>
      <c r="I303" s="97" t="str">
        <f t="shared" si="12"/>
        <v/>
      </c>
      <c r="J303" s="171"/>
      <c r="K303" s="214" t="str">
        <f t="shared" si="13"/>
        <v/>
      </c>
      <c r="L303" s="71"/>
    </row>
    <row r="304" spans="2:12" x14ac:dyDescent="0.35">
      <c r="B304" s="84">
        <f t="shared" si="14"/>
        <v>292</v>
      </c>
      <c r="C304" s="89"/>
      <c r="D304" s="222"/>
      <c r="E304" s="90"/>
      <c r="F304" s="91"/>
      <c r="G304" s="92"/>
      <c r="H304" s="96"/>
      <c r="I304" s="97" t="str">
        <f t="shared" si="12"/>
        <v/>
      </c>
      <c r="J304" s="171"/>
      <c r="K304" s="214" t="str">
        <f t="shared" si="13"/>
        <v/>
      </c>
      <c r="L304" s="71"/>
    </row>
    <row r="305" spans="2:12" x14ac:dyDescent="0.35">
      <c r="B305" s="84">
        <f t="shared" si="14"/>
        <v>293</v>
      </c>
      <c r="C305" s="89"/>
      <c r="D305" s="222"/>
      <c r="E305" s="90"/>
      <c r="F305" s="91"/>
      <c r="G305" s="92"/>
      <c r="H305" s="96"/>
      <c r="I305" s="97" t="str">
        <f t="shared" si="12"/>
        <v/>
      </c>
      <c r="J305" s="171"/>
      <c r="K305" s="214" t="str">
        <f t="shared" si="13"/>
        <v/>
      </c>
      <c r="L305" s="71"/>
    </row>
    <row r="306" spans="2:12" x14ac:dyDescent="0.35">
      <c r="B306" s="84">
        <f t="shared" si="14"/>
        <v>294</v>
      </c>
      <c r="C306" s="89"/>
      <c r="D306" s="222"/>
      <c r="E306" s="90"/>
      <c r="F306" s="91"/>
      <c r="G306" s="92"/>
      <c r="H306" s="96"/>
      <c r="I306" s="97" t="str">
        <f t="shared" si="12"/>
        <v/>
      </c>
      <c r="J306" s="171"/>
      <c r="K306" s="214" t="str">
        <f t="shared" si="13"/>
        <v/>
      </c>
      <c r="L306" s="71"/>
    </row>
    <row r="307" spans="2:12" x14ac:dyDescent="0.35">
      <c r="B307" s="84">
        <f t="shared" si="14"/>
        <v>295</v>
      </c>
      <c r="C307" s="89"/>
      <c r="D307" s="222"/>
      <c r="E307" s="90"/>
      <c r="F307" s="91"/>
      <c r="G307" s="92"/>
      <c r="H307" s="96"/>
      <c r="I307" s="97" t="str">
        <f t="shared" si="12"/>
        <v/>
      </c>
      <c r="J307" s="171"/>
      <c r="K307" s="214" t="str">
        <f t="shared" si="13"/>
        <v/>
      </c>
      <c r="L307" s="71"/>
    </row>
    <row r="308" spans="2:12" x14ac:dyDescent="0.35">
      <c r="B308" s="84">
        <f t="shared" si="14"/>
        <v>296</v>
      </c>
      <c r="C308" s="89"/>
      <c r="D308" s="222"/>
      <c r="E308" s="90"/>
      <c r="F308" s="91"/>
      <c r="G308" s="92"/>
      <c r="H308" s="96"/>
      <c r="I308" s="97" t="str">
        <f t="shared" si="12"/>
        <v/>
      </c>
      <c r="J308" s="171"/>
      <c r="K308" s="214" t="str">
        <f t="shared" si="13"/>
        <v/>
      </c>
      <c r="L308" s="71"/>
    </row>
    <row r="309" spans="2:12" x14ac:dyDescent="0.35">
      <c r="B309" s="84">
        <f t="shared" si="14"/>
        <v>297</v>
      </c>
      <c r="C309" s="89"/>
      <c r="D309" s="222"/>
      <c r="E309" s="90"/>
      <c r="F309" s="91"/>
      <c r="G309" s="92"/>
      <c r="H309" s="96"/>
      <c r="I309" s="97" t="str">
        <f t="shared" si="12"/>
        <v/>
      </c>
      <c r="J309" s="171"/>
      <c r="K309" s="214" t="str">
        <f t="shared" si="13"/>
        <v/>
      </c>
      <c r="L309" s="71"/>
    </row>
    <row r="310" spans="2:12" x14ac:dyDescent="0.35">
      <c r="B310" s="84">
        <f t="shared" si="14"/>
        <v>298</v>
      </c>
      <c r="C310" s="89"/>
      <c r="D310" s="222"/>
      <c r="E310" s="90"/>
      <c r="F310" s="91"/>
      <c r="G310" s="92"/>
      <c r="H310" s="96"/>
      <c r="I310" s="97" t="str">
        <f t="shared" si="12"/>
        <v/>
      </c>
      <c r="J310" s="171"/>
      <c r="K310" s="214" t="str">
        <f t="shared" si="13"/>
        <v/>
      </c>
      <c r="L310" s="71"/>
    </row>
    <row r="311" spans="2:12" x14ac:dyDescent="0.35">
      <c r="B311" s="84">
        <f t="shared" si="14"/>
        <v>299</v>
      </c>
      <c r="C311" s="89"/>
      <c r="D311" s="222"/>
      <c r="E311" s="90"/>
      <c r="F311" s="91"/>
      <c r="G311" s="92"/>
      <c r="H311" s="96"/>
      <c r="I311" s="97" t="str">
        <f t="shared" si="12"/>
        <v/>
      </c>
      <c r="J311" s="171"/>
      <c r="K311" s="214" t="str">
        <f t="shared" si="13"/>
        <v/>
      </c>
      <c r="L311" s="71"/>
    </row>
    <row r="312" spans="2:12" x14ac:dyDescent="0.35">
      <c r="B312" s="84">
        <f t="shared" si="14"/>
        <v>300</v>
      </c>
      <c r="C312" s="89"/>
      <c r="D312" s="222"/>
      <c r="E312" s="90"/>
      <c r="F312" s="91"/>
      <c r="G312" s="92"/>
      <c r="H312" s="96"/>
      <c r="I312" s="97" t="str">
        <f t="shared" si="12"/>
        <v/>
      </c>
      <c r="J312" s="171"/>
      <c r="K312" s="214" t="str">
        <f t="shared" si="13"/>
        <v/>
      </c>
      <c r="L312" s="71"/>
    </row>
    <row r="313" spans="2:12" x14ac:dyDescent="0.35">
      <c r="B313" s="84">
        <f t="shared" si="14"/>
        <v>301</v>
      </c>
      <c r="C313" s="89"/>
      <c r="D313" s="222"/>
      <c r="E313" s="90"/>
      <c r="F313" s="91"/>
      <c r="G313" s="92"/>
      <c r="H313" s="96"/>
      <c r="I313" s="97" t="str">
        <f t="shared" si="12"/>
        <v/>
      </c>
      <c r="J313" s="171"/>
      <c r="K313" s="214" t="str">
        <f t="shared" si="13"/>
        <v/>
      </c>
      <c r="L313" s="71"/>
    </row>
    <row r="314" spans="2:12" x14ac:dyDescent="0.35">
      <c r="B314" s="84">
        <f t="shared" si="14"/>
        <v>302</v>
      </c>
      <c r="C314" s="89"/>
      <c r="D314" s="222"/>
      <c r="E314" s="90"/>
      <c r="F314" s="91"/>
      <c r="G314" s="92"/>
      <c r="H314" s="96"/>
      <c r="I314" s="97" t="str">
        <f t="shared" si="12"/>
        <v/>
      </c>
      <c r="J314" s="171"/>
      <c r="K314" s="214" t="str">
        <f t="shared" si="13"/>
        <v/>
      </c>
      <c r="L314" s="71"/>
    </row>
    <row r="315" spans="2:12" x14ac:dyDescent="0.35">
      <c r="B315" s="84">
        <f t="shared" si="14"/>
        <v>303</v>
      </c>
      <c r="C315" s="89"/>
      <c r="D315" s="222"/>
      <c r="E315" s="90"/>
      <c r="F315" s="91"/>
      <c r="G315" s="92"/>
      <c r="H315" s="96"/>
      <c r="I315" s="97" t="str">
        <f t="shared" si="12"/>
        <v/>
      </c>
      <c r="J315" s="171"/>
      <c r="K315" s="214" t="str">
        <f t="shared" si="13"/>
        <v/>
      </c>
      <c r="L315" s="71"/>
    </row>
    <row r="316" spans="2:12" x14ac:dyDescent="0.35">
      <c r="B316" s="84">
        <f t="shared" si="14"/>
        <v>304</v>
      </c>
      <c r="C316" s="89"/>
      <c r="D316" s="222"/>
      <c r="E316" s="90"/>
      <c r="F316" s="91"/>
      <c r="G316" s="92"/>
      <c r="H316" s="96"/>
      <c r="I316" s="97" t="str">
        <f t="shared" si="12"/>
        <v/>
      </c>
      <c r="J316" s="171"/>
      <c r="K316" s="214" t="str">
        <f t="shared" si="13"/>
        <v/>
      </c>
      <c r="L316" s="71"/>
    </row>
    <row r="317" spans="2:12" x14ac:dyDescent="0.35">
      <c r="B317" s="84">
        <f t="shared" si="14"/>
        <v>305</v>
      </c>
      <c r="C317" s="89"/>
      <c r="D317" s="222"/>
      <c r="E317" s="90"/>
      <c r="F317" s="91"/>
      <c r="G317" s="92"/>
      <c r="H317" s="96"/>
      <c r="I317" s="97" t="str">
        <f t="shared" si="12"/>
        <v/>
      </c>
      <c r="J317" s="171"/>
      <c r="K317" s="214" t="str">
        <f t="shared" si="13"/>
        <v/>
      </c>
      <c r="L317" s="71"/>
    </row>
    <row r="318" spans="2:12" x14ac:dyDescent="0.35">
      <c r="B318" s="84">
        <f t="shared" si="14"/>
        <v>306</v>
      </c>
      <c r="C318" s="89"/>
      <c r="D318" s="222"/>
      <c r="E318" s="90"/>
      <c r="F318" s="91"/>
      <c r="G318" s="92"/>
      <c r="H318" s="96"/>
      <c r="I318" s="97" t="str">
        <f t="shared" si="12"/>
        <v/>
      </c>
      <c r="J318" s="171"/>
      <c r="K318" s="214" t="str">
        <f t="shared" si="13"/>
        <v/>
      </c>
      <c r="L318" s="71"/>
    </row>
    <row r="319" spans="2:12" x14ac:dyDescent="0.35">
      <c r="B319" s="84">
        <f t="shared" si="14"/>
        <v>307</v>
      </c>
      <c r="C319" s="89"/>
      <c r="D319" s="222"/>
      <c r="E319" s="90"/>
      <c r="F319" s="91"/>
      <c r="G319" s="92"/>
      <c r="H319" s="96"/>
      <c r="I319" s="97" t="str">
        <f t="shared" si="12"/>
        <v/>
      </c>
      <c r="J319" s="171"/>
      <c r="K319" s="214" t="str">
        <f t="shared" si="13"/>
        <v/>
      </c>
      <c r="L319" s="71"/>
    </row>
    <row r="320" spans="2:12" x14ac:dyDescent="0.35">
      <c r="B320" s="84">
        <f t="shared" si="14"/>
        <v>308</v>
      </c>
      <c r="C320" s="89"/>
      <c r="D320" s="222"/>
      <c r="E320" s="90"/>
      <c r="F320" s="91"/>
      <c r="G320" s="92"/>
      <c r="H320" s="96"/>
      <c r="I320" s="97" t="str">
        <f t="shared" si="12"/>
        <v/>
      </c>
      <c r="J320" s="171"/>
      <c r="K320" s="214" t="str">
        <f t="shared" si="13"/>
        <v/>
      </c>
      <c r="L320" s="71"/>
    </row>
    <row r="321" spans="2:12" x14ac:dyDescent="0.35">
      <c r="B321" s="84">
        <f t="shared" si="14"/>
        <v>309</v>
      </c>
      <c r="C321" s="89"/>
      <c r="D321" s="222"/>
      <c r="E321" s="90"/>
      <c r="F321" s="91"/>
      <c r="G321" s="92"/>
      <c r="H321" s="96"/>
      <c r="I321" s="97" t="str">
        <f t="shared" si="12"/>
        <v/>
      </c>
      <c r="J321" s="171"/>
      <c r="K321" s="214" t="str">
        <f t="shared" si="13"/>
        <v/>
      </c>
      <c r="L321" s="71"/>
    </row>
    <row r="322" spans="2:12" x14ac:dyDescent="0.35">
      <c r="B322" s="84">
        <f t="shared" si="14"/>
        <v>310</v>
      </c>
      <c r="C322" s="89"/>
      <c r="D322" s="222"/>
      <c r="E322" s="90"/>
      <c r="F322" s="91"/>
      <c r="G322" s="92"/>
      <c r="H322" s="96"/>
      <c r="I322" s="97" t="str">
        <f t="shared" si="12"/>
        <v/>
      </c>
      <c r="J322" s="171"/>
      <c r="K322" s="214" t="str">
        <f t="shared" si="13"/>
        <v/>
      </c>
      <c r="L322" s="71"/>
    </row>
    <row r="323" spans="2:12" x14ac:dyDescent="0.35">
      <c r="B323" s="84">
        <f t="shared" si="14"/>
        <v>311</v>
      </c>
      <c r="C323" s="89"/>
      <c r="D323" s="222"/>
      <c r="E323" s="90"/>
      <c r="F323" s="91"/>
      <c r="G323" s="92"/>
      <c r="H323" s="96"/>
      <c r="I323" s="97" t="str">
        <f t="shared" si="12"/>
        <v/>
      </c>
      <c r="J323" s="171"/>
      <c r="K323" s="214" t="str">
        <f t="shared" si="13"/>
        <v/>
      </c>
      <c r="L323" s="71"/>
    </row>
    <row r="324" spans="2:12" x14ac:dyDescent="0.35">
      <c r="B324" s="84">
        <f t="shared" si="14"/>
        <v>312</v>
      </c>
      <c r="C324" s="89"/>
      <c r="D324" s="222"/>
      <c r="E324" s="90"/>
      <c r="F324" s="91"/>
      <c r="G324" s="92"/>
      <c r="H324" s="96"/>
      <c r="I324" s="97" t="str">
        <f t="shared" si="12"/>
        <v/>
      </c>
      <c r="J324" s="171"/>
      <c r="K324" s="214" t="str">
        <f t="shared" si="13"/>
        <v/>
      </c>
      <c r="L324" s="71"/>
    </row>
    <row r="325" spans="2:12" x14ac:dyDescent="0.35">
      <c r="B325" s="84">
        <f t="shared" si="14"/>
        <v>313</v>
      </c>
      <c r="C325" s="89"/>
      <c r="D325" s="222"/>
      <c r="E325" s="90"/>
      <c r="F325" s="91"/>
      <c r="G325" s="92"/>
      <c r="H325" s="96"/>
      <c r="I325" s="97" t="str">
        <f t="shared" si="12"/>
        <v/>
      </c>
      <c r="J325" s="171"/>
      <c r="K325" s="214" t="str">
        <f t="shared" si="13"/>
        <v/>
      </c>
      <c r="L325" s="71"/>
    </row>
    <row r="326" spans="2:12" x14ac:dyDescent="0.35">
      <c r="B326" s="84">
        <f t="shared" si="14"/>
        <v>314</v>
      </c>
      <c r="C326" s="89"/>
      <c r="D326" s="222"/>
      <c r="E326" s="90"/>
      <c r="F326" s="91"/>
      <c r="G326" s="92"/>
      <c r="H326" s="96"/>
      <c r="I326" s="97" t="str">
        <f t="shared" si="12"/>
        <v/>
      </c>
      <c r="J326" s="171"/>
      <c r="K326" s="214" t="str">
        <f t="shared" si="13"/>
        <v/>
      </c>
      <c r="L326" s="71"/>
    </row>
    <row r="327" spans="2:12" x14ac:dyDescent="0.35">
      <c r="B327" s="84">
        <f t="shared" si="14"/>
        <v>315</v>
      </c>
      <c r="C327" s="89"/>
      <c r="D327" s="222"/>
      <c r="E327" s="90"/>
      <c r="F327" s="91"/>
      <c r="G327" s="92"/>
      <c r="H327" s="96"/>
      <c r="I327" s="97" t="str">
        <f t="shared" si="12"/>
        <v/>
      </c>
      <c r="J327" s="171"/>
      <c r="K327" s="214" t="str">
        <f t="shared" si="13"/>
        <v/>
      </c>
      <c r="L327" s="71"/>
    </row>
    <row r="328" spans="2:12" x14ac:dyDescent="0.35">
      <c r="B328" s="84">
        <f t="shared" si="14"/>
        <v>316</v>
      </c>
      <c r="C328" s="89"/>
      <c r="D328" s="222"/>
      <c r="E328" s="90"/>
      <c r="F328" s="91"/>
      <c r="G328" s="92"/>
      <c r="H328" s="96"/>
      <c r="I328" s="97" t="str">
        <f t="shared" si="12"/>
        <v/>
      </c>
      <c r="J328" s="171"/>
      <c r="K328" s="214" t="str">
        <f t="shared" si="13"/>
        <v/>
      </c>
      <c r="L328" s="71"/>
    </row>
    <row r="329" spans="2:12" x14ac:dyDescent="0.35">
      <c r="B329" s="84">
        <f t="shared" si="14"/>
        <v>317</v>
      </c>
      <c r="C329" s="89"/>
      <c r="D329" s="222"/>
      <c r="E329" s="90"/>
      <c r="F329" s="91"/>
      <c r="G329" s="92"/>
      <c r="H329" s="96"/>
      <c r="I329" s="97" t="str">
        <f t="shared" si="12"/>
        <v/>
      </c>
      <c r="J329" s="171"/>
      <c r="K329" s="214" t="str">
        <f t="shared" si="13"/>
        <v/>
      </c>
      <c r="L329" s="71"/>
    </row>
    <row r="330" spans="2:12" x14ac:dyDescent="0.35">
      <c r="B330" s="84">
        <f t="shared" si="14"/>
        <v>318</v>
      </c>
      <c r="C330" s="89"/>
      <c r="D330" s="222"/>
      <c r="E330" s="90"/>
      <c r="F330" s="91"/>
      <c r="G330" s="92"/>
      <c r="H330" s="96"/>
      <c r="I330" s="97" t="str">
        <f t="shared" si="12"/>
        <v/>
      </c>
      <c r="J330" s="171"/>
      <c r="K330" s="214" t="str">
        <f t="shared" si="13"/>
        <v/>
      </c>
      <c r="L330" s="71"/>
    </row>
    <row r="331" spans="2:12" x14ac:dyDescent="0.35">
      <c r="B331" s="84">
        <f t="shared" si="14"/>
        <v>319</v>
      </c>
      <c r="C331" s="89"/>
      <c r="D331" s="222"/>
      <c r="E331" s="90"/>
      <c r="F331" s="91"/>
      <c r="G331" s="92"/>
      <c r="H331" s="96"/>
      <c r="I331" s="97" t="str">
        <f t="shared" si="12"/>
        <v/>
      </c>
      <c r="J331" s="171"/>
      <c r="K331" s="214" t="str">
        <f t="shared" si="13"/>
        <v/>
      </c>
      <c r="L331" s="71"/>
    </row>
    <row r="332" spans="2:12" x14ac:dyDescent="0.35">
      <c r="B332" s="84">
        <f t="shared" si="14"/>
        <v>320</v>
      </c>
      <c r="C332" s="89"/>
      <c r="D332" s="222"/>
      <c r="E332" s="90"/>
      <c r="F332" s="91"/>
      <c r="G332" s="92"/>
      <c r="H332" s="96"/>
      <c r="I332" s="97" t="str">
        <f t="shared" si="12"/>
        <v/>
      </c>
      <c r="J332" s="171"/>
      <c r="K332" s="214" t="str">
        <f t="shared" si="13"/>
        <v/>
      </c>
      <c r="L332" s="71"/>
    </row>
    <row r="333" spans="2:12" x14ac:dyDescent="0.35">
      <c r="B333" s="84">
        <f t="shared" si="14"/>
        <v>321</v>
      </c>
      <c r="C333" s="89"/>
      <c r="D333" s="222"/>
      <c r="E333" s="90"/>
      <c r="F333" s="91"/>
      <c r="G333" s="92"/>
      <c r="H333" s="96"/>
      <c r="I333" s="97" t="str">
        <f t="shared" ref="I333:I396" si="15">IF(E333="","",ROUND(F333/H333,2))</f>
        <v/>
      </c>
      <c r="J333" s="171"/>
      <c r="K333" s="214" t="str">
        <f t="shared" ref="K333:K396" si="16">IF(E333="","",VLOOKUP(J333,BUDGETLINETABLE,2,FALSE))</f>
        <v/>
      </c>
      <c r="L333" s="71"/>
    </row>
    <row r="334" spans="2:12" x14ac:dyDescent="0.35">
      <c r="B334" s="84">
        <f t="shared" si="14"/>
        <v>322</v>
      </c>
      <c r="C334" s="89"/>
      <c r="D334" s="222"/>
      <c r="E334" s="90"/>
      <c r="F334" s="91"/>
      <c r="G334" s="92"/>
      <c r="H334" s="96"/>
      <c r="I334" s="97" t="str">
        <f t="shared" si="15"/>
        <v/>
      </c>
      <c r="J334" s="171"/>
      <c r="K334" s="214" t="str">
        <f t="shared" si="16"/>
        <v/>
      </c>
      <c r="L334" s="71"/>
    </row>
    <row r="335" spans="2:12" x14ac:dyDescent="0.35">
      <c r="B335" s="84">
        <f t="shared" ref="B335:B398" si="17">B334+1</f>
        <v>323</v>
      </c>
      <c r="C335" s="89"/>
      <c r="D335" s="222"/>
      <c r="E335" s="90"/>
      <c r="F335" s="91"/>
      <c r="G335" s="92"/>
      <c r="H335" s="96"/>
      <c r="I335" s="97" t="str">
        <f t="shared" si="15"/>
        <v/>
      </c>
      <c r="J335" s="171"/>
      <c r="K335" s="214" t="str">
        <f t="shared" si="16"/>
        <v/>
      </c>
      <c r="L335" s="71"/>
    </row>
    <row r="336" spans="2:12" x14ac:dyDescent="0.35">
      <c r="B336" s="84">
        <f t="shared" si="17"/>
        <v>324</v>
      </c>
      <c r="C336" s="89"/>
      <c r="D336" s="222"/>
      <c r="E336" s="90"/>
      <c r="F336" s="91"/>
      <c r="G336" s="92"/>
      <c r="H336" s="96"/>
      <c r="I336" s="97" t="str">
        <f t="shared" si="15"/>
        <v/>
      </c>
      <c r="J336" s="171"/>
      <c r="K336" s="214" t="str">
        <f t="shared" si="16"/>
        <v/>
      </c>
      <c r="L336" s="71"/>
    </row>
    <row r="337" spans="2:12" x14ac:dyDescent="0.35">
      <c r="B337" s="84">
        <f t="shared" si="17"/>
        <v>325</v>
      </c>
      <c r="C337" s="89"/>
      <c r="D337" s="222"/>
      <c r="E337" s="90"/>
      <c r="F337" s="91"/>
      <c r="G337" s="92"/>
      <c r="H337" s="96"/>
      <c r="I337" s="97" t="str">
        <f t="shared" si="15"/>
        <v/>
      </c>
      <c r="J337" s="171"/>
      <c r="K337" s="214" t="str">
        <f t="shared" si="16"/>
        <v/>
      </c>
      <c r="L337" s="71"/>
    </row>
    <row r="338" spans="2:12" x14ac:dyDescent="0.35">
      <c r="B338" s="84">
        <f t="shared" si="17"/>
        <v>326</v>
      </c>
      <c r="C338" s="89"/>
      <c r="D338" s="222"/>
      <c r="E338" s="90"/>
      <c r="F338" s="91"/>
      <c r="G338" s="92"/>
      <c r="H338" s="96"/>
      <c r="I338" s="97" t="str">
        <f t="shared" si="15"/>
        <v/>
      </c>
      <c r="J338" s="171"/>
      <c r="K338" s="214" t="str">
        <f t="shared" si="16"/>
        <v/>
      </c>
      <c r="L338" s="71"/>
    </row>
    <row r="339" spans="2:12" x14ac:dyDescent="0.35">
      <c r="B339" s="84">
        <f t="shared" si="17"/>
        <v>327</v>
      </c>
      <c r="C339" s="89"/>
      <c r="D339" s="222"/>
      <c r="E339" s="90"/>
      <c r="F339" s="91"/>
      <c r="G339" s="92"/>
      <c r="H339" s="96"/>
      <c r="I339" s="97" t="str">
        <f t="shared" si="15"/>
        <v/>
      </c>
      <c r="J339" s="171"/>
      <c r="K339" s="214" t="str">
        <f t="shared" si="16"/>
        <v/>
      </c>
      <c r="L339" s="71"/>
    </row>
    <row r="340" spans="2:12" x14ac:dyDescent="0.35">
      <c r="B340" s="84">
        <f t="shared" si="17"/>
        <v>328</v>
      </c>
      <c r="C340" s="89"/>
      <c r="D340" s="222"/>
      <c r="E340" s="90"/>
      <c r="F340" s="91"/>
      <c r="G340" s="92"/>
      <c r="H340" s="96"/>
      <c r="I340" s="97" t="str">
        <f t="shared" si="15"/>
        <v/>
      </c>
      <c r="J340" s="171"/>
      <c r="K340" s="214" t="str">
        <f t="shared" si="16"/>
        <v/>
      </c>
      <c r="L340" s="71"/>
    </row>
    <row r="341" spans="2:12" x14ac:dyDescent="0.35">
      <c r="B341" s="84">
        <f t="shared" si="17"/>
        <v>329</v>
      </c>
      <c r="C341" s="89"/>
      <c r="D341" s="222"/>
      <c r="E341" s="90"/>
      <c r="F341" s="91"/>
      <c r="G341" s="92"/>
      <c r="H341" s="96"/>
      <c r="I341" s="97" t="str">
        <f t="shared" si="15"/>
        <v/>
      </c>
      <c r="J341" s="171"/>
      <c r="K341" s="214" t="str">
        <f t="shared" si="16"/>
        <v/>
      </c>
      <c r="L341" s="71"/>
    </row>
    <row r="342" spans="2:12" x14ac:dyDescent="0.35">
      <c r="B342" s="84">
        <f t="shared" si="17"/>
        <v>330</v>
      </c>
      <c r="C342" s="89"/>
      <c r="D342" s="222"/>
      <c r="E342" s="90"/>
      <c r="F342" s="91"/>
      <c r="G342" s="92"/>
      <c r="H342" s="96"/>
      <c r="I342" s="97" t="str">
        <f t="shared" si="15"/>
        <v/>
      </c>
      <c r="J342" s="171"/>
      <c r="K342" s="214" t="str">
        <f t="shared" si="16"/>
        <v/>
      </c>
      <c r="L342" s="71"/>
    </row>
    <row r="343" spans="2:12" x14ac:dyDescent="0.35">
      <c r="B343" s="84">
        <f t="shared" si="17"/>
        <v>331</v>
      </c>
      <c r="C343" s="89"/>
      <c r="D343" s="222"/>
      <c r="E343" s="90"/>
      <c r="F343" s="91"/>
      <c r="G343" s="92"/>
      <c r="H343" s="96"/>
      <c r="I343" s="97" t="str">
        <f t="shared" si="15"/>
        <v/>
      </c>
      <c r="J343" s="171"/>
      <c r="K343" s="214" t="str">
        <f t="shared" si="16"/>
        <v/>
      </c>
      <c r="L343" s="71"/>
    </row>
    <row r="344" spans="2:12" x14ac:dyDescent="0.35">
      <c r="B344" s="84">
        <f t="shared" si="17"/>
        <v>332</v>
      </c>
      <c r="C344" s="89"/>
      <c r="D344" s="222"/>
      <c r="E344" s="90"/>
      <c r="F344" s="91"/>
      <c r="G344" s="92"/>
      <c r="H344" s="96"/>
      <c r="I344" s="97" t="str">
        <f t="shared" si="15"/>
        <v/>
      </c>
      <c r="J344" s="171"/>
      <c r="K344" s="214" t="str">
        <f t="shared" si="16"/>
        <v/>
      </c>
      <c r="L344" s="71"/>
    </row>
    <row r="345" spans="2:12" x14ac:dyDescent="0.35">
      <c r="B345" s="84">
        <f t="shared" si="17"/>
        <v>333</v>
      </c>
      <c r="C345" s="89"/>
      <c r="D345" s="222"/>
      <c r="E345" s="90"/>
      <c r="F345" s="91"/>
      <c r="G345" s="92"/>
      <c r="H345" s="96"/>
      <c r="I345" s="97" t="str">
        <f t="shared" si="15"/>
        <v/>
      </c>
      <c r="J345" s="171"/>
      <c r="K345" s="214" t="str">
        <f t="shared" si="16"/>
        <v/>
      </c>
      <c r="L345" s="71"/>
    </row>
    <row r="346" spans="2:12" x14ac:dyDescent="0.35">
      <c r="B346" s="84">
        <f t="shared" si="17"/>
        <v>334</v>
      </c>
      <c r="C346" s="89"/>
      <c r="D346" s="222"/>
      <c r="E346" s="90"/>
      <c r="F346" s="91"/>
      <c r="G346" s="92"/>
      <c r="H346" s="96"/>
      <c r="I346" s="97" t="str">
        <f t="shared" si="15"/>
        <v/>
      </c>
      <c r="J346" s="171"/>
      <c r="K346" s="214" t="str">
        <f t="shared" si="16"/>
        <v/>
      </c>
      <c r="L346" s="71"/>
    </row>
    <row r="347" spans="2:12" x14ac:dyDescent="0.35">
      <c r="B347" s="84">
        <f t="shared" si="17"/>
        <v>335</v>
      </c>
      <c r="C347" s="89"/>
      <c r="D347" s="222"/>
      <c r="E347" s="90"/>
      <c r="F347" s="91"/>
      <c r="G347" s="92"/>
      <c r="H347" s="96"/>
      <c r="I347" s="97" t="str">
        <f t="shared" si="15"/>
        <v/>
      </c>
      <c r="J347" s="171"/>
      <c r="K347" s="214" t="str">
        <f t="shared" si="16"/>
        <v/>
      </c>
      <c r="L347" s="71"/>
    </row>
    <row r="348" spans="2:12" x14ac:dyDescent="0.35">
      <c r="B348" s="84">
        <f t="shared" si="17"/>
        <v>336</v>
      </c>
      <c r="C348" s="89"/>
      <c r="D348" s="222"/>
      <c r="E348" s="90"/>
      <c r="F348" s="91"/>
      <c r="G348" s="92"/>
      <c r="H348" s="96"/>
      <c r="I348" s="97" t="str">
        <f t="shared" si="15"/>
        <v/>
      </c>
      <c r="J348" s="171"/>
      <c r="K348" s="214" t="str">
        <f t="shared" si="16"/>
        <v/>
      </c>
      <c r="L348" s="71"/>
    </row>
    <row r="349" spans="2:12" x14ac:dyDescent="0.35">
      <c r="B349" s="84">
        <f t="shared" si="17"/>
        <v>337</v>
      </c>
      <c r="C349" s="89"/>
      <c r="D349" s="222"/>
      <c r="E349" s="90"/>
      <c r="F349" s="91"/>
      <c r="G349" s="92"/>
      <c r="H349" s="96"/>
      <c r="I349" s="97" t="str">
        <f t="shared" si="15"/>
        <v/>
      </c>
      <c r="J349" s="171"/>
      <c r="K349" s="214" t="str">
        <f t="shared" si="16"/>
        <v/>
      </c>
      <c r="L349" s="71"/>
    </row>
    <row r="350" spans="2:12" x14ac:dyDescent="0.35">
      <c r="B350" s="84">
        <f t="shared" si="17"/>
        <v>338</v>
      </c>
      <c r="C350" s="89"/>
      <c r="D350" s="222"/>
      <c r="E350" s="90"/>
      <c r="F350" s="91"/>
      <c r="G350" s="92"/>
      <c r="H350" s="96"/>
      <c r="I350" s="97" t="str">
        <f t="shared" si="15"/>
        <v/>
      </c>
      <c r="J350" s="171"/>
      <c r="K350" s="214" t="str">
        <f t="shared" si="16"/>
        <v/>
      </c>
      <c r="L350" s="71"/>
    </row>
    <row r="351" spans="2:12" x14ac:dyDescent="0.35">
      <c r="B351" s="84">
        <f t="shared" si="17"/>
        <v>339</v>
      </c>
      <c r="C351" s="89"/>
      <c r="D351" s="222"/>
      <c r="E351" s="90"/>
      <c r="F351" s="91"/>
      <c r="G351" s="92"/>
      <c r="H351" s="96"/>
      <c r="I351" s="97" t="str">
        <f t="shared" si="15"/>
        <v/>
      </c>
      <c r="J351" s="171"/>
      <c r="K351" s="214" t="str">
        <f t="shared" si="16"/>
        <v/>
      </c>
      <c r="L351" s="71"/>
    </row>
    <row r="352" spans="2:12" x14ac:dyDescent="0.35">
      <c r="B352" s="84">
        <f t="shared" si="17"/>
        <v>340</v>
      </c>
      <c r="C352" s="89"/>
      <c r="D352" s="222"/>
      <c r="E352" s="90"/>
      <c r="F352" s="91"/>
      <c r="G352" s="92"/>
      <c r="H352" s="96"/>
      <c r="I352" s="97" t="str">
        <f t="shared" si="15"/>
        <v/>
      </c>
      <c r="J352" s="171"/>
      <c r="K352" s="214" t="str">
        <f t="shared" si="16"/>
        <v/>
      </c>
      <c r="L352" s="71"/>
    </row>
    <row r="353" spans="2:12" x14ac:dyDescent="0.35">
      <c r="B353" s="84">
        <f t="shared" si="17"/>
        <v>341</v>
      </c>
      <c r="C353" s="89"/>
      <c r="D353" s="222"/>
      <c r="E353" s="90"/>
      <c r="F353" s="91"/>
      <c r="G353" s="92"/>
      <c r="H353" s="96"/>
      <c r="I353" s="97" t="str">
        <f t="shared" si="15"/>
        <v/>
      </c>
      <c r="J353" s="171"/>
      <c r="K353" s="214" t="str">
        <f t="shared" si="16"/>
        <v/>
      </c>
      <c r="L353" s="71"/>
    </row>
    <row r="354" spans="2:12" x14ac:dyDescent="0.35">
      <c r="B354" s="84">
        <f t="shared" si="17"/>
        <v>342</v>
      </c>
      <c r="C354" s="89"/>
      <c r="D354" s="222"/>
      <c r="E354" s="90"/>
      <c r="F354" s="91"/>
      <c r="G354" s="92"/>
      <c r="H354" s="96"/>
      <c r="I354" s="97" t="str">
        <f t="shared" si="15"/>
        <v/>
      </c>
      <c r="J354" s="171"/>
      <c r="K354" s="214" t="str">
        <f t="shared" si="16"/>
        <v/>
      </c>
      <c r="L354" s="71"/>
    </row>
    <row r="355" spans="2:12" x14ac:dyDescent="0.35">
      <c r="B355" s="84">
        <f t="shared" si="17"/>
        <v>343</v>
      </c>
      <c r="C355" s="89"/>
      <c r="D355" s="222"/>
      <c r="E355" s="90"/>
      <c r="F355" s="91"/>
      <c r="G355" s="92"/>
      <c r="H355" s="96"/>
      <c r="I355" s="97" t="str">
        <f t="shared" si="15"/>
        <v/>
      </c>
      <c r="J355" s="171"/>
      <c r="K355" s="214" t="str">
        <f t="shared" si="16"/>
        <v/>
      </c>
      <c r="L355" s="71"/>
    </row>
    <row r="356" spans="2:12" x14ac:dyDescent="0.35">
      <c r="B356" s="84">
        <f t="shared" si="17"/>
        <v>344</v>
      </c>
      <c r="C356" s="89"/>
      <c r="D356" s="222"/>
      <c r="E356" s="90"/>
      <c r="F356" s="91"/>
      <c r="G356" s="92"/>
      <c r="H356" s="96"/>
      <c r="I356" s="97" t="str">
        <f t="shared" si="15"/>
        <v/>
      </c>
      <c r="J356" s="171"/>
      <c r="K356" s="214" t="str">
        <f t="shared" si="16"/>
        <v/>
      </c>
      <c r="L356" s="71"/>
    </row>
    <row r="357" spans="2:12" x14ac:dyDescent="0.35">
      <c r="B357" s="84">
        <f t="shared" si="17"/>
        <v>345</v>
      </c>
      <c r="C357" s="89"/>
      <c r="D357" s="222"/>
      <c r="E357" s="90"/>
      <c r="F357" s="91"/>
      <c r="G357" s="92"/>
      <c r="H357" s="96"/>
      <c r="I357" s="97" t="str">
        <f t="shared" si="15"/>
        <v/>
      </c>
      <c r="J357" s="171"/>
      <c r="K357" s="214" t="str">
        <f t="shared" si="16"/>
        <v/>
      </c>
      <c r="L357" s="71"/>
    </row>
    <row r="358" spans="2:12" x14ac:dyDescent="0.35">
      <c r="B358" s="84">
        <f t="shared" si="17"/>
        <v>346</v>
      </c>
      <c r="C358" s="89"/>
      <c r="D358" s="222"/>
      <c r="E358" s="90"/>
      <c r="F358" s="91"/>
      <c r="G358" s="92"/>
      <c r="H358" s="96"/>
      <c r="I358" s="97" t="str">
        <f t="shared" si="15"/>
        <v/>
      </c>
      <c r="J358" s="171"/>
      <c r="K358" s="214" t="str">
        <f t="shared" si="16"/>
        <v/>
      </c>
      <c r="L358" s="71"/>
    </row>
    <row r="359" spans="2:12" x14ac:dyDescent="0.35">
      <c r="B359" s="84">
        <f t="shared" si="17"/>
        <v>347</v>
      </c>
      <c r="C359" s="89"/>
      <c r="D359" s="222"/>
      <c r="E359" s="90"/>
      <c r="F359" s="91"/>
      <c r="G359" s="92"/>
      <c r="H359" s="96"/>
      <c r="I359" s="97" t="str">
        <f t="shared" si="15"/>
        <v/>
      </c>
      <c r="J359" s="171"/>
      <c r="K359" s="214" t="str">
        <f t="shared" si="16"/>
        <v/>
      </c>
      <c r="L359" s="71"/>
    </row>
    <row r="360" spans="2:12" x14ac:dyDescent="0.35">
      <c r="B360" s="84">
        <f t="shared" si="17"/>
        <v>348</v>
      </c>
      <c r="C360" s="89"/>
      <c r="D360" s="222"/>
      <c r="E360" s="90"/>
      <c r="F360" s="91"/>
      <c r="G360" s="92"/>
      <c r="H360" s="96"/>
      <c r="I360" s="97" t="str">
        <f t="shared" si="15"/>
        <v/>
      </c>
      <c r="J360" s="171"/>
      <c r="K360" s="214" t="str">
        <f t="shared" si="16"/>
        <v/>
      </c>
      <c r="L360" s="71"/>
    </row>
    <row r="361" spans="2:12" x14ac:dyDescent="0.35">
      <c r="B361" s="84">
        <f t="shared" si="17"/>
        <v>349</v>
      </c>
      <c r="C361" s="89"/>
      <c r="D361" s="222"/>
      <c r="E361" s="90"/>
      <c r="F361" s="91"/>
      <c r="G361" s="92"/>
      <c r="H361" s="96"/>
      <c r="I361" s="97" t="str">
        <f t="shared" si="15"/>
        <v/>
      </c>
      <c r="J361" s="171"/>
      <c r="K361" s="214" t="str">
        <f t="shared" si="16"/>
        <v/>
      </c>
      <c r="L361" s="71"/>
    </row>
    <row r="362" spans="2:12" x14ac:dyDescent="0.35">
      <c r="B362" s="84">
        <f t="shared" si="17"/>
        <v>350</v>
      </c>
      <c r="C362" s="89"/>
      <c r="D362" s="222"/>
      <c r="E362" s="90"/>
      <c r="F362" s="91"/>
      <c r="G362" s="92"/>
      <c r="H362" s="96"/>
      <c r="I362" s="97" t="str">
        <f t="shared" si="15"/>
        <v/>
      </c>
      <c r="J362" s="171"/>
      <c r="K362" s="214" t="str">
        <f t="shared" si="16"/>
        <v/>
      </c>
      <c r="L362" s="71"/>
    </row>
    <row r="363" spans="2:12" x14ac:dyDescent="0.35">
      <c r="B363" s="84">
        <f t="shared" si="17"/>
        <v>351</v>
      </c>
      <c r="C363" s="89"/>
      <c r="D363" s="222"/>
      <c r="E363" s="90"/>
      <c r="F363" s="91"/>
      <c r="G363" s="92"/>
      <c r="H363" s="96"/>
      <c r="I363" s="97" t="str">
        <f t="shared" si="15"/>
        <v/>
      </c>
      <c r="J363" s="171"/>
      <c r="K363" s="214" t="str">
        <f t="shared" si="16"/>
        <v/>
      </c>
      <c r="L363" s="71"/>
    </row>
    <row r="364" spans="2:12" x14ac:dyDescent="0.35">
      <c r="B364" s="84">
        <f t="shared" si="17"/>
        <v>352</v>
      </c>
      <c r="C364" s="89"/>
      <c r="D364" s="222"/>
      <c r="E364" s="90"/>
      <c r="F364" s="91"/>
      <c r="G364" s="92"/>
      <c r="H364" s="96"/>
      <c r="I364" s="97" t="str">
        <f t="shared" si="15"/>
        <v/>
      </c>
      <c r="J364" s="171"/>
      <c r="K364" s="214" t="str">
        <f t="shared" si="16"/>
        <v/>
      </c>
      <c r="L364" s="71"/>
    </row>
    <row r="365" spans="2:12" x14ac:dyDescent="0.35">
      <c r="B365" s="84">
        <f t="shared" si="17"/>
        <v>353</v>
      </c>
      <c r="C365" s="89"/>
      <c r="D365" s="222"/>
      <c r="E365" s="90"/>
      <c r="F365" s="91"/>
      <c r="G365" s="92"/>
      <c r="H365" s="96"/>
      <c r="I365" s="97" t="str">
        <f t="shared" si="15"/>
        <v/>
      </c>
      <c r="J365" s="171"/>
      <c r="K365" s="214" t="str">
        <f t="shared" si="16"/>
        <v/>
      </c>
      <c r="L365" s="71"/>
    </row>
    <row r="366" spans="2:12" x14ac:dyDescent="0.35">
      <c r="B366" s="84">
        <f t="shared" si="17"/>
        <v>354</v>
      </c>
      <c r="C366" s="89"/>
      <c r="D366" s="222"/>
      <c r="E366" s="90"/>
      <c r="F366" s="91"/>
      <c r="G366" s="92"/>
      <c r="H366" s="96"/>
      <c r="I366" s="97" t="str">
        <f t="shared" si="15"/>
        <v/>
      </c>
      <c r="J366" s="171"/>
      <c r="K366" s="214" t="str">
        <f t="shared" si="16"/>
        <v/>
      </c>
      <c r="L366" s="71"/>
    </row>
    <row r="367" spans="2:12" x14ac:dyDescent="0.35">
      <c r="B367" s="84">
        <f t="shared" si="17"/>
        <v>355</v>
      </c>
      <c r="C367" s="89"/>
      <c r="D367" s="222"/>
      <c r="E367" s="90"/>
      <c r="F367" s="91"/>
      <c r="G367" s="92"/>
      <c r="H367" s="96"/>
      <c r="I367" s="97" t="str">
        <f t="shared" si="15"/>
        <v/>
      </c>
      <c r="J367" s="171"/>
      <c r="K367" s="214" t="str">
        <f t="shared" si="16"/>
        <v/>
      </c>
      <c r="L367" s="71"/>
    </row>
    <row r="368" spans="2:12" x14ac:dyDescent="0.35">
      <c r="B368" s="84">
        <f t="shared" si="17"/>
        <v>356</v>
      </c>
      <c r="C368" s="89"/>
      <c r="D368" s="222"/>
      <c r="E368" s="90"/>
      <c r="F368" s="91"/>
      <c r="G368" s="92"/>
      <c r="H368" s="96"/>
      <c r="I368" s="97" t="str">
        <f t="shared" si="15"/>
        <v/>
      </c>
      <c r="J368" s="171"/>
      <c r="K368" s="214" t="str">
        <f t="shared" si="16"/>
        <v/>
      </c>
      <c r="L368" s="71"/>
    </row>
    <row r="369" spans="2:12" x14ac:dyDescent="0.35">
      <c r="B369" s="84">
        <f t="shared" si="17"/>
        <v>357</v>
      </c>
      <c r="C369" s="89"/>
      <c r="D369" s="222"/>
      <c r="E369" s="90"/>
      <c r="F369" s="91"/>
      <c r="G369" s="92"/>
      <c r="H369" s="96"/>
      <c r="I369" s="97" t="str">
        <f t="shared" si="15"/>
        <v/>
      </c>
      <c r="J369" s="171"/>
      <c r="K369" s="214" t="str">
        <f t="shared" si="16"/>
        <v/>
      </c>
      <c r="L369" s="71"/>
    </row>
    <row r="370" spans="2:12" x14ac:dyDescent="0.35">
      <c r="B370" s="84">
        <f t="shared" si="17"/>
        <v>358</v>
      </c>
      <c r="C370" s="89"/>
      <c r="D370" s="222"/>
      <c r="E370" s="90"/>
      <c r="F370" s="91"/>
      <c r="G370" s="92"/>
      <c r="H370" s="96"/>
      <c r="I370" s="97" t="str">
        <f t="shared" si="15"/>
        <v/>
      </c>
      <c r="J370" s="171"/>
      <c r="K370" s="214" t="str">
        <f t="shared" si="16"/>
        <v/>
      </c>
      <c r="L370" s="71"/>
    </row>
    <row r="371" spans="2:12" x14ac:dyDescent="0.35">
      <c r="B371" s="84">
        <f t="shared" si="17"/>
        <v>359</v>
      </c>
      <c r="C371" s="89"/>
      <c r="D371" s="222"/>
      <c r="E371" s="90"/>
      <c r="F371" s="91"/>
      <c r="G371" s="92"/>
      <c r="H371" s="96"/>
      <c r="I371" s="97" t="str">
        <f t="shared" si="15"/>
        <v/>
      </c>
      <c r="J371" s="171"/>
      <c r="K371" s="214" t="str">
        <f t="shared" si="16"/>
        <v/>
      </c>
      <c r="L371" s="71"/>
    </row>
    <row r="372" spans="2:12" x14ac:dyDescent="0.35">
      <c r="B372" s="84">
        <f t="shared" si="17"/>
        <v>360</v>
      </c>
      <c r="C372" s="89"/>
      <c r="D372" s="222"/>
      <c r="E372" s="90"/>
      <c r="F372" s="91"/>
      <c r="G372" s="92"/>
      <c r="H372" s="96"/>
      <c r="I372" s="97" t="str">
        <f t="shared" si="15"/>
        <v/>
      </c>
      <c r="J372" s="171"/>
      <c r="K372" s="214" t="str">
        <f t="shared" si="16"/>
        <v/>
      </c>
      <c r="L372" s="71"/>
    </row>
    <row r="373" spans="2:12" x14ac:dyDescent="0.35">
      <c r="B373" s="84">
        <f t="shared" si="17"/>
        <v>361</v>
      </c>
      <c r="C373" s="89"/>
      <c r="D373" s="222"/>
      <c r="E373" s="90"/>
      <c r="F373" s="91"/>
      <c r="G373" s="92"/>
      <c r="H373" s="96"/>
      <c r="I373" s="97" t="str">
        <f t="shared" si="15"/>
        <v/>
      </c>
      <c r="J373" s="171"/>
      <c r="K373" s="214" t="str">
        <f t="shared" si="16"/>
        <v/>
      </c>
      <c r="L373" s="71"/>
    </row>
    <row r="374" spans="2:12" x14ac:dyDescent="0.35">
      <c r="B374" s="84">
        <f t="shared" si="17"/>
        <v>362</v>
      </c>
      <c r="C374" s="89"/>
      <c r="D374" s="222"/>
      <c r="E374" s="90"/>
      <c r="F374" s="91"/>
      <c r="G374" s="92"/>
      <c r="H374" s="96"/>
      <c r="I374" s="97" t="str">
        <f t="shared" si="15"/>
        <v/>
      </c>
      <c r="J374" s="171"/>
      <c r="K374" s="214" t="str">
        <f t="shared" si="16"/>
        <v/>
      </c>
      <c r="L374" s="71"/>
    </row>
    <row r="375" spans="2:12" x14ac:dyDescent="0.35">
      <c r="B375" s="84">
        <f t="shared" si="17"/>
        <v>363</v>
      </c>
      <c r="C375" s="89"/>
      <c r="D375" s="222"/>
      <c r="E375" s="90"/>
      <c r="F375" s="91"/>
      <c r="G375" s="92"/>
      <c r="H375" s="96"/>
      <c r="I375" s="97" t="str">
        <f t="shared" si="15"/>
        <v/>
      </c>
      <c r="J375" s="171"/>
      <c r="K375" s="214" t="str">
        <f t="shared" si="16"/>
        <v/>
      </c>
      <c r="L375" s="71"/>
    </row>
    <row r="376" spans="2:12" x14ac:dyDescent="0.35">
      <c r="B376" s="84">
        <f t="shared" si="17"/>
        <v>364</v>
      </c>
      <c r="C376" s="89"/>
      <c r="D376" s="222"/>
      <c r="E376" s="90"/>
      <c r="F376" s="91"/>
      <c r="G376" s="92"/>
      <c r="H376" s="96"/>
      <c r="I376" s="97" t="str">
        <f t="shared" si="15"/>
        <v/>
      </c>
      <c r="J376" s="171"/>
      <c r="K376" s="214" t="str">
        <f t="shared" si="16"/>
        <v/>
      </c>
      <c r="L376" s="71"/>
    </row>
    <row r="377" spans="2:12" x14ac:dyDescent="0.35">
      <c r="B377" s="84">
        <f t="shared" si="17"/>
        <v>365</v>
      </c>
      <c r="C377" s="89"/>
      <c r="D377" s="222"/>
      <c r="E377" s="90"/>
      <c r="F377" s="91"/>
      <c r="G377" s="92"/>
      <c r="H377" s="96"/>
      <c r="I377" s="97" t="str">
        <f t="shared" si="15"/>
        <v/>
      </c>
      <c r="J377" s="171"/>
      <c r="K377" s="214" t="str">
        <f t="shared" si="16"/>
        <v/>
      </c>
      <c r="L377" s="71"/>
    </row>
    <row r="378" spans="2:12" x14ac:dyDescent="0.35">
      <c r="B378" s="84">
        <f t="shared" si="17"/>
        <v>366</v>
      </c>
      <c r="C378" s="89"/>
      <c r="D378" s="222"/>
      <c r="E378" s="90"/>
      <c r="F378" s="91"/>
      <c r="G378" s="92"/>
      <c r="H378" s="96"/>
      <c r="I378" s="97" t="str">
        <f t="shared" si="15"/>
        <v/>
      </c>
      <c r="J378" s="171"/>
      <c r="K378" s="214" t="str">
        <f t="shared" si="16"/>
        <v/>
      </c>
      <c r="L378" s="71"/>
    </row>
    <row r="379" spans="2:12" x14ac:dyDescent="0.35">
      <c r="B379" s="84">
        <f t="shared" si="17"/>
        <v>367</v>
      </c>
      <c r="C379" s="89"/>
      <c r="D379" s="222"/>
      <c r="E379" s="90"/>
      <c r="F379" s="91"/>
      <c r="G379" s="92"/>
      <c r="H379" s="96"/>
      <c r="I379" s="97" t="str">
        <f t="shared" si="15"/>
        <v/>
      </c>
      <c r="J379" s="171"/>
      <c r="K379" s="214" t="str">
        <f t="shared" si="16"/>
        <v/>
      </c>
      <c r="L379" s="71"/>
    </row>
    <row r="380" spans="2:12" x14ac:dyDescent="0.35">
      <c r="B380" s="84">
        <f t="shared" si="17"/>
        <v>368</v>
      </c>
      <c r="C380" s="89"/>
      <c r="D380" s="222"/>
      <c r="E380" s="90"/>
      <c r="F380" s="91"/>
      <c r="G380" s="92"/>
      <c r="H380" s="96"/>
      <c r="I380" s="97" t="str">
        <f t="shared" si="15"/>
        <v/>
      </c>
      <c r="J380" s="171"/>
      <c r="K380" s="214" t="str">
        <f t="shared" si="16"/>
        <v/>
      </c>
      <c r="L380" s="71"/>
    </row>
    <row r="381" spans="2:12" x14ac:dyDescent="0.35">
      <c r="B381" s="84">
        <f t="shared" si="17"/>
        <v>369</v>
      </c>
      <c r="C381" s="89"/>
      <c r="D381" s="222"/>
      <c r="E381" s="90"/>
      <c r="F381" s="91"/>
      <c r="G381" s="92"/>
      <c r="H381" s="96"/>
      <c r="I381" s="97" t="str">
        <f t="shared" si="15"/>
        <v/>
      </c>
      <c r="J381" s="171"/>
      <c r="K381" s="214" t="str">
        <f t="shared" si="16"/>
        <v/>
      </c>
      <c r="L381" s="71"/>
    </row>
    <row r="382" spans="2:12" x14ac:dyDescent="0.35">
      <c r="B382" s="84">
        <f t="shared" si="17"/>
        <v>370</v>
      </c>
      <c r="C382" s="89"/>
      <c r="D382" s="222"/>
      <c r="E382" s="90"/>
      <c r="F382" s="91"/>
      <c r="G382" s="92"/>
      <c r="H382" s="96"/>
      <c r="I382" s="97" t="str">
        <f t="shared" si="15"/>
        <v/>
      </c>
      <c r="J382" s="171"/>
      <c r="K382" s="214" t="str">
        <f t="shared" si="16"/>
        <v/>
      </c>
      <c r="L382" s="71"/>
    </row>
    <row r="383" spans="2:12" x14ac:dyDescent="0.35">
      <c r="B383" s="84">
        <f t="shared" si="17"/>
        <v>371</v>
      </c>
      <c r="C383" s="89"/>
      <c r="D383" s="222"/>
      <c r="E383" s="90"/>
      <c r="F383" s="91"/>
      <c r="G383" s="92"/>
      <c r="H383" s="96"/>
      <c r="I383" s="97" t="str">
        <f t="shared" si="15"/>
        <v/>
      </c>
      <c r="J383" s="171"/>
      <c r="K383" s="214" t="str">
        <f t="shared" si="16"/>
        <v/>
      </c>
      <c r="L383" s="71"/>
    </row>
    <row r="384" spans="2:12" x14ac:dyDescent="0.35">
      <c r="B384" s="84">
        <f t="shared" si="17"/>
        <v>372</v>
      </c>
      <c r="C384" s="89"/>
      <c r="D384" s="222"/>
      <c r="E384" s="90"/>
      <c r="F384" s="91"/>
      <c r="G384" s="92"/>
      <c r="H384" s="96"/>
      <c r="I384" s="97" t="str">
        <f t="shared" si="15"/>
        <v/>
      </c>
      <c r="J384" s="171"/>
      <c r="K384" s="214" t="str">
        <f t="shared" si="16"/>
        <v/>
      </c>
      <c r="L384" s="71"/>
    </row>
    <row r="385" spans="2:12" x14ac:dyDescent="0.35">
      <c r="B385" s="84">
        <f t="shared" si="17"/>
        <v>373</v>
      </c>
      <c r="C385" s="89"/>
      <c r="D385" s="222"/>
      <c r="E385" s="90"/>
      <c r="F385" s="91"/>
      <c r="G385" s="92"/>
      <c r="H385" s="96"/>
      <c r="I385" s="97" t="str">
        <f t="shared" si="15"/>
        <v/>
      </c>
      <c r="J385" s="171"/>
      <c r="K385" s="214" t="str">
        <f t="shared" si="16"/>
        <v/>
      </c>
      <c r="L385" s="71"/>
    </row>
    <row r="386" spans="2:12" x14ac:dyDescent="0.35">
      <c r="B386" s="84">
        <f t="shared" si="17"/>
        <v>374</v>
      </c>
      <c r="C386" s="89"/>
      <c r="D386" s="222"/>
      <c r="E386" s="90"/>
      <c r="F386" s="91"/>
      <c r="G386" s="92"/>
      <c r="H386" s="96"/>
      <c r="I386" s="97" t="str">
        <f t="shared" si="15"/>
        <v/>
      </c>
      <c r="J386" s="171"/>
      <c r="K386" s="214" t="str">
        <f t="shared" si="16"/>
        <v/>
      </c>
      <c r="L386" s="71"/>
    </row>
    <row r="387" spans="2:12" x14ac:dyDescent="0.35">
      <c r="B387" s="84">
        <f t="shared" si="17"/>
        <v>375</v>
      </c>
      <c r="C387" s="89"/>
      <c r="D387" s="222"/>
      <c r="E387" s="90"/>
      <c r="F387" s="91"/>
      <c r="G387" s="92"/>
      <c r="H387" s="96"/>
      <c r="I387" s="97" t="str">
        <f t="shared" si="15"/>
        <v/>
      </c>
      <c r="J387" s="171"/>
      <c r="K387" s="214" t="str">
        <f t="shared" si="16"/>
        <v/>
      </c>
      <c r="L387" s="71"/>
    </row>
    <row r="388" spans="2:12" x14ac:dyDescent="0.35">
      <c r="B388" s="84">
        <f t="shared" si="17"/>
        <v>376</v>
      </c>
      <c r="C388" s="89"/>
      <c r="D388" s="222"/>
      <c r="E388" s="90"/>
      <c r="F388" s="91"/>
      <c r="G388" s="92"/>
      <c r="H388" s="96"/>
      <c r="I388" s="97" t="str">
        <f t="shared" si="15"/>
        <v/>
      </c>
      <c r="J388" s="171"/>
      <c r="K388" s="214" t="str">
        <f t="shared" si="16"/>
        <v/>
      </c>
      <c r="L388" s="71"/>
    </row>
    <row r="389" spans="2:12" x14ac:dyDescent="0.35">
      <c r="B389" s="84">
        <f t="shared" si="17"/>
        <v>377</v>
      </c>
      <c r="C389" s="89"/>
      <c r="D389" s="222"/>
      <c r="E389" s="90"/>
      <c r="F389" s="91"/>
      <c r="G389" s="92"/>
      <c r="H389" s="96"/>
      <c r="I389" s="97" t="str">
        <f t="shared" si="15"/>
        <v/>
      </c>
      <c r="J389" s="171"/>
      <c r="K389" s="214" t="str">
        <f t="shared" si="16"/>
        <v/>
      </c>
      <c r="L389" s="71"/>
    </row>
    <row r="390" spans="2:12" x14ac:dyDescent="0.35">
      <c r="B390" s="84">
        <f t="shared" si="17"/>
        <v>378</v>
      </c>
      <c r="C390" s="89"/>
      <c r="D390" s="222"/>
      <c r="E390" s="90"/>
      <c r="F390" s="91"/>
      <c r="G390" s="92"/>
      <c r="H390" s="96"/>
      <c r="I390" s="97" t="str">
        <f t="shared" si="15"/>
        <v/>
      </c>
      <c r="J390" s="171"/>
      <c r="K390" s="214" t="str">
        <f t="shared" si="16"/>
        <v/>
      </c>
      <c r="L390" s="71"/>
    </row>
    <row r="391" spans="2:12" x14ac:dyDescent="0.35">
      <c r="B391" s="84">
        <f t="shared" si="17"/>
        <v>379</v>
      </c>
      <c r="C391" s="89"/>
      <c r="D391" s="222"/>
      <c r="E391" s="90"/>
      <c r="F391" s="91"/>
      <c r="G391" s="92"/>
      <c r="H391" s="96"/>
      <c r="I391" s="97" t="str">
        <f t="shared" si="15"/>
        <v/>
      </c>
      <c r="J391" s="171"/>
      <c r="K391" s="214" t="str">
        <f t="shared" si="16"/>
        <v/>
      </c>
      <c r="L391" s="71"/>
    </row>
    <row r="392" spans="2:12" x14ac:dyDescent="0.35">
      <c r="B392" s="84">
        <f t="shared" si="17"/>
        <v>380</v>
      </c>
      <c r="C392" s="89"/>
      <c r="D392" s="222"/>
      <c r="E392" s="90"/>
      <c r="F392" s="91"/>
      <c r="G392" s="92"/>
      <c r="H392" s="96"/>
      <c r="I392" s="97" t="str">
        <f t="shared" si="15"/>
        <v/>
      </c>
      <c r="J392" s="171"/>
      <c r="K392" s="214" t="str">
        <f t="shared" si="16"/>
        <v/>
      </c>
      <c r="L392" s="71"/>
    </row>
    <row r="393" spans="2:12" x14ac:dyDescent="0.35">
      <c r="B393" s="84">
        <f t="shared" si="17"/>
        <v>381</v>
      </c>
      <c r="C393" s="89"/>
      <c r="D393" s="222"/>
      <c r="E393" s="90"/>
      <c r="F393" s="91"/>
      <c r="G393" s="92"/>
      <c r="H393" s="96"/>
      <c r="I393" s="97" t="str">
        <f t="shared" si="15"/>
        <v/>
      </c>
      <c r="J393" s="171"/>
      <c r="K393" s="214" t="str">
        <f t="shared" si="16"/>
        <v/>
      </c>
      <c r="L393" s="71"/>
    </row>
    <row r="394" spans="2:12" x14ac:dyDescent="0.35">
      <c r="B394" s="84">
        <f t="shared" si="17"/>
        <v>382</v>
      </c>
      <c r="C394" s="89"/>
      <c r="D394" s="222"/>
      <c r="E394" s="90"/>
      <c r="F394" s="91"/>
      <c r="G394" s="92"/>
      <c r="H394" s="96"/>
      <c r="I394" s="97" t="str">
        <f t="shared" si="15"/>
        <v/>
      </c>
      <c r="J394" s="171"/>
      <c r="K394" s="214" t="str">
        <f t="shared" si="16"/>
        <v/>
      </c>
      <c r="L394" s="71"/>
    </row>
    <row r="395" spans="2:12" x14ac:dyDescent="0.35">
      <c r="B395" s="84">
        <f t="shared" si="17"/>
        <v>383</v>
      </c>
      <c r="C395" s="89"/>
      <c r="D395" s="222"/>
      <c r="E395" s="90"/>
      <c r="F395" s="91"/>
      <c r="G395" s="92"/>
      <c r="H395" s="96"/>
      <c r="I395" s="97" t="str">
        <f t="shared" si="15"/>
        <v/>
      </c>
      <c r="J395" s="171"/>
      <c r="K395" s="214" t="str">
        <f t="shared" si="16"/>
        <v/>
      </c>
      <c r="L395" s="71"/>
    </row>
    <row r="396" spans="2:12" x14ac:dyDescent="0.35">
      <c r="B396" s="84">
        <f t="shared" si="17"/>
        <v>384</v>
      </c>
      <c r="C396" s="89"/>
      <c r="D396" s="222"/>
      <c r="E396" s="90"/>
      <c r="F396" s="91"/>
      <c r="G396" s="92"/>
      <c r="H396" s="96"/>
      <c r="I396" s="97" t="str">
        <f t="shared" si="15"/>
        <v/>
      </c>
      <c r="J396" s="171"/>
      <c r="K396" s="214" t="str">
        <f t="shared" si="16"/>
        <v/>
      </c>
      <c r="L396" s="71"/>
    </row>
    <row r="397" spans="2:12" x14ac:dyDescent="0.35">
      <c r="B397" s="84">
        <f t="shared" si="17"/>
        <v>385</v>
      </c>
      <c r="C397" s="89"/>
      <c r="D397" s="222"/>
      <c r="E397" s="90"/>
      <c r="F397" s="91"/>
      <c r="G397" s="92"/>
      <c r="H397" s="96"/>
      <c r="I397" s="97" t="str">
        <f t="shared" ref="I397:I460" si="18">IF(E397="","",ROUND(F397/H397,2))</f>
        <v/>
      </c>
      <c r="J397" s="171"/>
      <c r="K397" s="214" t="str">
        <f t="shared" ref="K397:K460" si="19">IF(E397="","",VLOOKUP(J397,BUDGETLINETABLE,2,FALSE))</f>
        <v/>
      </c>
      <c r="L397" s="71"/>
    </row>
    <row r="398" spans="2:12" x14ac:dyDescent="0.35">
      <c r="B398" s="84">
        <f t="shared" si="17"/>
        <v>386</v>
      </c>
      <c r="C398" s="89"/>
      <c r="D398" s="222"/>
      <c r="E398" s="90"/>
      <c r="F398" s="91"/>
      <c r="G398" s="92"/>
      <c r="H398" s="96"/>
      <c r="I398" s="97" t="str">
        <f t="shared" si="18"/>
        <v/>
      </c>
      <c r="J398" s="171"/>
      <c r="K398" s="214" t="str">
        <f t="shared" si="19"/>
        <v/>
      </c>
      <c r="L398" s="71"/>
    </row>
    <row r="399" spans="2:12" x14ac:dyDescent="0.35">
      <c r="B399" s="84">
        <f t="shared" ref="B399:B462" si="20">B398+1</f>
        <v>387</v>
      </c>
      <c r="C399" s="89"/>
      <c r="D399" s="222"/>
      <c r="E399" s="90"/>
      <c r="F399" s="91"/>
      <c r="G399" s="92"/>
      <c r="H399" s="96"/>
      <c r="I399" s="97" t="str">
        <f t="shared" si="18"/>
        <v/>
      </c>
      <c r="J399" s="171"/>
      <c r="K399" s="214" t="str">
        <f t="shared" si="19"/>
        <v/>
      </c>
      <c r="L399" s="71"/>
    </row>
    <row r="400" spans="2:12" x14ac:dyDescent="0.35">
      <c r="B400" s="84">
        <f t="shared" si="20"/>
        <v>388</v>
      </c>
      <c r="C400" s="89"/>
      <c r="D400" s="222"/>
      <c r="E400" s="90"/>
      <c r="F400" s="91"/>
      <c r="G400" s="92"/>
      <c r="H400" s="96"/>
      <c r="I400" s="97" t="str">
        <f t="shared" si="18"/>
        <v/>
      </c>
      <c r="J400" s="171"/>
      <c r="K400" s="214" t="str">
        <f t="shared" si="19"/>
        <v/>
      </c>
      <c r="L400" s="71"/>
    </row>
    <row r="401" spans="2:12" x14ac:dyDescent="0.35">
      <c r="B401" s="84">
        <f t="shared" si="20"/>
        <v>389</v>
      </c>
      <c r="C401" s="89"/>
      <c r="D401" s="222"/>
      <c r="E401" s="90"/>
      <c r="F401" s="91"/>
      <c r="G401" s="92"/>
      <c r="H401" s="96"/>
      <c r="I401" s="97" t="str">
        <f t="shared" si="18"/>
        <v/>
      </c>
      <c r="J401" s="171"/>
      <c r="K401" s="214" t="str">
        <f t="shared" si="19"/>
        <v/>
      </c>
      <c r="L401" s="71"/>
    </row>
    <row r="402" spans="2:12" x14ac:dyDescent="0.35">
      <c r="B402" s="84">
        <f t="shared" si="20"/>
        <v>390</v>
      </c>
      <c r="C402" s="89"/>
      <c r="D402" s="222"/>
      <c r="E402" s="90"/>
      <c r="F402" s="91"/>
      <c r="G402" s="92"/>
      <c r="H402" s="96"/>
      <c r="I402" s="97" t="str">
        <f t="shared" si="18"/>
        <v/>
      </c>
      <c r="J402" s="171"/>
      <c r="K402" s="214" t="str">
        <f t="shared" si="19"/>
        <v/>
      </c>
      <c r="L402" s="71"/>
    </row>
    <row r="403" spans="2:12" x14ac:dyDescent="0.35">
      <c r="B403" s="84">
        <f t="shared" si="20"/>
        <v>391</v>
      </c>
      <c r="C403" s="89"/>
      <c r="D403" s="222"/>
      <c r="E403" s="90"/>
      <c r="F403" s="91"/>
      <c r="G403" s="92"/>
      <c r="H403" s="96"/>
      <c r="I403" s="97" t="str">
        <f t="shared" si="18"/>
        <v/>
      </c>
      <c r="J403" s="171"/>
      <c r="K403" s="214" t="str">
        <f t="shared" si="19"/>
        <v/>
      </c>
      <c r="L403" s="71"/>
    </row>
    <row r="404" spans="2:12" x14ac:dyDescent="0.35">
      <c r="B404" s="84">
        <f t="shared" si="20"/>
        <v>392</v>
      </c>
      <c r="C404" s="89"/>
      <c r="D404" s="222"/>
      <c r="E404" s="90"/>
      <c r="F404" s="91"/>
      <c r="G404" s="92"/>
      <c r="H404" s="96"/>
      <c r="I404" s="97" t="str">
        <f t="shared" si="18"/>
        <v/>
      </c>
      <c r="J404" s="171"/>
      <c r="K404" s="214" t="str">
        <f t="shared" si="19"/>
        <v/>
      </c>
      <c r="L404" s="71"/>
    </row>
    <row r="405" spans="2:12" x14ac:dyDescent="0.35">
      <c r="B405" s="84">
        <f t="shared" si="20"/>
        <v>393</v>
      </c>
      <c r="C405" s="89"/>
      <c r="D405" s="222"/>
      <c r="E405" s="90"/>
      <c r="F405" s="91"/>
      <c r="G405" s="92"/>
      <c r="H405" s="96"/>
      <c r="I405" s="97" t="str">
        <f t="shared" si="18"/>
        <v/>
      </c>
      <c r="J405" s="171"/>
      <c r="K405" s="214" t="str">
        <f t="shared" si="19"/>
        <v/>
      </c>
      <c r="L405" s="71"/>
    </row>
    <row r="406" spans="2:12" x14ac:dyDescent="0.35">
      <c r="B406" s="84">
        <f t="shared" si="20"/>
        <v>394</v>
      </c>
      <c r="C406" s="89"/>
      <c r="D406" s="222"/>
      <c r="E406" s="90"/>
      <c r="F406" s="91"/>
      <c r="G406" s="92"/>
      <c r="H406" s="96"/>
      <c r="I406" s="97" t="str">
        <f t="shared" si="18"/>
        <v/>
      </c>
      <c r="J406" s="171"/>
      <c r="K406" s="214" t="str">
        <f t="shared" si="19"/>
        <v/>
      </c>
      <c r="L406" s="71"/>
    </row>
    <row r="407" spans="2:12" x14ac:dyDescent="0.35">
      <c r="B407" s="84">
        <f t="shared" si="20"/>
        <v>395</v>
      </c>
      <c r="C407" s="89"/>
      <c r="D407" s="222"/>
      <c r="E407" s="90"/>
      <c r="F407" s="91"/>
      <c r="G407" s="92"/>
      <c r="H407" s="96"/>
      <c r="I407" s="97" t="str">
        <f t="shared" si="18"/>
        <v/>
      </c>
      <c r="J407" s="171"/>
      <c r="K407" s="214" t="str">
        <f t="shared" si="19"/>
        <v/>
      </c>
      <c r="L407" s="71"/>
    </row>
    <row r="408" spans="2:12" x14ac:dyDescent="0.35">
      <c r="B408" s="84">
        <f t="shared" si="20"/>
        <v>396</v>
      </c>
      <c r="C408" s="89"/>
      <c r="D408" s="222"/>
      <c r="E408" s="90"/>
      <c r="F408" s="91"/>
      <c r="G408" s="92"/>
      <c r="H408" s="96"/>
      <c r="I408" s="97" t="str">
        <f t="shared" si="18"/>
        <v/>
      </c>
      <c r="J408" s="171"/>
      <c r="K408" s="214" t="str">
        <f t="shared" si="19"/>
        <v/>
      </c>
      <c r="L408" s="71"/>
    </row>
    <row r="409" spans="2:12" x14ac:dyDescent="0.35">
      <c r="B409" s="84">
        <f t="shared" si="20"/>
        <v>397</v>
      </c>
      <c r="C409" s="89"/>
      <c r="D409" s="222"/>
      <c r="E409" s="90"/>
      <c r="F409" s="91"/>
      <c r="G409" s="92"/>
      <c r="H409" s="96"/>
      <c r="I409" s="97" t="str">
        <f t="shared" si="18"/>
        <v/>
      </c>
      <c r="J409" s="171"/>
      <c r="K409" s="214" t="str">
        <f t="shared" si="19"/>
        <v/>
      </c>
      <c r="L409" s="71"/>
    </row>
    <row r="410" spans="2:12" x14ac:dyDescent="0.35">
      <c r="B410" s="84">
        <f t="shared" si="20"/>
        <v>398</v>
      </c>
      <c r="C410" s="89"/>
      <c r="D410" s="222"/>
      <c r="E410" s="90"/>
      <c r="F410" s="91"/>
      <c r="G410" s="92"/>
      <c r="H410" s="96"/>
      <c r="I410" s="97" t="str">
        <f t="shared" si="18"/>
        <v/>
      </c>
      <c r="J410" s="171"/>
      <c r="K410" s="214" t="str">
        <f t="shared" si="19"/>
        <v/>
      </c>
      <c r="L410" s="71"/>
    </row>
    <row r="411" spans="2:12" x14ac:dyDescent="0.35">
      <c r="B411" s="84">
        <f t="shared" si="20"/>
        <v>399</v>
      </c>
      <c r="C411" s="89"/>
      <c r="D411" s="222"/>
      <c r="E411" s="90"/>
      <c r="F411" s="91"/>
      <c r="G411" s="92"/>
      <c r="H411" s="96"/>
      <c r="I411" s="97" t="str">
        <f t="shared" si="18"/>
        <v/>
      </c>
      <c r="J411" s="171"/>
      <c r="K411" s="214" t="str">
        <f t="shared" si="19"/>
        <v/>
      </c>
      <c r="L411" s="71"/>
    </row>
    <row r="412" spans="2:12" x14ac:dyDescent="0.35">
      <c r="B412" s="84">
        <f t="shared" si="20"/>
        <v>400</v>
      </c>
      <c r="C412" s="89"/>
      <c r="D412" s="222"/>
      <c r="E412" s="90"/>
      <c r="F412" s="91"/>
      <c r="G412" s="92"/>
      <c r="H412" s="96"/>
      <c r="I412" s="97" t="str">
        <f t="shared" si="18"/>
        <v/>
      </c>
      <c r="J412" s="171"/>
      <c r="K412" s="214" t="str">
        <f t="shared" si="19"/>
        <v/>
      </c>
      <c r="L412" s="71"/>
    </row>
    <row r="413" spans="2:12" x14ac:dyDescent="0.35">
      <c r="B413" s="84">
        <f t="shared" si="20"/>
        <v>401</v>
      </c>
      <c r="C413" s="89"/>
      <c r="D413" s="222"/>
      <c r="E413" s="90"/>
      <c r="F413" s="91"/>
      <c r="G413" s="92"/>
      <c r="H413" s="96"/>
      <c r="I413" s="97" t="str">
        <f t="shared" si="18"/>
        <v/>
      </c>
      <c r="J413" s="171"/>
      <c r="K413" s="214" t="str">
        <f t="shared" si="19"/>
        <v/>
      </c>
      <c r="L413" s="71"/>
    </row>
    <row r="414" spans="2:12" x14ac:dyDescent="0.35">
      <c r="B414" s="84">
        <f t="shared" si="20"/>
        <v>402</v>
      </c>
      <c r="C414" s="89"/>
      <c r="D414" s="222"/>
      <c r="E414" s="90"/>
      <c r="F414" s="91"/>
      <c r="G414" s="92"/>
      <c r="H414" s="96"/>
      <c r="I414" s="97" t="str">
        <f t="shared" si="18"/>
        <v/>
      </c>
      <c r="J414" s="171"/>
      <c r="K414" s="214" t="str">
        <f t="shared" si="19"/>
        <v/>
      </c>
      <c r="L414" s="71"/>
    </row>
    <row r="415" spans="2:12" x14ac:dyDescent="0.35">
      <c r="B415" s="84">
        <f t="shared" si="20"/>
        <v>403</v>
      </c>
      <c r="C415" s="89"/>
      <c r="D415" s="222"/>
      <c r="E415" s="90"/>
      <c r="F415" s="91"/>
      <c r="G415" s="92"/>
      <c r="H415" s="96"/>
      <c r="I415" s="97" t="str">
        <f t="shared" si="18"/>
        <v/>
      </c>
      <c r="J415" s="171"/>
      <c r="K415" s="214" t="str">
        <f t="shared" si="19"/>
        <v/>
      </c>
      <c r="L415" s="71"/>
    </row>
    <row r="416" spans="2:12" x14ac:dyDescent="0.35">
      <c r="B416" s="84">
        <f t="shared" si="20"/>
        <v>404</v>
      </c>
      <c r="C416" s="89"/>
      <c r="D416" s="222"/>
      <c r="E416" s="90"/>
      <c r="F416" s="91"/>
      <c r="G416" s="92"/>
      <c r="H416" s="96"/>
      <c r="I416" s="97" t="str">
        <f t="shared" si="18"/>
        <v/>
      </c>
      <c r="J416" s="171"/>
      <c r="K416" s="214" t="str">
        <f t="shared" si="19"/>
        <v/>
      </c>
      <c r="L416" s="71"/>
    </row>
    <row r="417" spans="2:12" x14ac:dyDescent="0.35">
      <c r="B417" s="84">
        <f t="shared" si="20"/>
        <v>405</v>
      </c>
      <c r="C417" s="89"/>
      <c r="D417" s="222"/>
      <c r="E417" s="90"/>
      <c r="F417" s="91"/>
      <c r="G417" s="92"/>
      <c r="H417" s="96"/>
      <c r="I417" s="97" t="str">
        <f t="shared" si="18"/>
        <v/>
      </c>
      <c r="J417" s="171"/>
      <c r="K417" s="214" t="str">
        <f t="shared" si="19"/>
        <v/>
      </c>
      <c r="L417" s="71"/>
    </row>
    <row r="418" spans="2:12" x14ac:dyDescent="0.35">
      <c r="B418" s="84">
        <f t="shared" si="20"/>
        <v>406</v>
      </c>
      <c r="C418" s="89"/>
      <c r="D418" s="222"/>
      <c r="E418" s="90"/>
      <c r="F418" s="91"/>
      <c r="G418" s="92"/>
      <c r="H418" s="96"/>
      <c r="I418" s="97" t="str">
        <f t="shared" si="18"/>
        <v/>
      </c>
      <c r="J418" s="171"/>
      <c r="K418" s="214" t="str">
        <f t="shared" si="19"/>
        <v/>
      </c>
      <c r="L418" s="71"/>
    </row>
    <row r="419" spans="2:12" x14ac:dyDescent="0.35">
      <c r="B419" s="84">
        <f t="shared" si="20"/>
        <v>407</v>
      </c>
      <c r="C419" s="89"/>
      <c r="D419" s="222"/>
      <c r="E419" s="90"/>
      <c r="F419" s="91"/>
      <c r="G419" s="92"/>
      <c r="H419" s="96"/>
      <c r="I419" s="97" t="str">
        <f t="shared" si="18"/>
        <v/>
      </c>
      <c r="J419" s="171"/>
      <c r="K419" s="214" t="str">
        <f t="shared" si="19"/>
        <v/>
      </c>
      <c r="L419" s="71"/>
    </row>
    <row r="420" spans="2:12" x14ac:dyDescent="0.35">
      <c r="B420" s="84">
        <f t="shared" si="20"/>
        <v>408</v>
      </c>
      <c r="C420" s="89"/>
      <c r="D420" s="222"/>
      <c r="E420" s="90"/>
      <c r="F420" s="91"/>
      <c r="G420" s="92"/>
      <c r="H420" s="96"/>
      <c r="I420" s="97" t="str">
        <f t="shared" si="18"/>
        <v/>
      </c>
      <c r="J420" s="171"/>
      <c r="K420" s="214" t="str">
        <f t="shared" si="19"/>
        <v/>
      </c>
      <c r="L420" s="71"/>
    </row>
    <row r="421" spans="2:12" x14ac:dyDescent="0.35">
      <c r="B421" s="84">
        <f t="shared" si="20"/>
        <v>409</v>
      </c>
      <c r="C421" s="89"/>
      <c r="D421" s="222"/>
      <c r="E421" s="90"/>
      <c r="F421" s="91"/>
      <c r="G421" s="92"/>
      <c r="H421" s="96"/>
      <c r="I421" s="97" t="str">
        <f t="shared" si="18"/>
        <v/>
      </c>
      <c r="J421" s="171"/>
      <c r="K421" s="214" t="str">
        <f t="shared" si="19"/>
        <v/>
      </c>
      <c r="L421" s="71"/>
    </row>
    <row r="422" spans="2:12" x14ac:dyDescent="0.35">
      <c r="B422" s="84">
        <f t="shared" si="20"/>
        <v>410</v>
      </c>
      <c r="C422" s="89"/>
      <c r="D422" s="222"/>
      <c r="E422" s="90"/>
      <c r="F422" s="91"/>
      <c r="G422" s="92"/>
      <c r="H422" s="96"/>
      <c r="I422" s="97" t="str">
        <f t="shared" si="18"/>
        <v/>
      </c>
      <c r="J422" s="171"/>
      <c r="K422" s="214" t="str">
        <f t="shared" si="19"/>
        <v/>
      </c>
      <c r="L422" s="71"/>
    </row>
    <row r="423" spans="2:12" x14ac:dyDescent="0.35">
      <c r="B423" s="84">
        <f t="shared" si="20"/>
        <v>411</v>
      </c>
      <c r="C423" s="89"/>
      <c r="D423" s="222"/>
      <c r="E423" s="90"/>
      <c r="F423" s="91"/>
      <c r="G423" s="92"/>
      <c r="H423" s="96"/>
      <c r="I423" s="97" t="str">
        <f t="shared" si="18"/>
        <v/>
      </c>
      <c r="J423" s="171"/>
      <c r="K423" s="214" t="str">
        <f t="shared" si="19"/>
        <v/>
      </c>
      <c r="L423" s="71"/>
    </row>
    <row r="424" spans="2:12" x14ac:dyDescent="0.35">
      <c r="B424" s="84">
        <f t="shared" si="20"/>
        <v>412</v>
      </c>
      <c r="C424" s="89"/>
      <c r="D424" s="222"/>
      <c r="E424" s="90"/>
      <c r="F424" s="91"/>
      <c r="G424" s="92"/>
      <c r="H424" s="96"/>
      <c r="I424" s="97" t="str">
        <f t="shared" si="18"/>
        <v/>
      </c>
      <c r="J424" s="171"/>
      <c r="K424" s="214" t="str">
        <f t="shared" si="19"/>
        <v/>
      </c>
      <c r="L424" s="71"/>
    </row>
    <row r="425" spans="2:12" x14ac:dyDescent="0.35">
      <c r="B425" s="84">
        <f t="shared" si="20"/>
        <v>413</v>
      </c>
      <c r="C425" s="89"/>
      <c r="D425" s="222"/>
      <c r="E425" s="90"/>
      <c r="F425" s="91"/>
      <c r="G425" s="92"/>
      <c r="H425" s="96"/>
      <c r="I425" s="97" t="str">
        <f t="shared" si="18"/>
        <v/>
      </c>
      <c r="J425" s="171"/>
      <c r="K425" s="214" t="str">
        <f t="shared" si="19"/>
        <v/>
      </c>
      <c r="L425" s="71"/>
    </row>
    <row r="426" spans="2:12" x14ac:dyDescent="0.35">
      <c r="B426" s="84">
        <f t="shared" si="20"/>
        <v>414</v>
      </c>
      <c r="C426" s="89"/>
      <c r="D426" s="222"/>
      <c r="E426" s="90"/>
      <c r="F426" s="91"/>
      <c r="G426" s="92"/>
      <c r="H426" s="96"/>
      <c r="I426" s="97" t="str">
        <f t="shared" si="18"/>
        <v/>
      </c>
      <c r="J426" s="171"/>
      <c r="K426" s="214" t="str">
        <f t="shared" si="19"/>
        <v/>
      </c>
      <c r="L426" s="71"/>
    </row>
    <row r="427" spans="2:12" x14ac:dyDescent="0.35">
      <c r="B427" s="84">
        <f t="shared" si="20"/>
        <v>415</v>
      </c>
      <c r="C427" s="89"/>
      <c r="D427" s="222"/>
      <c r="E427" s="90"/>
      <c r="F427" s="91"/>
      <c r="G427" s="92"/>
      <c r="H427" s="96"/>
      <c r="I427" s="97" t="str">
        <f t="shared" si="18"/>
        <v/>
      </c>
      <c r="J427" s="171"/>
      <c r="K427" s="214" t="str">
        <f t="shared" si="19"/>
        <v/>
      </c>
      <c r="L427" s="71"/>
    </row>
    <row r="428" spans="2:12" x14ac:dyDescent="0.35">
      <c r="B428" s="84">
        <f t="shared" si="20"/>
        <v>416</v>
      </c>
      <c r="C428" s="89"/>
      <c r="D428" s="222"/>
      <c r="E428" s="90"/>
      <c r="F428" s="91"/>
      <c r="G428" s="92"/>
      <c r="H428" s="96"/>
      <c r="I428" s="97" t="str">
        <f t="shared" si="18"/>
        <v/>
      </c>
      <c r="J428" s="171"/>
      <c r="K428" s="214" t="str">
        <f t="shared" si="19"/>
        <v/>
      </c>
      <c r="L428" s="71"/>
    </row>
    <row r="429" spans="2:12" x14ac:dyDescent="0.35">
      <c r="B429" s="84">
        <f t="shared" si="20"/>
        <v>417</v>
      </c>
      <c r="C429" s="89"/>
      <c r="D429" s="222"/>
      <c r="E429" s="90"/>
      <c r="F429" s="91"/>
      <c r="G429" s="92"/>
      <c r="H429" s="96"/>
      <c r="I429" s="97" t="str">
        <f t="shared" si="18"/>
        <v/>
      </c>
      <c r="J429" s="171"/>
      <c r="K429" s="214" t="str">
        <f t="shared" si="19"/>
        <v/>
      </c>
      <c r="L429" s="71"/>
    </row>
    <row r="430" spans="2:12" x14ac:dyDescent="0.35">
      <c r="B430" s="84">
        <f t="shared" si="20"/>
        <v>418</v>
      </c>
      <c r="C430" s="89"/>
      <c r="D430" s="222"/>
      <c r="E430" s="90"/>
      <c r="F430" s="91"/>
      <c r="G430" s="92"/>
      <c r="H430" s="96"/>
      <c r="I430" s="97" t="str">
        <f t="shared" si="18"/>
        <v/>
      </c>
      <c r="J430" s="171"/>
      <c r="K430" s="214" t="str">
        <f t="shared" si="19"/>
        <v/>
      </c>
      <c r="L430" s="71"/>
    </row>
    <row r="431" spans="2:12" x14ac:dyDescent="0.35">
      <c r="B431" s="84">
        <f t="shared" si="20"/>
        <v>419</v>
      </c>
      <c r="C431" s="89"/>
      <c r="D431" s="222"/>
      <c r="E431" s="90"/>
      <c r="F431" s="91"/>
      <c r="G431" s="92"/>
      <c r="H431" s="96"/>
      <c r="I431" s="97" t="str">
        <f t="shared" si="18"/>
        <v/>
      </c>
      <c r="J431" s="171"/>
      <c r="K431" s="214" t="str">
        <f t="shared" si="19"/>
        <v/>
      </c>
      <c r="L431" s="71"/>
    </row>
    <row r="432" spans="2:12" x14ac:dyDescent="0.35">
      <c r="B432" s="84">
        <f t="shared" si="20"/>
        <v>420</v>
      </c>
      <c r="C432" s="89"/>
      <c r="D432" s="222"/>
      <c r="E432" s="90"/>
      <c r="F432" s="91"/>
      <c r="G432" s="92"/>
      <c r="H432" s="96"/>
      <c r="I432" s="97" t="str">
        <f t="shared" si="18"/>
        <v/>
      </c>
      <c r="J432" s="171"/>
      <c r="K432" s="214" t="str">
        <f t="shared" si="19"/>
        <v/>
      </c>
      <c r="L432" s="71"/>
    </row>
    <row r="433" spans="2:12" x14ac:dyDescent="0.35">
      <c r="B433" s="84">
        <f t="shared" si="20"/>
        <v>421</v>
      </c>
      <c r="C433" s="89"/>
      <c r="D433" s="222"/>
      <c r="E433" s="90"/>
      <c r="F433" s="91"/>
      <c r="G433" s="92"/>
      <c r="H433" s="96"/>
      <c r="I433" s="97" t="str">
        <f t="shared" si="18"/>
        <v/>
      </c>
      <c r="J433" s="171"/>
      <c r="K433" s="214" t="str">
        <f t="shared" si="19"/>
        <v/>
      </c>
      <c r="L433" s="71"/>
    </row>
    <row r="434" spans="2:12" x14ac:dyDescent="0.35">
      <c r="B434" s="84">
        <f t="shared" si="20"/>
        <v>422</v>
      </c>
      <c r="C434" s="89"/>
      <c r="D434" s="222"/>
      <c r="E434" s="90"/>
      <c r="F434" s="91"/>
      <c r="G434" s="92"/>
      <c r="H434" s="96"/>
      <c r="I434" s="97" t="str">
        <f t="shared" si="18"/>
        <v/>
      </c>
      <c r="J434" s="171"/>
      <c r="K434" s="214" t="str">
        <f t="shared" si="19"/>
        <v/>
      </c>
      <c r="L434" s="71"/>
    </row>
    <row r="435" spans="2:12" x14ac:dyDescent="0.35">
      <c r="B435" s="84">
        <f t="shared" si="20"/>
        <v>423</v>
      </c>
      <c r="C435" s="89"/>
      <c r="D435" s="222"/>
      <c r="E435" s="90"/>
      <c r="F435" s="91"/>
      <c r="G435" s="92"/>
      <c r="H435" s="96"/>
      <c r="I435" s="97" t="str">
        <f t="shared" si="18"/>
        <v/>
      </c>
      <c r="J435" s="171"/>
      <c r="K435" s="214" t="str">
        <f t="shared" si="19"/>
        <v/>
      </c>
      <c r="L435" s="71"/>
    </row>
    <row r="436" spans="2:12" x14ac:dyDescent="0.35">
      <c r="B436" s="84">
        <f t="shared" si="20"/>
        <v>424</v>
      </c>
      <c r="C436" s="89"/>
      <c r="D436" s="222"/>
      <c r="E436" s="90"/>
      <c r="F436" s="91"/>
      <c r="G436" s="92"/>
      <c r="H436" s="96"/>
      <c r="I436" s="97" t="str">
        <f t="shared" si="18"/>
        <v/>
      </c>
      <c r="J436" s="171"/>
      <c r="K436" s="214" t="str">
        <f t="shared" si="19"/>
        <v/>
      </c>
      <c r="L436" s="71"/>
    </row>
    <row r="437" spans="2:12" x14ac:dyDescent="0.35">
      <c r="B437" s="84">
        <f t="shared" si="20"/>
        <v>425</v>
      </c>
      <c r="C437" s="89"/>
      <c r="D437" s="222"/>
      <c r="E437" s="90"/>
      <c r="F437" s="91"/>
      <c r="G437" s="92"/>
      <c r="H437" s="96"/>
      <c r="I437" s="97" t="str">
        <f t="shared" si="18"/>
        <v/>
      </c>
      <c r="J437" s="171"/>
      <c r="K437" s="214" t="str">
        <f t="shared" si="19"/>
        <v/>
      </c>
      <c r="L437" s="71"/>
    </row>
    <row r="438" spans="2:12" x14ac:dyDescent="0.35">
      <c r="B438" s="84">
        <f t="shared" si="20"/>
        <v>426</v>
      </c>
      <c r="C438" s="89"/>
      <c r="D438" s="222"/>
      <c r="E438" s="90"/>
      <c r="F438" s="91"/>
      <c r="G438" s="92"/>
      <c r="H438" s="96"/>
      <c r="I438" s="97" t="str">
        <f t="shared" si="18"/>
        <v/>
      </c>
      <c r="J438" s="171"/>
      <c r="K438" s="214" t="str">
        <f t="shared" si="19"/>
        <v/>
      </c>
      <c r="L438" s="71"/>
    </row>
    <row r="439" spans="2:12" x14ac:dyDescent="0.35">
      <c r="B439" s="84">
        <f t="shared" si="20"/>
        <v>427</v>
      </c>
      <c r="C439" s="89"/>
      <c r="D439" s="222"/>
      <c r="E439" s="90"/>
      <c r="F439" s="91"/>
      <c r="G439" s="92"/>
      <c r="H439" s="96"/>
      <c r="I439" s="97" t="str">
        <f t="shared" si="18"/>
        <v/>
      </c>
      <c r="J439" s="171"/>
      <c r="K439" s="214" t="str">
        <f t="shared" si="19"/>
        <v/>
      </c>
      <c r="L439" s="71"/>
    </row>
    <row r="440" spans="2:12" x14ac:dyDescent="0.35">
      <c r="B440" s="84">
        <f t="shared" si="20"/>
        <v>428</v>
      </c>
      <c r="C440" s="89"/>
      <c r="D440" s="222"/>
      <c r="E440" s="90"/>
      <c r="F440" s="91"/>
      <c r="G440" s="92"/>
      <c r="H440" s="96"/>
      <c r="I440" s="97" t="str">
        <f t="shared" si="18"/>
        <v/>
      </c>
      <c r="J440" s="171"/>
      <c r="K440" s="214" t="str">
        <f t="shared" si="19"/>
        <v/>
      </c>
      <c r="L440" s="71"/>
    </row>
    <row r="441" spans="2:12" x14ac:dyDescent="0.35">
      <c r="B441" s="84">
        <f t="shared" si="20"/>
        <v>429</v>
      </c>
      <c r="C441" s="89"/>
      <c r="D441" s="222"/>
      <c r="E441" s="90"/>
      <c r="F441" s="91"/>
      <c r="G441" s="92"/>
      <c r="H441" s="96"/>
      <c r="I441" s="97" t="str">
        <f t="shared" si="18"/>
        <v/>
      </c>
      <c r="J441" s="171"/>
      <c r="K441" s="214" t="str">
        <f t="shared" si="19"/>
        <v/>
      </c>
      <c r="L441" s="71"/>
    </row>
    <row r="442" spans="2:12" x14ac:dyDescent="0.35">
      <c r="B442" s="84">
        <f t="shared" si="20"/>
        <v>430</v>
      </c>
      <c r="C442" s="89"/>
      <c r="D442" s="222"/>
      <c r="E442" s="90"/>
      <c r="F442" s="91"/>
      <c r="G442" s="92"/>
      <c r="H442" s="96"/>
      <c r="I442" s="97" t="str">
        <f t="shared" si="18"/>
        <v/>
      </c>
      <c r="J442" s="171"/>
      <c r="K442" s="214" t="str">
        <f t="shared" si="19"/>
        <v/>
      </c>
      <c r="L442" s="71"/>
    </row>
    <row r="443" spans="2:12" x14ac:dyDescent="0.35">
      <c r="B443" s="84">
        <f t="shared" si="20"/>
        <v>431</v>
      </c>
      <c r="C443" s="89"/>
      <c r="D443" s="222"/>
      <c r="E443" s="90"/>
      <c r="F443" s="91"/>
      <c r="G443" s="92"/>
      <c r="H443" s="96"/>
      <c r="I443" s="97" t="str">
        <f t="shared" si="18"/>
        <v/>
      </c>
      <c r="J443" s="171"/>
      <c r="K443" s="214" t="str">
        <f t="shared" si="19"/>
        <v/>
      </c>
      <c r="L443" s="71"/>
    </row>
    <row r="444" spans="2:12" x14ac:dyDescent="0.35">
      <c r="B444" s="84">
        <f t="shared" si="20"/>
        <v>432</v>
      </c>
      <c r="C444" s="89"/>
      <c r="D444" s="222"/>
      <c r="E444" s="90"/>
      <c r="F444" s="91"/>
      <c r="G444" s="92"/>
      <c r="H444" s="96"/>
      <c r="I444" s="97" t="str">
        <f t="shared" si="18"/>
        <v/>
      </c>
      <c r="J444" s="171"/>
      <c r="K444" s="214" t="str">
        <f t="shared" si="19"/>
        <v/>
      </c>
      <c r="L444" s="71"/>
    </row>
    <row r="445" spans="2:12" x14ac:dyDescent="0.35">
      <c r="B445" s="84">
        <f t="shared" si="20"/>
        <v>433</v>
      </c>
      <c r="C445" s="89"/>
      <c r="D445" s="222"/>
      <c r="E445" s="90"/>
      <c r="F445" s="91"/>
      <c r="G445" s="92"/>
      <c r="H445" s="96"/>
      <c r="I445" s="97" t="str">
        <f t="shared" si="18"/>
        <v/>
      </c>
      <c r="J445" s="171"/>
      <c r="K445" s="214" t="str">
        <f t="shared" si="19"/>
        <v/>
      </c>
      <c r="L445" s="71"/>
    </row>
    <row r="446" spans="2:12" x14ac:dyDescent="0.35">
      <c r="B446" s="84">
        <f t="shared" si="20"/>
        <v>434</v>
      </c>
      <c r="C446" s="89"/>
      <c r="D446" s="222"/>
      <c r="E446" s="90"/>
      <c r="F446" s="91"/>
      <c r="G446" s="92"/>
      <c r="H446" s="96"/>
      <c r="I446" s="97" t="str">
        <f t="shared" si="18"/>
        <v/>
      </c>
      <c r="J446" s="171"/>
      <c r="K446" s="214" t="str">
        <f t="shared" si="19"/>
        <v/>
      </c>
      <c r="L446" s="71"/>
    </row>
    <row r="447" spans="2:12" x14ac:dyDescent="0.35">
      <c r="B447" s="84">
        <f t="shared" si="20"/>
        <v>435</v>
      </c>
      <c r="C447" s="89"/>
      <c r="D447" s="222"/>
      <c r="E447" s="90"/>
      <c r="F447" s="91"/>
      <c r="G447" s="92"/>
      <c r="H447" s="96"/>
      <c r="I447" s="97" t="str">
        <f t="shared" si="18"/>
        <v/>
      </c>
      <c r="J447" s="171"/>
      <c r="K447" s="214" t="str">
        <f t="shared" si="19"/>
        <v/>
      </c>
      <c r="L447" s="71"/>
    </row>
    <row r="448" spans="2:12" x14ac:dyDescent="0.35">
      <c r="B448" s="84">
        <f t="shared" si="20"/>
        <v>436</v>
      </c>
      <c r="C448" s="89"/>
      <c r="D448" s="222"/>
      <c r="E448" s="90"/>
      <c r="F448" s="91"/>
      <c r="G448" s="92"/>
      <c r="H448" s="96"/>
      <c r="I448" s="97" t="str">
        <f t="shared" si="18"/>
        <v/>
      </c>
      <c r="J448" s="171"/>
      <c r="K448" s="214" t="str">
        <f t="shared" si="19"/>
        <v/>
      </c>
      <c r="L448" s="71"/>
    </row>
    <row r="449" spans="2:12" x14ac:dyDescent="0.35">
      <c r="B449" s="84">
        <f t="shared" si="20"/>
        <v>437</v>
      </c>
      <c r="C449" s="89"/>
      <c r="D449" s="222"/>
      <c r="E449" s="90"/>
      <c r="F449" s="91"/>
      <c r="G449" s="92"/>
      <c r="H449" s="96"/>
      <c r="I449" s="97" t="str">
        <f t="shared" si="18"/>
        <v/>
      </c>
      <c r="J449" s="171"/>
      <c r="K449" s="214" t="str">
        <f t="shared" si="19"/>
        <v/>
      </c>
      <c r="L449" s="71"/>
    </row>
    <row r="450" spans="2:12" x14ac:dyDescent="0.35">
      <c r="B450" s="84">
        <f t="shared" si="20"/>
        <v>438</v>
      </c>
      <c r="C450" s="89"/>
      <c r="D450" s="222"/>
      <c r="E450" s="90"/>
      <c r="F450" s="91"/>
      <c r="G450" s="92"/>
      <c r="H450" s="96"/>
      <c r="I450" s="97" t="str">
        <f t="shared" si="18"/>
        <v/>
      </c>
      <c r="J450" s="171"/>
      <c r="K450" s="214" t="str">
        <f t="shared" si="19"/>
        <v/>
      </c>
      <c r="L450" s="71"/>
    </row>
    <row r="451" spans="2:12" x14ac:dyDescent="0.35">
      <c r="B451" s="84">
        <f t="shared" si="20"/>
        <v>439</v>
      </c>
      <c r="C451" s="89"/>
      <c r="D451" s="222"/>
      <c r="E451" s="90"/>
      <c r="F451" s="91"/>
      <c r="G451" s="92"/>
      <c r="H451" s="96"/>
      <c r="I451" s="97" t="str">
        <f t="shared" si="18"/>
        <v/>
      </c>
      <c r="J451" s="171"/>
      <c r="K451" s="214" t="str">
        <f t="shared" si="19"/>
        <v/>
      </c>
      <c r="L451" s="71"/>
    </row>
    <row r="452" spans="2:12" x14ac:dyDescent="0.35">
      <c r="B452" s="84">
        <f t="shared" si="20"/>
        <v>440</v>
      </c>
      <c r="C452" s="89"/>
      <c r="D452" s="222"/>
      <c r="E452" s="90"/>
      <c r="F452" s="91"/>
      <c r="G452" s="92"/>
      <c r="H452" s="96"/>
      <c r="I452" s="97" t="str">
        <f t="shared" si="18"/>
        <v/>
      </c>
      <c r="J452" s="171"/>
      <c r="K452" s="214" t="str">
        <f t="shared" si="19"/>
        <v/>
      </c>
      <c r="L452" s="71"/>
    </row>
    <row r="453" spans="2:12" x14ac:dyDescent="0.35">
      <c r="B453" s="84">
        <f t="shared" si="20"/>
        <v>441</v>
      </c>
      <c r="C453" s="89"/>
      <c r="D453" s="222"/>
      <c r="E453" s="90"/>
      <c r="F453" s="91"/>
      <c r="G453" s="92"/>
      <c r="H453" s="96"/>
      <c r="I453" s="97" t="str">
        <f t="shared" si="18"/>
        <v/>
      </c>
      <c r="J453" s="171"/>
      <c r="K453" s="214" t="str">
        <f t="shared" si="19"/>
        <v/>
      </c>
      <c r="L453" s="71"/>
    </row>
    <row r="454" spans="2:12" x14ac:dyDescent="0.35">
      <c r="B454" s="84">
        <f t="shared" si="20"/>
        <v>442</v>
      </c>
      <c r="C454" s="89"/>
      <c r="D454" s="222"/>
      <c r="E454" s="90"/>
      <c r="F454" s="91"/>
      <c r="G454" s="92"/>
      <c r="H454" s="96"/>
      <c r="I454" s="97" t="str">
        <f t="shared" si="18"/>
        <v/>
      </c>
      <c r="J454" s="171"/>
      <c r="K454" s="214" t="str">
        <f t="shared" si="19"/>
        <v/>
      </c>
      <c r="L454" s="71"/>
    </row>
    <row r="455" spans="2:12" x14ac:dyDescent="0.35">
      <c r="B455" s="84">
        <f t="shared" si="20"/>
        <v>443</v>
      </c>
      <c r="C455" s="89"/>
      <c r="D455" s="222"/>
      <c r="E455" s="90"/>
      <c r="F455" s="91"/>
      <c r="G455" s="92"/>
      <c r="H455" s="96"/>
      <c r="I455" s="97" t="str">
        <f t="shared" si="18"/>
        <v/>
      </c>
      <c r="J455" s="171"/>
      <c r="K455" s="214" t="str">
        <f t="shared" si="19"/>
        <v/>
      </c>
      <c r="L455" s="71"/>
    </row>
    <row r="456" spans="2:12" x14ac:dyDescent="0.35">
      <c r="B456" s="84">
        <f t="shared" si="20"/>
        <v>444</v>
      </c>
      <c r="C456" s="89"/>
      <c r="D456" s="222"/>
      <c r="E456" s="90"/>
      <c r="F456" s="91"/>
      <c r="G456" s="92"/>
      <c r="H456" s="96"/>
      <c r="I456" s="97" t="str">
        <f t="shared" si="18"/>
        <v/>
      </c>
      <c r="J456" s="171"/>
      <c r="K456" s="214" t="str">
        <f t="shared" si="19"/>
        <v/>
      </c>
      <c r="L456" s="71"/>
    </row>
    <row r="457" spans="2:12" x14ac:dyDescent="0.35">
      <c r="B457" s="84">
        <f t="shared" si="20"/>
        <v>445</v>
      </c>
      <c r="C457" s="89"/>
      <c r="D457" s="222"/>
      <c r="E457" s="90"/>
      <c r="F457" s="91"/>
      <c r="G457" s="92"/>
      <c r="H457" s="96"/>
      <c r="I457" s="97" t="str">
        <f t="shared" si="18"/>
        <v/>
      </c>
      <c r="J457" s="171"/>
      <c r="K457" s="214" t="str">
        <f t="shared" si="19"/>
        <v/>
      </c>
      <c r="L457" s="71"/>
    </row>
    <row r="458" spans="2:12" x14ac:dyDescent="0.35">
      <c r="B458" s="84">
        <f t="shared" si="20"/>
        <v>446</v>
      </c>
      <c r="C458" s="89"/>
      <c r="D458" s="222"/>
      <c r="E458" s="90"/>
      <c r="F458" s="91"/>
      <c r="G458" s="92"/>
      <c r="H458" s="96"/>
      <c r="I458" s="97" t="str">
        <f t="shared" si="18"/>
        <v/>
      </c>
      <c r="J458" s="171"/>
      <c r="K458" s="214" t="str">
        <f t="shared" si="19"/>
        <v/>
      </c>
      <c r="L458" s="71"/>
    </row>
    <row r="459" spans="2:12" x14ac:dyDescent="0.35">
      <c r="B459" s="84">
        <f t="shared" si="20"/>
        <v>447</v>
      </c>
      <c r="C459" s="89"/>
      <c r="D459" s="222"/>
      <c r="E459" s="90"/>
      <c r="F459" s="91"/>
      <c r="G459" s="92"/>
      <c r="H459" s="96"/>
      <c r="I459" s="97" t="str">
        <f t="shared" si="18"/>
        <v/>
      </c>
      <c r="J459" s="171"/>
      <c r="K459" s="214" t="str">
        <f t="shared" si="19"/>
        <v/>
      </c>
      <c r="L459" s="71"/>
    </row>
    <row r="460" spans="2:12" x14ac:dyDescent="0.35">
      <c r="B460" s="84">
        <f t="shared" si="20"/>
        <v>448</v>
      </c>
      <c r="C460" s="89"/>
      <c r="D460" s="222"/>
      <c r="E460" s="90"/>
      <c r="F460" s="91"/>
      <c r="G460" s="92"/>
      <c r="H460" s="96"/>
      <c r="I460" s="97" t="str">
        <f t="shared" si="18"/>
        <v/>
      </c>
      <c r="J460" s="171"/>
      <c r="K460" s="214" t="str">
        <f t="shared" si="19"/>
        <v/>
      </c>
      <c r="L460" s="71"/>
    </row>
    <row r="461" spans="2:12" x14ac:dyDescent="0.35">
      <c r="B461" s="84">
        <f t="shared" si="20"/>
        <v>449</v>
      </c>
      <c r="C461" s="89"/>
      <c r="D461" s="222"/>
      <c r="E461" s="90"/>
      <c r="F461" s="91"/>
      <c r="G461" s="92"/>
      <c r="H461" s="96"/>
      <c r="I461" s="97" t="str">
        <f t="shared" ref="I461:I512" si="21">IF(E461="","",ROUND(F461/H461,2))</f>
        <v/>
      </c>
      <c r="J461" s="171"/>
      <c r="K461" s="214" t="str">
        <f t="shared" ref="K461:K512" si="22">IF(E461="","",VLOOKUP(J461,BUDGETLINETABLE,2,FALSE))</f>
        <v/>
      </c>
      <c r="L461" s="71"/>
    </row>
    <row r="462" spans="2:12" x14ac:dyDescent="0.35">
      <c r="B462" s="84">
        <f t="shared" si="20"/>
        <v>450</v>
      </c>
      <c r="C462" s="89"/>
      <c r="D462" s="222"/>
      <c r="E462" s="90"/>
      <c r="F462" s="91"/>
      <c r="G462" s="92"/>
      <c r="H462" s="96"/>
      <c r="I462" s="97" t="str">
        <f t="shared" si="21"/>
        <v/>
      </c>
      <c r="J462" s="171"/>
      <c r="K462" s="214" t="str">
        <f t="shared" si="22"/>
        <v/>
      </c>
      <c r="L462" s="71"/>
    </row>
    <row r="463" spans="2:12" x14ac:dyDescent="0.35">
      <c r="B463" s="84">
        <f t="shared" ref="B463:B512" si="23">B462+1</f>
        <v>451</v>
      </c>
      <c r="C463" s="89"/>
      <c r="D463" s="222"/>
      <c r="E463" s="90"/>
      <c r="F463" s="91"/>
      <c r="G463" s="92"/>
      <c r="H463" s="96"/>
      <c r="I463" s="97" t="str">
        <f t="shared" si="21"/>
        <v/>
      </c>
      <c r="J463" s="171"/>
      <c r="K463" s="214" t="str">
        <f t="shared" si="22"/>
        <v/>
      </c>
      <c r="L463" s="71"/>
    </row>
    <row r="464" spans="2:12" x14ac:dyDescent="0.35">
      <c r="B464" s="84">
        <f t="shared" si="23"/>
        <v>452</v>
      </c>
      <c r="C464" s="89"/>
      <c r="D464" s="222"/>
      <c r="E464" s="90"/>
      <c r="F464" s="91"/>
      <c r="G464" s="92"/>
      <c r="H464" s="96"/>
      <c r="I464" s="97" t="str">
        <f t="shared" si="21"/>
        <v/>
      </c>
      <c r="J464" s="171"/>
      <c r="K464" s="214" t="str">
        <f t="shared" si="22"/>
        <v/>
      </c>
      <c r="L464" s="71"/>
    </row>
    <row r="465" spans="2:12" x14ac:dyDescent="0.35">
      <c r="B465" s="84">
        <f t="shared" si="23"/>
        <v>453</v>
      </c>
      <c r="C465" s="89"/>
      <c r="D465" s="222"/>
      <c r="E465" s="90"/>
      <c r="F465" s="91"/>
      <c r="G465" s="92"/>
      <c r="H465" s="96"/>
      <c r="I465" s="97" t="str">
        <f t="shared" si="21"/>
        <v/>
      </c>
      <c r="J465" s="171"/>
      <c r="K465" s="214" t="str">
        <f t="shared" si="22"/>
        <v/>
      </c>
      <c r="L465" s="71"/>
    </row>
    <row r="466" spans="2:12" x14ac:dyDescent="0.35">
      <c r="B466" s="84">
        <f t="shared" si="23"/>
        <v>454</v>
      </c>
      <c r="C466" s="89"/>
      <c r="D466" s="222"/>
      <c r="E466" s="90"/>
      <c r="F466" s="91"/>
      <c r="G466" s="92"/>
      <c r="H466" s="96"/>
      <c r="I466" s="97" t="str">
        <f t="shared" si="21"/>
        <v/>
      </c>
      <c r="J466" s="171"/>
      <c r="K466" s="214" t="str">
        <f t="shared" si="22"/>
        <v/>
      </c>
      <c r="L466" s="71"/>
    </row>
    <row r="467" spans="2:12" x14ac:dyDescent="0.35">
      <c r="B467" s="84">
        <f t="shared" si="23"/>
        <v>455</v>
      </c>
      <c r="C467" s="89"/>
      <c r="D467" s="222"/>
      <c r="E467" s="90"/>
      <c r="F467" s="91"/>
      <c r="G467" s="92"/>
      <c r="H467" s="96"/>
      <c r="I467" s="97" t="str">
        <f t="shared" si="21"/>
        <v/>
      </c>
      <c r="J467" s="171"/>
      <c r="K467" s="214" t="str">
        <f t="shared" si="22"/>
        <v/>
      </c>
      <c r="L467" s="71"/>
    </row>
    <row r="468" spans="2:12" x14ac:dyDescent="0.35">
      <c r="B468" s="84">
        <f t="shared" si="23"/>
        <v>456</v>
      </c>
      <c r="C468" s="89"/>
      <c r="D468" s="222"/>
      <c r="E468" s="90"/>
      <c r="F468" s="91"/>
      <c r="G468" s="92"/>
      <c r="H468" s="96"/>
      <c r="I468" s="97" t="str">
        <f t="shared" si="21"/>
        <v/>
      </c>
      <c r="J468" s="171"/>
      <c r="K468" s="214" t="str">
        <f t="shared" si="22"/>
        <v/>
      </c>
      <c r="L468" s="71"/>
    </row>
    <row r="469" spans="2:12" x14ac:dyDescent="0.35">
      <c r="B469" s="84">
        <f t="shared" si="23"/>
        <v>457</v>
      </c>
      <c r="C469" s="89"/>
      <c r="D469" s="222"/>
      <c r="E469" s="90"/>
      <c r="F469" s="91"/>
      <c r="G469" s="92"/>
      <c r="H469" s="96"/>
      <c r="I469" s="97" t="str">
        <f t="shared" si="21"/>
        <v/>
      </c>
      <c r="J469" s="171"/>
      <c r="K469" s="214" t="str">
        <f t="shared" si="22"/>
        <v/>
      </c>
      <c r="L469" s="71"/>
    </row>
    <row r="470" spans="2:12" x14ac:dyDescent="0.35">
      <c r="B470" s="84">
        <f t="shared" si="23"/>
        <v>458</v>
      </c>
      <c r="C470" s="89"/>
      <c r="D470" s="222"/>
      <c r="E470" s="90"/>
      <c r="F470" s="91"/>
      <c r="G470" s="92"/>
      <c r="H470" s="96"/>
      <c r="I470" s="97" t="str">
        <f t="shared" si="21"/>
        <v/>
      </c>
      <c r="J470" s="171"/>
      <c r="K470" s="214" t="str">
        <f t="shared" si="22"/>
        <v/>
      </c>
      <c r="L470" s="71"/>
    </row>
    <row r="471" spans="2:12" x14ac:dyDescent="0.35">
      <c r="B471" s="84">
        <f t="shared" si="23"/>
        <v>459</v>
      </c>
      <c r="C471" s="89"/>
      <c r="D471" s="222"/>
      <c r="E471" s="90"/>
      <c r="F471" s="91"/>
      <c r="G471" s="92"/>
      <c r="H471" s="96"/>
      <c r="I471" s="97" t="str">
        <f t="shared" si="21"/>
        <v/>
      </c>
      <c r="J471" s="171"/>
      <c r="K471" s="214" t="str">
        <f t="shared" si="22"/>
        <v/>
      </c>
      <c r="L471" s="71"/>
    </row>
    <row r="472" spans="2:12" x14ac:dyDescent="0.35">
      <c r="B472" s="84">
        <f t="shared" si="23"/>
        <v>460</v>
      </c>
      <c r="C472" s="89"/>
      <c r="D472" s="222"/>
      <c r="E472" s="90"/>
      <c r="F472" s="91"/>
      <c r="G472" s="92"/>
      <c r="H472" s="96"/>
      <c r="I472" s="97" t="str">
        <f t="shared" si="21"/>
        <v/>
      </c>
      <c r="J472" s="171"/>
      <c r="K472" s="214" t="str">
        <f t="shared" si="22"/>
        <v/>
      </c>
      <c r="L472" s="71"/>
    </row>
    <row r="473" spans="2:12" x14ac:dyDescent="0.35">
      <c r="B473" s="84">
        <f t="shared" si="23"/>
        <v>461</v>
      </c>
      <c r="C473" s="89"/>
      <c r="D473" s="222"/>
      <c r="E473" s="90"/>
      <c r="F473" s="91"/>
      <c r="G473" s="92"/>
      <c r="H473" s="96"/>
      <c r="I473" s="97" t="str">
        <f t="shared" si="21"/>
        <v/>
      </c>
      <c r="J473" s="171"/>
      <c r="K473" s="214" t="str">
        <f t="shared" si="22"/>
        <v/>
      </c>
      <c r="L473" s="71"/>
    </row>
    <row r="474" spans="2:12" x14ac:dyDescent="0.35">
      <c r="B474" s="84">
        <f t="shared" si="23"/>
        <v>462</v>
      </c>
      <c r="C474" s="89"/>
      <c r="D474" s="222"/>
      <c r="E474" s="90"/>
      <c r="F474" s="91"/>
      <c r="G474" s="92"/>
      <c r="H474" s="96"/>
      <c r="I474" s="97" t="str">
        <f t="shared" si="21"/>
        <v/>
      </c>
      <c r="J474" s="171"/>
      <c r="K474" s="214" t="str">
        <f t="shared" si="22"/>
        <v/>
      </c>
      <c r="L474" s="71"/>
    </row>
    <row r="475" spans="2:12" x14ac:dyDescent="0.35">
      <c r="B475" s="84">
        <f t="shared" si="23"/>
        <v>463</v>
      </c>
      <c r="C475" s="89"/>
      <c r="D475" s="222"/>
      <c r="E475" s="90"/>
      <c r="F475" s="91"/>
      <c r="G475" s="92"/>
      <c r="H475" s="96"/>
      <c r="I475" s="97" t="str">
        <f t="shared" si="21"/>
        <v/>
      </c>
      <c r="J475" s="171"/>
      <c r="K475" s="214" t="str">
        <f t="shared" si="22"/>
        <v/>
      </c>
      <c r="L475" s="71"/>
    </row>
    <row r="476" spans="2:12" x14ac:dyDescent="0.35">
      <c r="B476" s="84">
        <f t="shared" si="23"/>
        <v>464</v>
      </c>
      <c r="C476" s="89"/>
      <c r="D476" s="222"/>
      <c r="E476" s="90"/>
      <c r="F476" s="91"/>
      <c r="G476" s="92"/>
      <c r="H476" s="96"/>
      <c r="I476" s="97" t="str">
        <f t="shared" si="21"/>
        <v/>
      </c>
      <c r="J476" s="171"/>
      <c r="K476" s="214" t="str">
        <f t="shared" si="22"/>
        <v/>
      </c>
      <c r="L476" s="71"/>
    </row>
    <row r="477" spans="2:12" x14ac:dyDescent="0.35">
      <c r="B477" s="84">
        <f t="shared" si="23"/>
        <v>465</v>
      </c>
      <c r="C477" s="89"/>
      <c r="D477" s="222"/>
      <c r="E477" s="90"/>
      <c r="F477" s="91"/>
      <c r="G477" s="92"/>
      <c r="H477" s="96"/>
      <c r="I477" s="97" t="str">
        <f t="shared" si="21"/>
        <v/>
      </c>
      <c r="J477" s="171"/>
      <c r="K477" s="214" t="str">
        <f t="shared" si="22"/>
        <v/>
      </c>
      <c r="L477" s="71"/>
    </row>
    <row r="478" spans="2:12" x14ac:dyDescent="0.35">
      <c r="B478" s="84">
        <f t="shared" si="23"/>
        <v>466</v>
      </c>
      <c r="C478" s="89"/>
      <c r="D478" s="222"/>
      <c r="E478" s="90"/>
      <c r="F478" s="91"/>
      <c r="G478" s="92"/>
      <c r="H478" s="96"/>
      <c r="I478" s="97" t="str">
        <f t="shared" si="21"/>
        <v/>
      </c>
      <c r="J478" s="171"/>
      <c r="K478" s="214" t="str">
        <f t="shared" si="22"/>
        <v/>
      </c>
      <c r="L478" s="71"/>
    </row>
    <row r="479" spans="2:12" x14ac:dyDescent="0.35">
      <c r="B479" s="84">
        <f t="shared" si="23"/>
        <v>467</v>
      </c>
      <c r="C479" s="89"/>
      <c r="D479" s="222"/>
      <c r="E479" s="90"/>
      <c r="F479" s="91"/>
      <c r="G479" s="92"/>
      <c r="H479" s="96"/>
      <c r="I479" s="97" t="str">
        <f t="shared" si="21"/>
        <v/>
      </c>
      <c r="J479" s="171"/>
      <c r="K479" s="214" t="str">
        <f t="shared" si="22"/>
        <v/>
      </c>
      <c r="L479" s="71"/>
    </row>
    <row r="480" spans="2:12" x14ac:dyDescent="0.35">
      <c r="B480" s="84">
        <f t="shared" si="23"/>
        <v>468</v>
      </c>
      <c r="C480" s="89"/>
      <c r="D480" s="222"/>
      <c r="E480" s="90"/>
      <c r="F480" s="91"/>
      <c r="G480" s="92"/>
      <c r="H480" s="96"/>
      <c r="I480" s="97" t="str">
        <f t="shared" si="21"/>
        <v/>
      </c>
      <c r="J480" s="171"/>
      <c r="K480" s="214" t="str">
        <f t="shared" si="22"/>
        <v/>
      </c>
      <c r="L480" s="71"/>
    </row>
    <row r="481" spans="2:12" x14ac:dyDescent="0.35">
      <c r="B481" s="84">
        <f t="shared" si="23"/>
        <v>469</v>
      </c>
      <c r="C481" s="89"/>
      <c r="D481" s="222"/>
      <c r="E481" s="90"/>
      <c r="F481" s="91"/>
      <c r="G481" s="92"/>
      <c r="H481" s="96"/>
      <c r="I481" s="97" t="str">
        <f t="shared" si="21"/>
        <v/>
      </c>
      <c r="J481" s="171"/>
      <c r="K481" s="214" t="str">
        <f t="shared" si="22"/>
        <v/>
      </c>
      <c r="L481" s="71"/>
    </row>
    <row r="482" spans="2:12" x14ac:dyDescent="0.35">
      <c r="B482" s="84">
        <f t="shared" si="23"/>
        <v>470</v>
      </c>
      <c r="C482" s="89"/>
      <c r="D482" s="222"/>
      <c r="E482" s="90"/>
      <c r="F482" s="91"/>
      <c r="G482" s="92"/>
      <c r="H482" s="96"/>
      <c r="I482" s="97" t="str">
        <f t="shared" si="21"/>
        <v/>
      </c>
      <c r="J482" s="171"/>
      <c r="K482" s="214" t="str">
        <f t="shared" si="22"/>
        <v/>
      </c>
      <c r="L482" s="71"/>
    </row>
    <row r="483" spans="2:12" x14ac:dyDescent="0.35">
      <c r="B483" s="84">
        <f t="shared" si="23"/>
        <v>471</v>
      </c>
      <c r="C483" s="89"/>
      <c r="D483" s="222"/>
      <c r="E483" s="90"/>
      <c r="F483" s="91"/>
      <c r="G483" s="92"/>
      <c r="H483" s="96"/>
      <c r="I483" s="97" t="str">
        <f t="shared" si="21"/>
        <v/>
      </c>
      <c r="J483" s="171"/>
      <c r="K483" s="214" t="str">
        <f t="shared" si="22"/>
        <v/>
      </c>
      <c r="L483" s="71"/>
    </row>
    <row r="484" spans="2:12" x14ac:dyDescent="0.35">
      <c r="B484" s="84">
        <f t="shared" si="23"/>
        <v>472</v>
      </c>
      <c r="C484" s="89"/>
      <c r="D484" s="222"/>
      <c r="E484" s="90"/>
      <c r="F484" s="91"/>
      <c r="G484" s="92"/>
      <c r="H484" s="96"/>
      <c r="I484" s="97" t="str">
        <f t="shared" si="21"/>
        <v/>
      </c>
      <c r="J484" s="171"/>
      <c r="K484" s="214" t="str">
        <f t="shared" si="22"/>
        <v/>
      </c>
      <c r="L484" s="71"/>
    </row>
    <row r="485" spans="2:12" x14ac:dyDescent="0.35">
      <c r="B485" s="84">
        <f t="shared" si="23"/>
        <v>473</v>
      </c>
      <c r="C485" s="89"/>
      <c r="D485" s="222"/>
      <c r="E485" s="90"/>
      <c r="F485" s="91"/>
      <c r="G485" s="92"/>
      <c r="H485" s="96"/>
      <c r="I485" s="97" t="str">
        <f t="shared" si="21"/>
        <v/>
      </c>
      <c r="J485" s="171"/>
      <c r="K485" s="214" t="str">
        <f t="shared" si="22"/>
        <v/>
      </c>
      <c r="L485" s="71"/>
    </row>
    <row r="486" spans="2:12" x14ac:dyDescent="0.35">
      <c r="B486" s="84">
        <f t="shared" si="23"/>
        <v>474</v>
      </c>
      <c r="C486" s="89"/>
      <c r="D486" s="222"/>
      <c r="E486" s="90"/>
      <c r="F486" s="91"/>
      <c r="G486" s="92"/>
      <c r="H486" s="96"/>
      <c r="I486" s="97" t="str">
        <f t="shared" si="21"/>
        <v/>
      </c>
      <c r="J486" s="171"/>
      <c r="K486" s="214" t="str">
        <f t="shared" si="22"/>
        <v/>
      </c>
      <c r="L486" s="71"/>
    </row>
    <row r="487" spans="2:12" x14ac:dyDescent="0.35">
      <c r="B487" s="84">
        <f t="shared" si="23"/>
        <v>475</v>
      </c>
      <c r="C487" s="89"/>
      <c r="D487" s="222"/>
      <c r="E487" s="90"/>
      <c r="F487" s="91"/>
      <c r="G487" s="92"/>
      <c r="H487" s="96"/>
      <c r="I487" s="97" t="str">
        <f t="shared" si="21"/>
        <v/>
      </c>
      <c r="J487" s="171"/>
      <c r="K487" s="214" t="str">
        <f t="shared" si="22"/>
        <v/>
      </c>
      <c r="L487" s="71"/>
    </row>
    <row r="488" spans="2:12" x14ac:dyDescent="0.35">
      <c r="B488" s="84">
        <f t="shared" si="23"/>
        <v>476</v>
      </c>
      <c r="C488" s="89"/>
      <c r="D488" s="222"/>
      <c r="E488" s="90"/>
      <c r="F488" s="91"/>
      <c r="G488" s="92"/>
      <c r="H488" s="96"/>
      <c r="I488" s="97" t="str">
        <f t="shared" si="21"/>
        <v/>
      </c>
      <c r="J488" s="171"/>
      <c r="K488" s="214" t="str">
        <f t="shared" si="22"/>
        <v/>
      </c>
      <c r="L488" s="71"/>
    </row>
    <row r="489" spans="2:12" x14ac:dyDescent="0.35">
      <c r="B489" s="84">
        <f t="shared" si="23"/>
        <v>477</v>
      </c>
      <c r="C489" s="89"/>
      <c r="D489" s="222"/>
      <c r="E489" s="90"/>
      <c r="F489" s="91"/>
      <c r="G489" s="92"/>
      <c r="H489" s="96"/>
      <c r="I489" s="97" t="str">
        <f t="shared" si="21"/>
        <v/>
      </c>
      <c r="J489" s="171"/>
      <c r="K489" s="214" t="str">
        <f t="shared" si="22"/>
        <v/>
      </c>
      <c r="L489" s="71"/>
    </row>
    <row r="490" spans="2:12" x14ac:dyDescent="0.35">
      <c r="B490" s="84">
        <f t="shared" si="23"/>
        <v>478</v>
      </c>
      <c r="C490" s="89"/>
      <c r="D490" s="222"/>
      <c r="E490" s="90"/>
      <c r="F490" s="91"/>
      <c r="G490" s="92"/>
      <c r="H490" s="96"/>
      <c r="I490" s="97" t="str">
        <f t="shared" si="21"/>
        <v/>
      </c>
      <c r="J490" s="171"/>
      <c r="K490" s="214" t="str">
        <f t="shared" si="22"/>
        <v/>
      </c>
      <c r="L490" s="71"/>
    </row>
    <row r="491" spans="2:12" x14ac:dyDescent="0.35">
      <c r="B491" s="84">
        <f t="shared" si="23"/>
        <v>479</v>
      </c>
      <c r="C491" s="89"/>
      <c r="D491" s="222"/>
      <c r="E491" s="90"/>
      <c r="F491" s="91"/>
      <c r="G491" s="92"/>
      <c r="H491" s="96"/>
      <c r="I491" s="97" t="str">
        <f t="shared" si="21"/>
        <v/>
      </c>
      <c r="J491" s="171"/>
      <c r="K491" s="214" t="str">
        <f t="shared" si="22"/>
        <v/>
      </c>
      <c r="L491" s="71"/>
    </row>
    <row r="492" spans="2:12" x14ac:dyDescent="0.35">
      <c r="B492" s="84">
        <f t="shared" si="23"/>
        <v>480</v>
      </c>
      <c r="C492" s="89"/>
      <c r="D492" s="222"/>
      <c r="E492" s="90"/>
      <c r="F492" s="91"/>
      <c r="G492" s="92"/>
      <c r="H492" s="96"/>
      <c r="I492" s="97" t="str">
        <f t="shared" si="21"/>
        <v/>
      </c>
      <c r="J492" s="171"/>
      <c r="K492" s="214" t="str">
        <f t="shared" si="22"/>
        <v/>
      </c>
      <c r="L492" s="71"/>
    </row>
    <row r="493" spans="2:12" x14ac:dyDescent="0.35">
      <c r="B493" s="84">
        <f t="shared" si="23"/>
        <v>481</v>
      </c>
      <c r="C493" s="89"/>
      <c r="D493" s="222"/>
      <c r="E493" s="90"/>
      <c r="F493" s="91"/>
      <c r="G493" s="92"/>
      <c r="H493" s="96"/>
      <c r="I493" s="97" t="str">
        <f t="shared" si="21"/>
        <v/>
      </c>
      <c r="J493" s="171"/>
      <c r="K493" s="214" t="str">
        <f t="shared" si="22"/>
        <v/>
      </c>
      <c r="L493" s="71"/>
    </row>
    <row r="494" spans="2:12" x14ac:dyDescent="0.35">
      <c r="B494" s="84">
        <f t="shared" si="23"/>
        <v>482</v>
      </c>
      <c r="C494" s="89"/>
      <c r="D494" s="222"/>
      <c r="E494" s="90"/>
      <c r="F494" s="91"/>
      <c r="G494" s="92"/>
      <c r="H494" s="96"/>
      <c r="I494" s="97" t="str">
        <f t="shared" si="21"/>
        <v/>
      </c>
      <c r="J494" s="171"/>
      <c r="K494" s="214" t="str">
        <f t="shared" si="22"/>
        <v/>
      </c>
      <c r="L494" s="71"/>
    </row>
    <row r="495" spans="2:12" x14ac:dyDescent="0.35">
      <c r="B495" s="84">
        <f t="shared" si="23"/>
        <v>483</v>
      </c>
      <c r="C495" s="89"/>
      <c r="D495" s="222"/>
      <c r="E495" s="90"/>
      <c r="F495" s="91"/>
      <c r="G495" s="92"/>
      <c r="H495" s="96"/>
      <c r="I495" s="97" t="str">
        <f t="shared" si="21"/>
        <v/>
      </c>
      <c r="J495" s="171"/>
      <c r="K495" s="214" t="str">
        <f t="shared" si="22"/>
        <v/>
      </c>
      <c r="L495" s="71"/>
    </row>
    <row r="496" spans="2:12" x14ac:dyDescent="0.35">
      <c r="B496" s="84">
        <f t="shared" si="23"/>
        <v>484</v>
      </c>
      <c r="C496" s="89"/>
      <c r="D496" s="222"/>
      <c r="E496" s="90"/>
      <c r="F496" s="91"/>
      <c r="G496" s="92"/>
      <c r="H496" s="96"/>
      <c r="I496" s="97" t="str">
        <f t="shared" si="21"/>
        <v/>
      </c>
      <c r="J496" s="171"/>
      <c r="K496" s="214" t="str">
        <f t="shared" si="22"/>
        <v/>
      </c>
      <c r="L496" s="71"/>
    </row>
    <row r="497" spans="2:12" x14ac:dyDescent="0.35">
      <c r="B497" s="84">
        <f t="shared" si="23"/>
        <v>485</v>
      </c>
      <c r="C497" s="89"/>
      <c r="D497" s="222"/>
      <c r="E497" s="90"/>
      <c r="F497" s="91"/>
      <c r="G497" s="92"/>
      <c r="H497" s="96"/>
      <c r="I497" s="97" t="str">
        <f t="shared" si="21"/>
        <v/>
      </c>
      <c r="J497" s="171"/>
      <c r="K497" s="214" t="str">
        <f t="shared" si="22"/>
        <v/>
      </c>
      <c r="L497" s="71"/>
    </row>
    <row r="498" spans="2:12" x14ac:dyDescent="0.35">
      <c r="B498" s="84">
        <f t="shared" si="23"/>
        <v>486</v>
      </c>
      <c r="C498" s="89"/>
      <c r="D498" s="222"/>
      <c r="E498" s="90"/>
      <c r="F498" s="91"/>
      <c r="G498" s="92"/>
      <c r="H498" s="96"/>
      <c r="I498" s="97" t="str">
        <f t="shared" si="21"/>
        <v/>
      </c>
      <c r="J498" s="171"/>
      <c r="K498" s="214" t="str">
        <f t="shared" si="22"/>
        <v/>
      </c>
      <c r="L498" s="71"/>
    </row>
    <row r="499" spans="2:12" x14ac:dyDescent="0.35">
      <c r="B499" s="84">
        <f t="shared" si="23"/>
        <v>487</v>
      </c>
      <c r="C499" s="89"/>
      <c r="D499" s="222"/>
      <c r="E499" s="90"/>
      <c r="F499" s="91"/>
      <c r="G499" s="92"/>
      <c r="H499" s="96"/>
      <c r="I499" s="97" t="str">
        <f t="shared" si="21"/>
        <v/>
      </c>
      <c r="J499" s="171"/>
      <c r="K499" s="214" t="str">
        <f t="shared" si="22"/>
        <v/>
      </c>
      <c r="L499" s="71"/>
    </row>
    <row r="500" spans="2:12" x14ac:dyDescent="0.35">
      <c r="B500" s="84">
        <f t="shared" si="23"/>
        <v>488</v>
      </c>
      <c r="C500" s="89"/>
      <c r="D500" s="222"/>
      <c r="E500" s="90"/>
      <c r="F500" s="91"/>
      <c r="G500" s="92"/>
      <c r="H500" s="96"/>
      <c r="I500" s="97" t="str">
        <f t="shared" si="21"/>
        <v/>
      </c>
      <c r="J500" s="171"/>
      <c r="K500" s="214" t="str">
        <f t="shared" si="22"/>
        <v/>
      </c>
      <c r="L500" s="71"/>
    </row>
    <row r="501" spans="2:12" x14ac:dyDescent="0.35">
      <c r="B501" s="84">
        <f t="shared" si="23"/>
        <v>489</v>
      </c>
      <c r="C501" s="89"/>
      <c r="D501" s="222"/>
      <c r="E501" s="90"/>
      <c r="F501" s="91"/>
      <c r="G501" s="92"/>
      <c r="H501" s="96"/>
      <c r="I501" s="97" t="str">
        <f t="shared" si="21"/>
        <v/>
      </c>
      <c r="J501" s="171"/>
      <c r="K501" s="214" t="str">
        <f t="shared" si="22"/>
        <v/>
      </c>
      <c r="L501" s="71"/>
    </row>
    <row r="502" spans="2:12" x14ac:dyDescent="0.35">
      <c r="B502" s="84">
        <f t="shared" si="23"/>
        <v>490</v>
      </c>
      <c r="C502" s="89"/>
      <c r="D502" s="222"/>
      <c r="E502" s="90"/>
      <c r="F502" s="91"/>
      <c r="G502" s="92"/>
      <c r="H502" s="96"/>
      <c r="I502" s="97" t="str">
        <f t="shared" si="21"/>
        <v/>
      </c>
      <c r="J502" s="171"/>
      <c r="K502" s="214" t="str">
        <f t="shared" si="22"/>
        <v/>
      </c>
      <c r="L502" s="71"/>
    </row>
    <row r="503" spans="2:12" x14ac:dyDescent="0.35">
      <c r="B503" s="84">
        <f t="shared" si="23"/>
        <v>491</v>
      </c>
      <c r="C503" s="89"/>
      <c r="D503" s="222"/>
      <c r="E503" s="90"/>
      <c r="F503" s="91"/>
      <c r="G503" s="92"/>
      <c r="H503" s="96"/>
      <c r="I503" s="97" t="str">
        <f t="shared" si="21"/>
        <v/>
      </c>
      <c r="J503" s="171"/>
      <c r="K503" s="214" t="str">
        <f t="shared" si="22"/>
        <v/>
      </c>
      <c r="L503" s="71"/>
    </row>
    <row r="504" spans="2:12" x14ac:dyDescent="0.35">
      <c r="B504" s="84">
        <f t="shared" si="23"/>
        <v>492</v>
      </c>
      <c r="C504" s="89"/>
      <c r="D504" s="222"/>
      <c r="E504" s="90"/>
      <c r="F504" s="91"/>
      <c r="G504" s="92"/>
      <c r="H504" s="96"/>
      <c r="I504" s="97" t="str">
        <f t="shared" si="21"/>
        <v/>
      </c>
      <c r="J504" s="171"/>
      <c r="K504" s="214" t="str">
        <f t="shared" si="22"/>
        <v/>
      </c>
      <c r="L504" s="71"/>
    </row>
    <row r="505" spans="2:12" x14ac:dyDescent="0.35">
      <c r="B505" s="84">
        <f t="shared" si="23"/>
        <v>493</v>
      </c>
      <c r="C505" s="89"/>
      <c r="D505" s="222"/>
      <c r="E505" s="90"/>
      <c r="F505" s="91"/>
      <c r="G505" s="92"/>
      <c r="H505" s="96"/>
      <c r="I505" s="97" t="str">
        <f t="shared" si="21"/>
        <v/>
      </c>
      <c r="J505" s="171"/>
      <c r="K505" s="214" t="str">
        <f t="shared" si="22"/>
        <v/>
      </c>
      <c r="L505" s="71"/>
    </row>
    <row r="506" spans="2:12" x14ac:dyDescent="0.35">
      <c r="B506" s="84">
        <f t="shared" si="23"/>
        <v>494</v>
      </c>
      <c r="C506" s="89"/>
      <c r="D506" s="222"/>
      <c r="E506" s="90"/>
      <c r="F506" s="91"/>
      <c r="G506" s="92"/>
      <c r="H506" s="96"/>
      <c r="I506" s="97" t="str">
        <f t="shared" si="21"/>
        <v/>
      </c>
      <c r="J506" s="171"/>
      <c r="K506" s="214" t="str">
        <f t="shared" si="22"/>
        <v/>
      </c>
      <c r="L506" s="71"/>
    </row>
    <row r="507" spans="2:12" x14ac:dyDescent="0.35">
      <c r="B507" s="84">
        <f t="shared" si="23"/>
        <v>495</v>
      </c>
      <c r="C507" s="89"/>
      <c r="D507" s="222"/>
      <c r="E507" s="90"/>
      <c r="F507" s="91"/>
      <c r="G507" s="92"/>
      <c r="H507" s="96"/>
      <c r="I507" s="97" t="str">
        <f t="shared" si="21"/>
        <v/>
      </c>
      <c r="J507" s="171"/>
      <c r="K507" s="214" t="str">
        <f t="shared" si="22"/>
        <v/>
      </c>
      <c r="L507" s="71"/>
    </row>
    <row r="508" spans="2:12" x14ac:dyDescent="0.35">
      <c r="B508" s="84">
        <f t="shared" si="23"/>
        <v>496</v>
      </c>
      <c r="C508" s="89"/>
      <c r="D508" s="222"/>
      <c r="E508" s="90"/>
      <c r="F508" s="91"/>
      <c r="G508" s="92"/>
      <c r="H508" s="96"/>
      <c r="I508" s="97" t="str">
        <f t="shared" si="21"/>
        <v/>
      </c>
      <c r="J508" s="171"/>
      <c r="K508" s="214" t="str">
        <f t="shared" si="22"/>
        <v/>
      </c>
      <c r="L508" s="71"/>
    </row>
    <row r="509" spans="2:12" x14ac:dyDescent="0.35">
      <c r="B509" s="84">
        <f t="shared" si="23"/>
        <v>497</v>
      </c>
      <c r="C509" s="89"/>
      <c r="D509" s="222"/>
      <c r="E509" s="90"/>
      <c r="F509" s="91"/>
      <c r="G509" s="92"/>
      <c r="H509" s="96"/>
      <c r="I509" s="97" t="str">
        <f t="shared" si="21"/>
        <v/>
      </c>
      <c r="J509" s="171"/>
      <c r="K509" s="214" t="str">
        <f t="shared" si="22"/>
        <v/>
      </c>
      <c r="L509" s="71"/>
    </row>
    <row r="510" spans="2:12" x14ac:dyDescent="0.35">
      <c r="B510" s="84">
        <f t="shared" si="23"/>
        <v>498</v>
      </c>
      <c r="C510" s="89"/>
      <c r="D510" s="222"/>
      <c r="E510" s="90"/>
      <c r="F510" s="91"/>
      <c r="G510" s="92"/>
      <c r="H510" s="96"/>
      <c r="I510" s="97" t="str">
        <f t="shared" si="21"/>
        <v/>
      </c>
      <c r="J510" s="171"/>
      <c r="K510" s="214" t="str">
        <f t="shared" si="22"/>
        <v/>
      </c>
      <c r="L510" s="71"/>
    </row>
    <row r="511" spans="2:12" x14ac:dyDescent="0.35">
      <c r="B511" s="84">
        <f t="shared" si="23"/>
        <v>499</v>
      </c>
      <c r="C511" s="89"/>
      <c r="D511" s="222"/>
      <c r="E511" s="90"/>
      <c r="F511" s="91"/>
      <c r="G511" s="92"/>
      <c r="H511" s="96"/>
      <c r="I511" s="97" t="str">
        <f t="shared" si="21"/>
        <v/>
      </c>
      <c r="J511" s="171"/>
      <c r="K511" s="214" t="str">
        <f t="shared" si="22"/>
        <v/>
      </c>
      <c r="L511" s="71"/>
    </row>
    <row r="512" spans="2:12" x14ac:dyDescent="0.35">
      <c r="B512" s="84">
        <f t="shared" si="23"/>
        <v>500</v>
      </c>
      <c r="C512" s="89"/>
      <c r="D512" s="222"/>
      <c r="E512" s="90"/>
      <c r="F512" s="91"/>
      <c r="G512" s="92"/>
      <c r="H512" s="96"/>
      <c r="I512" s="97" t="str">
        <f t="shared" si="21"/>
        <v/>
      </c>
      <c r="J512" s="171"/>
      <c r="K512" s="214" t="str">
        <f t="shared" si="22"/>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580A92EE-5545-4A1B-BB5F-66312D0387D0}">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A841-7BE4-4B52-9F8E-3055A485EB24}">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E37" sqref="E37"/>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274</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8A7CB3D6-A5F1-40ED-8F39-839FD94DF94E}">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BA891-0F9D-4EF9-9A05-0738BDAD2F9C}">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I13" sqref="I13"/>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275</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7ABBCE03-75A8-4AAE-909F-CF1BDF0FDA0D}">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0750-D9D8-4CEB-9499-B0CD29B95617}">
  <sheetPr>
    <outlinePr summaryBelow="0"/>
    <pageSetUpPr fitToPage="1"/>
  </sheetPr>
  <dimension ref="A1:L512"/>
  <sheetViews>
    <sheetView zoomScale="80" zoomScaleNormal="80" workbookViewId="0">
      <pane xSplit="5" ySplit="12" topLeftCell="F13" activePane="bottomRight" state="frozen"/>
      <selection pane="topRight" activeCell="F1" sqref="F1"/>
      <selection pane="bottomLeft" activeCell="A12" sqref="A12"/>
      <selection pane="bottomRight" activeCell="I13" sqref="I13"/>
    </sheetView>
  </sheetViews>
  <sheetFormatPr defaultColWidth="9.08984375" defaultRowHeight="14.5" x14ac:dyDescent="0.35"/>
  <cols>
    <col min="1" max="1" width="2.453125" customWidth="1"/>
    <col min="2" max="2" width="6.453125" style="65" customWidth="1"/>
    <col min="3" max="3" width="15.453125" customWidth="1"/>
    <col min="4" max="4" width="16.453125" customWidth="1"/>
    <col min="5" max="5" width="53.453125" customWidth="1"/>
    <col min="6" max="6" width="13.453125" customWidth="1"/>
    <col min="7" max="7" width="12.08984375" customWidth="1"/>
    <col min="8" max="8" width="14.08984375" customWidth="1"/>
    <col min="9" max="9" width="14.453125" customWidth="1"/>
    <col min="10" max="10" width="19.453125" customWidth="1"/>
    <col min="11" max="11" width="37.08984375" bestFit="1" customWidth="1"/>
    <col min="12" max="13" width="3.453125" customWidth="1"/>
  </cols>
  <sheetData>
    <row r="1" spans="1:12" ht="5.4" customHeight="1" x14ac:dyDescent="0.35"/>
    <row r="2" spans="1:12" ht="20.399999999999999" customHeight="1" x14ac:dyDescent="0.35">
      <c r="B2" s="412" t="s">
        <v>210</v>
      </c>
      <c r="C2" s="412"/>
      <c r="D2" s="412"/>
      <c r="E2" s="413"/>
      <c r="F2" s="413"/>
      <c r="G2" s="413"/>
      <c r="H2" s="413"/>
      <c r="I2" s="413"/>
      <c r="J2" s="413"/>
      <c r="K2" s="413"/>
      <c r="L2" s="415"/>
    </row>
    <row r="3" spans="1:12" x14ac:dyDescent="0.35">
      <c r="B3" s="66"/>
      <c r="C3" s="6"/>
      <c r="D3" s="6"/>
      <c r="E3" s="40"/>
      <c r="F3" s="40"/>
      <c r="G3" s="40"/>
      <c r="H3" s="19"/>
      <c r="I3" s="19"/>
      <c r="J3" s="40"/>
      <c r="K3" s="40"/>
      <c r="L3" s="71"/>
    </row>
    <row r="4" spans="1:12" ht="18.75" customHeight="1" x14ac:dyDescent="0.45">
      <c r="B4" s="66"/>
      <c r="C4" s="39" t="s">
        <v>212</v>
      </c>
      <c r="D4" s="427" t="str">
        <f>'PARTNER INFO'!D4</f>
        <v>THE GLOBAL FUND FOR SURVIVORS OF CONFLICT-RELATED VIOLENCE</v>
      </c>
      <c r="E4" s="461"/>
      <c r="F4" s="461"/>
      <c r="G4" s="461"/>
      <c r="H4" s="45"/>
      <c r="I4" s="46" t="s">
        <v>249</v>
      </c>
      <c r="J4" s="246" t="s">
        <v>276</v>
      </c>
      <c r="K4" s="19"/>
      <c r="L4" s="71"/>
    </row>
    <row r="5" spans="1:12" ht="9" customHeight="1" x14ac:dyDescent="0.35">
      <c r="B5" s="67"/>
      <c r="C5" s="19"/>
      <c r="D5" s="211"/>
      <c r="E5" s="212"/>
      <c r="F5" s="211"/>
      <c r="G5" s="211"/>
      <c r="H5" s="45"/>
      <c r="K5" s="19"/>
      <c r="L5" s="71"/>
    </row>
    <row r="6" spans="1:12" ht="33.75" customHeight="1" x14ac:dyDescent="0.35">
      <c r="B6" s="67"/>
      <c r="C6" s="42" t="s">
        <v>213</v>
      </c>
      <c r="D6" s="424" t="str">
        <f>'PARTNER INFO'!D8</f>
        <v>Funding the Global Survivors Fund</v>
      </c>
      <c r="E6" s="462"/>
      <c r="F6" s="462"/>
      <c r="G6" s="462"/>
      <c r="H6" s="45"/>
      <c r="I6" s="46" t="s">
        <v>214</v>
      </c>
      <c r="J6" s="93" t="str">
        <f>BUDGET!N4</f>
        <v>EUR</v>
      </c>
      <c r="K6" s="19"/>
      <c r="L6" s="71"/>
    </row>
    <row r="7" spans="1:12" ht="8.4" customHeight="1" x14ac:dyDescent="0.35">
      <c r="B7" s="67"/>
      <c r="C7" s="19"/>
      <c r="D7" s="19"/>
      <c r="E7" s="42"/>
      <c r="F7" s="43"/>
      <c r="G7" s="40"/>
      <c r="H7" s="46"/>
      <c r="I7" s="19"/>
      <c r="J7" s="40"/>
      <c r="K7" s="19"/>
      <c r="L7" s="71"/>
    </row>
    <row r="8" spans="1:12" ht="19.5" customHeight="1" x14ac:dyDescent="0.35">
      <c r="B8" s="67"/>
      <c r="C8" s="82" t="s">
        <v>219</v>
      </c>
      <c r="D8" s="82"/>
      <c r="E8" s="42"/>
      <c r="F8" s="43"/>
      <c r="G8" s="172"/>
      <c r="H8" s="46"/>
      <c r="I8" s="46" t="s">
        <v>218</v>
      </c>
      <c r="J8" s="103">
        <f>SUM(I:I)</f>
        <v>0</v>
      </c>
      <c r="K8" s="19"/>
      <c r="L8" s="71"/>
    </row>
    <row r="9" spans="1:12" ht="18.75" customHeight="1" x14ac:dyDescent="0.35">
      <c r="B9" s="67"/>
      <c r="C9" s="70" t="s">
        <v>246</v>
      </c>
      <c r="D9" s="70"/>
      <c r="E9" s="40"/>
      <c r="F9" s="40"/>
      <c r="G9" s="29"/>
      <c r="H9" s="19"/>
      <c r="I9" s="19"/>
      <c r="J9" s="19"/>
      <c r="K9" s="19"/>
      <c r="L9" s="71"/>
    </row>
    <row r="10" spans="1:12" ht="12.75" customHeight="1" x14ac:dyDescent="0.35">
      <c r="B10" s="67"/>
      <c r="C10" s="416" t="s">
        <v>238</v>
      </c>
      <c r="D10" s="463" t="s">
        <v>267</v>
      </c>
      <c r="E10" s="407" t="s">
        <v>239</v>
      </c>
      <c r="F10" s="465" t="s">
        <v>240</v>
      </c>
      <c r="G10" s="465" t="s">
        <v>241</v>
      </c>
      <c r="H10" s="98" t="s">
        <v>217</v>
      </c>
      <c r="I10" s="94" t="s">
        <v>194</v>
      </c>
      <c r="J10" s="55" t="s">
        <v>215</v>
      </c>
      <c r="K10" s="94" t="s">
        <v>216</v>
      </c>
      <c r="L10" s="71"/>
    </row>
    <row r="11" spans="1:12" x14ac:dyDescent="0.35">
      <c r="B11" s="67"/>
      <c r="C11" s="417"/>
      <c r="D11" s="464"/>
      <c r="E11" s="408"/>
      <c r="F11" s="466"/>
      <c r="G11" s="466"/>
      <c r="H11" s="99" t="str">
        <f>CONCATENATE("vs 1 ",J6)</f>
        <v>vs 1 EUR</v>
      </c>
      <c r="I11" s="100" t="str">
        <f>J6</f>
        <v>EUR</v>
      </c>
      <c r="J11" s="223" t="s">
        <v>242</v>
      </c>
      <c r="K11" s="56"/>
      <c r="L11" s="71"/>
    </row>
    <row r="12" spans="1:12" ht="11.25" customHeight="1" x14ac:dyDescent="0.35">
      <c r="A12" s="48"/>
      <c r="B12" s="67"/>
      <c r="C12" s="61"/>
      <c r="D12" s="61"/>
      <c r="E12" s="48"/>
      <c r="F12" s="48"/>
      <c r="G12" s="48"/>
      <c r="H12" s="48"/>
      <c r="I12" s="57"/>
      <c r="J12" s="57"/>
      <c r="K12" s="213"/>
      <c r="L12" s="71"/>
    </row>
    <row r="13" spans="1:12" x14ac:dyDescent="0.35">
      <c r="B13" s="84">
        <v>1</v>
      </c>
      <c r="C13" s="85"/>
      <c r="D13" s="221"/>
      <c r="E13" s="86"/>
      <c r="F13" s="87"/>
      <c r="G13" s="88"/>
      <c r="H13" s="95"/>
      <c r="I13" s="97" t="str">
        <f>IF(E13="","",ROUND(F13/H13,2))</f>
        <v/>
      </c>
      <c r="J13" s="170"/>
      <c r="K13" s="214" t="str">
        <f t="shared" ref="K13:K76" si="0">IF(E13="","",VLOOKUP(J13,BUDGETLINETABLE,2,FALSE))</f>
        <v/>
      </c>
      <c r="L13" s="71"/>
    </row>
    <row r="14" spans="1:12" x14ac:dyDescent="0.35">
      <c r="B14" s="84">
        <f>B13+1</f>
        <v>2</v>
      </c>
      <c r="C14" s="89"/>
      <c r="D14" s="222"/>
      <c r="E14" s="90"/>
      <c r="F14" s="91"/>
      <c r="G14" s="92"/>
      <c r="H14" s="96"/>
      <c r="I14" s="97" t="str">
        <f t="shared" ref="I14:I77" si="1">IF(E14="","",ROUND(F14/H14,2))</f>
        <v/>
      </c>
      <c r="J14" s="171"/>
      <c r="K14" s="214" t="str">
        <f t="shared" si="0"/>
        <v/>
      </c>
      <c r="L14" s="71"/>
    </row>
    <row r="15" spans="1:12" x14ac:dyDescent="0.35">
      <c r="B15" s="84">
        <f t="shared" ref="B15:B78" si="2">B14+1</f>
        <v>3</v>
      </c>
      <c r="C15" s="89"/>
      <c r="D15" s="222"/>
      <c r="E15" s="90"/>
      <c r="F15" s="91"/>
      <c r="G15" s="92"/>
      <c r="H15" s="96"/>
      <c r="I15" s="97" t="str">
        <f t="shared" si="1"/>
        <v/>
      </c>
      <c r="J15" s="171"/>
      <c r="K15" s="214" t="str">
        <f t="shared" si="0"/>
        <v/>
      </c>
      <c r="L15" s="71"/>
    </row>
    <row r="16" spans="1:12" x14ac:dyDescent="0.35">
      <c r="B16" s="84">
        <f t="shared" si="2"/>
        <v>4</v>
      </c>
      <c r="C16" s="89"/>
      <c r="D16" s="222"/>
      <c r="E16" s="90"/>
      <c r="F16" s="91"/>
      <c r="G16" s="92"/>
      <c r="H16" s="96"/>
      <c r="I16" s="97" t="str">
        <f t="shared" si="1"/>
        <v/>
      </c>
      <c r="J16" s="171"/>
      <c r="K16" s="214" t="str">
        <f t="shared" si="0"/>
        <v/>
      </c>
      <c r="L16" s="71"/>
    </row>
    <row r="17" spans="2:12" x14ac:dyDescent="0.35">
      <c r="B17" s="84">
        <f t="shared" si="2"/>
        <v>5</v>
      </c>
      <c r="C17" s="89"/>
      <c r="D17" s="222"/>
      <c r="E17" s="90"/>
      <c r="F17" s="91"/>
      <c r="G17" s="92"/>
      <c r="H17" s="96"/>
      <c r="I17" s="97" t="str">
        <f t="shared" si="1"/>
        <v/>
      </c>
      <c r="J17" s="171"/>
      <c r="K17" s="214" t="str">
        <f t="shared" si="0"/>
        <v/>
      </c>
      <c r="L17" s="71"/>
    </row>
    <row r="18" spans="2:12" x14ac:dyDescent="0.35">
      <c r="B18" s="84">
        <f t="shared" si="2"/>
        <v>6</v>
      </c>
      <c r="C18" s="89"/>
      <c r="D18" s="222"/>
      <c r="E18" s="90"/>
      <c r="F18" s="91"/>
      <c r="G18" s="92"/>
      <c r="H18" s="96"/>
      <c r="I18" s="97" t="str">
        <f t="shared" si="1"/>
        <v/>
      </c>
      <c r="J18" s="171"/>
      <c r="K18" s="214" t="str">
        <f t="shared" si="0"/>
        <v/>
      </c>
      <c r="L18" s="71"/>
    </row>
    <row r="19" spans="2:12" x14ac:dyDescent="0.35">
      <c r="B19" s="84">
        <f t="shared" si="2"/>
        <v>7</v>
      </c>
      <c r="C19" s="89"/>
      <c r="D19" s="222"/>
      <c r="E19" s="90"/>
      <c r="F19" s="91"/>
      <c r="G19" s="92"/>
      <c r="H19" s="96"/>
      <c r="I19" s="97" t="str">
        <f t="shared" si="1"/>
        <v/>
      </c>
      <c r="J19" s="171"/>
      <c r="K19" s="214" t="str">
        <f t="shared" si="0"/>
        <v/>
      </c>
      <c r="L19" s="71"/>
    </row>
    <row r="20" spans="2:12" x14ac:dyDescent="0.35">
      <c r="B20" s="84">
        <f t="shared" si="2"/>
        <v>8</v>
      </c>
      <c r="C20" s="89"/>
      <c r="D20" s="222"/>
      <c r="E20" s="90"/>
      <c r="F20" s="91"/>
      <c r="G20" s="92"/>
      <c r="H20" s="96"/>
      <c r="I20" s="97" t="str">
        <f t="shared" si="1"/>
        <v/>
      </c>
      <c r="J20" s="171"/>
      <c r="K20" s="214" t="str">
        <f t="shared" si="0"/>
        <v/>
      </c>
      <c r="L20" s="71"/>
    </row>
    <row r="21" spans="2:12" x14ac:dyDescent="0.35">
      <c r="B21" s="84">
        <f t="shared" si="2"/>
        <v>9</v>
      </c>
      <c r="C21" s="89"/>
      <c r="D21" s="222"/>
      <c r="E21" s="90"/>
      <c r="F21" s="91"/>
      <c r="G21" s="92"/>
      <c r="H21" s="96"/>
      <c r="I21" s="97" t="str">
        <f t="shared" si="1"/>
        <v/>
      </c>
      <c r="J21" s="171"/>
      <c r="K21" s="214" t="str">
        <f t="shared" si="0"/>
        <v/>
      </c>
      <c r="L21" s="71"/>
    </row>
    <row r="22" spans="2:12" ht="14.25" customHeight="1" x14ac:dyDescent="0.35">
      <c r="B22" s="84">
        <f t="shared" si="2"/>
        <v>10</v>
      </c>
      <c r="C22" s="89"/>
      <c r="D22" s="222"/>
      <c r="E22" s="90"/>
      <c r="F22" s="91"/>
      <c r="G22" s="92"/>
      <c r="H22" s="96"/>
      <c r="I22" s="97" t="str">
        <f t="shared" si="1"/>
        <v/>
      </c>
      <c r="J22" s="171"/>
      <c r="K22" s="214" t="str">
        <f t="shared" si="0"/>
        <v/>
      </c>
      <c r="L22" s="71"/>
    </row>
    <row r="23" spans="2:12" x14ac:dyDescent="0.35">
      <c r="B23" s="84">
        <f t="shared" si="2"/>
        <v>11</v>
      </c>
      <c r="C23" s="89"/>
      <c r="D23" s="222"/>
      <c r="E23" s="90"/>
      <c r="F23" s="91"/>
      <c r="G23" s="92"/>
      <c r="H23" s="96"/>
      <c r="I23" s="97" t="str">
        <f t="shared" si="1"/>
        <v/>
      </c>
      <c r="J23" s="171"/>
      <c r="K23" s="214" t="str">
        <f t="shared" si="0"/>
        <v/>
      </c>
      <c r="L23" s="71"/>
    </row>
    <row r="24" spans="2:12" x14ac:dyDescent="0.35">
      <c r="B24" s="84">
        <f t="shared" si="2"/>
        <v>12</v>
      </c>
      <c r="C24" s="89"/>
      <c r="D24" s="222"/>
      <c r="E24" s="90"/>
      <c r="F24" s="91"/>
      <c r="G24" s="92"/>
      <c r="H24" s="96"/>
      <c r="I24" s="97" t="str">
        <f t="shared" si="1"/>
        <v/>
      </c>
      <c r="J24" s="171"/>
      <c r="K24" s="214" t="str">
        <f t="shared" si="0"/>
        <v/>
      </c>
      <c r="L24" s="71"/>
    </row>
    <row r="25" spans="2:12" x14ac:dyDescent="0.35">
      <c r="B25" s="84">
        <f t="shared" si="2"/>
        <v>13</v>
      </c>
      <c r="C25" s="89"/>
      <c r="D25" s="222"/>
      <c r="E25" s="90"/>
      <c r="F25" s="91"/>
      <c r="G25" s="92"/>
      <c r="H25" s="96"/>
      <c r="I25" s="97" t="str">
        <f t="shared" si="1"/>
        <v/>
      </c>
      <c r="J25" s="171"/>
      <c r="K25" s="214" t="str">
        <f t="shared" si="0"/>
        <v/>
      </c>
      <c r="L25" s="71"/>
    </row>
    <row r="26" spans="2:12" x14ac:dyDescent="0.35">
      <c r="B26" s="84">
        <f t="shared" si="2"/>
        <v>14</v>
      </c>
      <c r="C26" s="89"/>
      <c r="D26" s="222"/>
      <c r="E26" s="90"/>
      <c r="F26" s="91"/>
      <c r="G26" s="92"/>
      <c r="H26" s="96"/>
      <c r="I26" s="97" t="str">
        <f t="shared" si="1"/>
        <v/>
      </c>
      <c r="J26" s="171"/>
      <c r="K26" s="214" t="str">
        <f t="shared" si="0"/>
        <v/>
      </c>
      <c r="L26" s="71"/>
    </row>
    <row r="27" spans="2:12" x14ac:dyDescent="0.35">
      <c r="B27" s="84">
        <f t="shared" si="2"/>
        <v>15</v>
      </c>
      <c r="C27" s="89"/>
      <c r="D27" s="222"/>
      <c r="E27" s="90"/>
      <c r="F27" s="91"/>
      <c r="G27" s="92"/>
      <c r="H27" s="96"/>
      <c r="I27" s="97" t="str">
        <f t="shared" si="1"/>
        <v/>
      </c>
      <c r="J27" s="171"/>
      <c r="K27" s="214" t="str">
        <f t="shared" si="0"/>
        <v/>
      </c>
      <c r="L27" s="71"/>
    </row>
    <row r="28" spans="2:12" x14ac:dyDescent="0.35">
      <c r="B28" s="84">
        <f t="shared" si="2"/>
        <v>16</v>
      </c>
      <c r="C28" s="89"/>
      <c r="D28" s="222"/>
      <c r="E28" s="90"/>
      <c r="F28" s="91"/>
      <c r="G28" s="92"/>
      <c r="H28" s="96"/>
      <c r="I28" s="97" t="str">
        <f t="shared" si="1"/>
        <v/>
      </c>
      <c r="J28" s="171"/>
      <c r="K28" s="214" t="str">
        <f t="shared" si="0"/>
        <v/>
      </c>
      <c r="L28" s="71"/>
    </row>
    <row r="29" spans="2:12" x14ac:dyDescent="0.35">
      <c r="B29" s="84">
        <f t="shared" si="2"/>
        <v>17</v>
      </c>
      <c r="C29" s="89"/>
      <c r="D29" s="222"/>
      <c r="E29" s="90"/>
      <c r="F29" s="91"/>
      <c r="G29" s="92"/>
      <c r="H29" s="96"/>
      <c r="I29" s="97" t="str">
        <f t="shared" si="1"/>
        <v/>
      </c>
      <c r="J29" s="171"/>
      <c r="K29" s="214" t="str">
        <f t="shared" si="0"/>
        <v/>
      </c>
      <c r="L29" s="71"/>
    </row>
    <row r="30" spans="2:12" x14ac:dyDescent="0.35">
      <c r="B30" s="84">
        <f t="shared" si="2"/>
        <v>18</v>
      </c>
      <c r="C30" s="89"/>
      <c r="D30" s="222"/>
      <c r="E30" s="90"/>
      <c r="F30" s="91"/>
      <c r="G30" s="92"/>
      <c r="H30" s="96"/>
      <c r="I30" s="97" t="str">
        <f t="shared" si="1"/>
        <v/>
      </c>
      <c r="J30" s="171"/>
      <c r="K30" s="214" t="str">
        <f t="shared" si="0"/>
        <v/>
      </c>
      <c r="L30" s="71"/>
    </row>
    <row r="31" spans="2:12" x14ac:dyDescent="0.35">
      <c r="B31" s="84">
        <f t="shared" si="2"/>
        <v>19</v>
      </c>
      <c r="C31" s="89"/>
      <c r="D31" s="222"/>
      <c r="E31" s="90"/>
      <c r="F31" s="91"/>
      <c r="G31" s="92"/>
      <c r="H31" s="96"/>
      <c r="I31" s="97" t="str">
        <f t="shared" si="1"/>
        <v/>
      </c>
      <c r="J31" s="171"/>
      <c r="K31" s="214" t="str">
        <f t="shared" si="0"/>
        <v/>
      </c>
      <c r="L31" s="71"/>
    </row>
    <row r="32" spans="2:12" x14ac:dyDescent="0.35">
      <c r="B32" s="84">
        <f t="shared" si="2"/>
        <v>20</v>
      </c>
      <c r="C32" s="89"/>
      <c r="D32" s="222"/>
      <c r="E32" s="90"/>
      <c r="F32" s="91"/>
      <c r="G32" s="92"/>
      <c r="H32" s="96"/>
      <c r="I32" s="97" t="str">
        <f t="shared" si="1"/>
        <v/>
      </c>
      <c r="J32" s="171"/>
      <c r="K32" s="214" t="str">
        <f t="shared" si="0"/>
        <v/>
      </c>
      <c r="L32" s="71"/>
    </row>
    <row r="33" spans="2:12" x14ac:dyDescent="0.35">
      <c r="B33" s="84">
        <f t="shared" si="2"/>
        <v>21</v>
      </c>
      <c r="C33" s="89"/>
      <c r="D33" s="222"/>
      <c r="E33" s="90"/>
      <c r="F33" s="91"/>
      <c r="G33" s="92"/>
      <c r="H33" s="96"/>
      <c r="I33" s="97" t="str">
        <f t="shared" si="1"/>
        <v/>
      </c>
      <c r="J33" s="171"/>
      <c r="K33" s="214" t="str">
        <f t="shared" si="0"/>
        <v/>
      </c>
      <c r="L33" s="71"/>
    </row>
    <row r="34" spans="2:12" x14ac:dyDescent="0.35">
      <c r="B34" s="84">
        <f t="shared" si="2"/>
        <v>22</v>
      </c>
      <c r="C34" s="89"/>
      <c r="D34" s="222"/>
      <c r="E34" s="90"/>
      <c r="F34" s="91"/>
      <c r="G34" s="92"/>
      <c r="H34" s="96"/>
      <c r="I34" s="97" t="str">
        <f t="shared" si="1"/>
        <v/>
      </c>
      <c r="J34" s="171"/>
      <c r="K34" s="214" t="str">
        <f t="shared" si="0"/>
        <v/>
      </c>
      <c r="L34" s="71"/>
    </row>
    <row r="35" spans="2:12" x14ac:dyDescent="0.35">
      <c r="B35" s="84">
        <f t="shared" si="2"/>
        <v>23</v>
      </c>
      <c r="C35" s="89"/>
      <c r="D35" s="222"/>
      <c r="E35" s="90"/>
      <c r="F35" s="91"/>
      <c r="G35" s="92"/>
      <c r="H35" s="96"/>
      <c r="I35" s="97" t="str">
        <f t="shared" si="1"/>
        <v/>
      </c>
      <c r="J35" s="171"/>
      <c r="K35" s="214" t="str">
        <f t="shared" si="0"/>
        <v/>
      </c>
      <c r="L35" s="71"/>
    </row>
    <row r="36" spans="2:12" x14ac:dyDescent="0.35">
      <c r="B36" s="84">
        <f t="shared" si="2"/>
        <v>24</v>
      </c>
      <c r="C36" s="89"/>
      <c r="D36" s="222"/>
      <c r="E36" s="90"/>
      <c r="F36" s="91"/>
      <c r="G36" s="92"/>
      <c r="H36" s="96"/>
      <c r="I36" s="97" t="str">
        <f t="shared" si="1"/>
        <v/>
      </c>
      <c r="J36" s="171"/>
      <c r="K36" s="214" t="str">
        <f t="shared" si="0"/>
        <v/>
      </c>
      <c r="L36" s="71"/>
    </row>
    <row r="37" spans="2:12" x14ac:dyDescent="0.35">
      <c r="B37" s="84">
        <f t="shared" si="2"/>
        <v>25</v>
      </c>
      <c r="C37" s="89"/>
      <c r="D37" s="222"/>
      <c r="E37" s="90"/>
      <c r="F37" s="91"/>
      <c r="G37" s="92"/>
      <c r="H37" s="96"/>
      <c r="I37" s="97" t="str">
        <f t="shared" si="1"/>
        <v/>
      </c>
      <c r="J37" s="171"/>
      <c r="K37" s="214" t="str">
        <f t="shared" si="0"/>
        <v/>
      </c>
      <c r="L37" s="71"/>
    </row>
    <row r="38" spans="2:12" x14ac:dyDescent="0.35">
      <c r="B38" s="84">
        <f t="shared" si="2"/>
        <v>26</v>
      </c>
      <c r="C38" s="89"/>
      <c r="D38" s="222"/>
      <c r="E38" s="90"/>
      <c r="F38" s="91"/>
      <c r="G38" s="92"/>
      <c r="H38" s="96"/>
      <c r="I38" s="97" t="str">
        <f t="shared" si="1"/>
        <v/>
      </c>
      <c r="J38" s="171"/>
      <c r="K38" s="214" t="str">
        <f t="shared" si="0"/>
        <v/>
      </c>
      <c r="L38" s="71"/>
    </row>
    <row r="39" spans="2:12" x14ac:dyDescent="0.35">
      <c r="B39" s="84">
        <f t="shared" si="2"/>
        <v>27</v>
      </c>
      <c r="C39" s="89"/>
      <c r="D39" s="222"/>
      <c r="E39" s="90"/>
      <c r="F39" s="91"/>
      <c r="G39" s="92"/>
      <c r="H39" s="96"/>
      <c r="I39" s="97" t="str">
        <f t="shared" si="1"/>
        <v/>
      </c>
      <c r="J39" s="171"/>
      <c r="K39" s="214" t="str">
        <f t="shared" si="0"/>
        <v/>
      </c>
      <c r="L39" s="71"/>
    </row>
    <row r="40" spans="2:12" x14ac:dyDescent="0.35">
      <c r="B40" s="84">
        <f t="shared" si="2"/>
        <v>28</v>
      </c>
      <c r="C40" s="89"/>
      <c r="D40" s="222"/>
      <c r="E40" s="90"/>
      <c r="F40" s="91"/>
      <c r="G40" s="92"/>
      <c r="H40" s="96"/>
      <c r="I40" s="97" t="str">
        <f t="shared" si="1"/>
        <v/>
      </c>
      <c r="J40" s="171"/>
      <c r="K40" s="214" t="str">
        <f t="shared" si="0"/>
        <v/>
      </c>
      <c r="L40" s="71"/>
    </row>
    <row r="41" spans="2:12" x14ac:dyDescent="0.35">
      <c r="B41" s="84">
        <f t="shared" si="2"/>
        <v>29</v>
      </c>
      <c r="C41" s="89"/>
      <c r="D41" s="222"/>
      <c r="E41" s="90"/>
      <c r="F41" s="91"/>
      <c r="G41" s="92"/>
      <c r="H41" s="96"/>
      <c r="I41" s="97" t="str">
        <f t="shared" si="1"/>
        <v/>
      </c>
      <c r="J41" s="171"/>
      <c r="K41" s="214" t="str">
        <f t="shared" si="0"/>
        <v/>
      </c>
      <c r="L41" s="71"/>
    </row>
    <row r="42" spans="2:12" x14ac:dyDescent="0.35">
      <c r="B42" s="84">
        <f t="shared" si="2"/>
        <v>30</v>
      </c>
      <c r="C42" s="89"/>
      <c r="D42" s="222"/>
      <c r="E42" s="90"/>
      <c r="F42" s="91"/>
      <c r="G42" s="92"/>
      <c r="H42" s="96"/>
      <c r="I42" s="97" t="str">
        <f t="shared" si="1"/>
        <v/>
      </c>
      <c r="J42" s="171"/>
      <c r="K42" s="214" t="str">
        <f t="shared" si="0"/>
        <v/>
      </c>
      <c r="L42" s="71"/>
    </row>
    <row r="43" spans="2:12" x14ac:dyDescent="0.35">
      <c r="B43" s="84">
        <f t="shared" si="2"/>
        <v>31</v>
      </c>
      <c r="C43" s="89"/>
      <c r="D43" s="222"/>
      <c r="E43" s="90"/>
      <c r="F43" s="91"/>
      <c r="G43" s="92"/>
      <c r="H43" s="96"/>
      <c r="I43" s="97" t="str">
        <f t="shared" si="1"/>
        <v/>
      </c>
      <c r="J43" s="171"/>
      <c r="K43" s="214" t="str">
        <f t="shared" si="0"/>
        <v/>
      </c>
      <c r="L43" s="71"/>
    </row>
    <row r="44" spans="2:12" x14ac:dyDescent="0.35">
      <c r="B44" s="84">
        <f t="shared" si="2"/>
        <v>32</v>
      </c>
      <c r="C44" s="89"/>
      <c r="D44" s="222"/>
      <c r="E44" s="90"/>
      <c r="F44" s="91"/>
      <c r="G44" s="92"/>
      <c r="H44" s="96"/>
      <c r="I44" s="97" t="str">
        <f t="shared" si="1"/>
        <v/>
      </c>
      <c r="J44" s="171"/>
      <c r="K44" s="214" t="str">
        <f t="shared" si="0"/>
        <v/>
      </c>
      <c r="L44" s="71"/>
    </row>
    <row r="45" spans="2:12" x14ac:dyDescent="0.35">
      <c r="B45" s="84">
        <f t="shared" si="2"/>
        <v>33</v>
      </c>
      <c r="C45" s="89"/>
      <c r="D45" s="222"/>
      <c r="E45" s="90"/>
      <c r="F45" s="91"/>
      <c r="G45" s="92"/>
      <c r="H45" s="96"/>
      <c r="I45" s="97" t="str">
        <f t="shared" si="1"/>
        <v/>
      </c>
      <c r="J45" s="171"/>
      <c r="K45" s="214" t="str">
        <f t="shared" si="0"/>
        <v/>
      </c>
      <c r="L45" s="71"/>
    </row>
    <row r="46" spans="2:12" x14ac:dyDescent="0.35">
      <c r="B46" s="84">
        <f t="shared" si="2"/>
        <v>34</v>
      </c>
      <c r="C46" s="89"/>
      <c r="D46" s="222"/>
      <c r="E46" s="90"/>
      <c r="F46" s="91"/>
      <c r="G46" s="92"/>
      <c r="H46" s="96"/>
      <c r="I46" s="97" t="str">
        <f t="shared" si="1"/>
        <v/>
      </c>
      <c r="J46" s="171"/>
      <c r="K46" s="214" t="str">
        <f t="shared" si="0"/>
        <v/>
      </c>
      <c r="L46" s="71"/>
    </row>
    <row r="47" spans="2:12" x14ac:dyDescent="0.35">
      <c r="B47" s="84">
        <f t="shared" si="2"/>
        <v>35</v>
      </c>
      <c r="C47" s="89"/>
      <c r="D47" s="222"/>
      <c r="E47" s="90"/>
      <c r="F47" s="91"/>
      <c r="G47" s="92"/>
      <c r="H47" s="96"/>
      <c r="I47" s="97" t="str">
        <f t="shared" si="1"/>
        <v/>
      </c>
      <c r="J47" s="171"/>
      <c r="K47" s="214" t="str">
        <f t="shared" si="0"/>
        <v/>
      </c>
      <c r="L47" s="71"/>
    </row>
    <row r="48" spans="2:12" x14ac:dyDescent="0.35">
      <c r="B48" s="84">
        <f t="shared" si="2"/>
        <v>36</v>
      </c>
      <c r="C48" s="89"/>
      <c r="D48" s="222"/>
      <c r="E48" s="90"/>
      <c r="F48" s="91"/>
      <c r="G48" s="92"/>
      <c r="H48" s="96"/>
      <c r="I48" s="97" t="str">
        <f t="shared" si="1"/>
        <v/>
      </c>
      <c r="J48" s="171"/>
      <c r="K48" s="214" t="str">
        <f t="shared" si="0"/>
        <v/>
      </c>
      <c r="L48" s="71"/>
    </row>
    <row r="49" spans="2:12" x14ac:dyDescent="0.35">
      <c r="B49" s="84">
        <f t="shared" si="2"/>
        <v>37</v>
      </c>
      <c r="C49" s="89"/>
      <c r="D49" s="222"/>
      <c r="E49" s="90"/>
      <c r="F49" s="91"/>
      <c r="G49" s="92"/>
      <c r="H49" s="96"/>
      <c r="I49" s="97" t="str">
        <f t="shared" si="1"/>
        <v/>
      </c>
      <c r="J49" s="171"/>
      <c r="K49" s="214" t="str">
        <f t="shared" si="0"/>
        <v/>
      </c>
      <c r="L49" s="71"/>
    </row>
    <row r="50" spans="2:12" x14ac:dyDescent="0.35">
      <c r="B50" s="84">
        <f t="shared" si="2"/>
        <v>38</v>
      </c>
      <c r="C50" s="89"/>
      <c r="D50" s="222"/>
      <c r="E50" s="90"/>
      <c r="F50" s="91"/>
      <c r="G50" s="92"/>
      <c r="H50" s="96"/>
      <c r="I50" s="97" t="str">
        <f t="shared" si="1"/>
        <v/>
      </c>
      <c r="J50" s="171"/>
      <c r="K50" s="214" t="str">
        <f t="shared" si="0"/>
        <v/>
      </c>
      <c r="L50" s="71"/>
    </row>
    <row r="51" spans="2:12" x14ac:dyDescent="0.35">
      <c r="B51" s="84">
        <f t="shared" si="2"/>
        <v>39</v>
      </c>
      <c r="C51" s="89"/>
      <c r="D51" s="222"/>
      <c r="E51" s="90"/>
      <c r="F51" s="91"/>
      <c r="G51" s="92"/>
      <c r="H51" s="96"/>
      <c r="I51" s="97" t="str">
        <f t="shared" si="1"/>
        <v/>
      </c>
      <c r="J51" s="171"/>
      <c r="K51" s="214" t="str">
        <f t="shared" si="0"/>
        <v/>
      </c>
      <c r="L51" s="71"/>
    </row>
    <row r="52" spans="2:12" x14ac:dyDescent="0.35">
      <c r="B52" s="84">
        <f t="shared" si="2"/>
        <v>40</v>
      </c>
      <c r="C52" s="89"/>
      <c r="D52" s="222"/>
      <c r="E52" s="90"/>
      <c r="F52" s="91"/>
      <c r="G52" s="92"/>
      <c r="H52" s="96"/>
      <c r="I52" s="97" t="str">
        <f t="shared" si="1"/>
        <v/>
      </c>
      <c r="J52" s="171"/>
      <c r="K52" s="214" t="str">
        <f t="shared" si="0"/>
        <v/>
      </c>
      <c r="L52" s="71"/>
    </row>
    <row r="53" spans="2:12" x14ac:dyDescent="0.35">
      <c r="B53" s="84">
        <f t="shared" si="2"/>
        <v>41</v>
      </c>
      <c r="C53" s="89"/>
      <c r="D53" s="222"/>
      <c r="E53" s="90"/>
      <c r="F53" s="91"/>
      <c r="G53" s="92"/>
      <c r="H53" s="96"/>
      <c r="I53" s="97" t="str">
        <f t="shared" si="1"/>
        <v/>
      </c>
      <c r="J53" s="171"/>
      <c r="K53" s="214" t="str">
        <f t="shared" si="0"/>
        <v/>
      </c>
      <c r="L53" s="71"/>
    </row>
    <row r="54" spans="2:12" x14ac:dyDescent="0.35">
      <c r="B54" s="84">
        <f t="shared" si="2"/>
        <v>42</v>
      </c>
      <c r="C54" s="89"/>
      <c r="D54" s="222"/>
      <c r="E54" s="90"/>
      <c r="F54" s="91"/>
      <c r="G54" s="92"/>
      <c r="H54" s="96"/>
      <c r="I54" s="97" t="str">
        <f t="shared" si="1"/>
        <v/>
      </c>
      <c r="J54" s="171"/>
      <c r="K54" s="214" t="str">
        <f t="shared" si="0"/>
        <v/>
      </c>
      <c r="L54" s="71"/>
    </row>
    <row r="55" spans="2:12" x14ac:dyDescent="0.35">
      <c r="B55" s="84">
        <f t="shared" si="2"/>
        <v>43</v>
      </c>
      <c r="C55" s="89"/>
      <c r="D55" s="222"/>
      <c r="E55" s="90"/>
      <c r="F55" s="91"/>
      <c r="G55" s="92"/>
      <c r="H55" s="96"/>
      <c r="I55" s="97" t="str">
        <f t="shared" si="1"/>
        <v/>
      </c>
      <c r="J55" s="171"/>
      <c r="K55" s="214" t="str">
        <f t="shared" si="0"/>
        <v/>
      </c>
      <c r="L55" s="71"/>
    </row>
    <row r="56" spans="2:12" x14ac:dyDescent="0.35">
      <c r="B56" s="84">
        <f t="shared" si="2"/>
        <v>44</v>
      </c>
      <c r="C56" s="89"/>
      <c r="D56" s="222"/>
      <c r="E56" s="90"/>
      <c r="F56" s="91"/>
      <c r="G56" s="92"/>
      <c r="H56" s="96"/>
      <c r="I56" s="97" t="str">
        <f t="shared" si="1"/>
        <v/>
      </c>
      <c r="J56" s="171"/>
      <c r="K56" s="214" t="str">
        <f t="shared" si="0"/>
        <v/>
      </c>
      <c r="L56" s="71"/>
    </row>
    <row r="57" spans="2:12" x14ac:dyDescent="0.35">
      <c r="B57" s="84">
        <f t="shared" si="2"/>
        <v>45</v>
      </c>
      <c r="C57" s="89"/>
      <c r="D57" s="222"/>
      <c r="E57" s="90"/>
      <c r="F57" s="91"/>
      <c r="G57" s="92"/>
      <c r="H57" s="96"/>
      <c r="I57" s="97" t="str">
        <f t="shared" si="1"/>
        <v/>
      </c>
      <c r="J57" s="171"/>
      <c r="K57" s="214" t="str">
        <f t="shared" si="0"/>
        <v/>
      </c>
      <c r="L57" s="71"/>
    </row>
    <row r="58" spans="2:12" x14ac:dyDescent="0.35">
      <c r="B58" s="84">
        <f t="shared" si="2"/>
        <v>46</v>
      </c>
      <c r="C58" s="89"/>
      <c r="D58" s="222"/>
      <c r="E58" s="90"/>
      <c r="F58" s="91"/>
      <c r="G58" s="92"/>
      <c r="H58" s="96"/>
      <c r="I58" s="97" t="str">
        <f t="shared" si="1"/>
        <v/>
      </c>
      <c r="J58" s="171"/>
      <c r="K58" s="214" t="str">
        <f t="shared" si="0"/>
        <v/>
      </c>
      <c r="L58" s="71"/>
    </row>
    <row r="59" spans="2:12" x14ac:dyDescent="0.35">
      <c r="B59" s="84">
        <f t="shared" si="2"/>
        <v>47</v>
      </c>
      <c r="C59" s="89"/>
      <c r="D59" s="222"/>
      <c r="E59" s="90"/>
      <c r="F59" s="91"/>
      <c r="G59" s="92"/>
      <c r="H59" s="96"/>
      <c r="I59" s="97" t="str">
        <f t="shared" si="1"/>
        <v/>
      </c>
      <c r="J59" s="171"/>
      <c r="K59" s="214" t="str">
        <f t="shared" si="0"/>
        <v/>
      </c>
      <c r="L59" s="71"/>
    </row>
    <row r="60" spans="2:12" x14ac:dyDescent="0.35">
      <c r="B60" s="84">
        <f t="shared" si="2"/>
        <v>48</v>
      </c>
      <c r="C60" s="89"/>
      <c r="D60" s="222"/>
      <c r="E60" s="90"/>
      <c r="F60" s="91"/>
      <c r="G60" s="92"/>
      <c r="H60" s="96"/>
      <c r="I60" s="97" t="str">
        <f t="shared" si="1"/>
        <v/>
      </c>
      <c r="J60" s="171"/>
      <c r="K60" s="214" t="str">
        <f t="shared" si="0"/>
        <v/>
      </c>
      <c r="L60" s="71"/>
    </row>
    <row r="61" spans="2:12" x14ac:dyDescent="0.35">
      <c r="B61" s="84">
        <f t="shared" si="2"/>
        <v>49</v>
      </c>
      <c r="C61" s="89"/>
      <c r="D61" s="222"/>
      <c r="E61" s="90"/>
      <c r="F61" s="91"/>
      <c r="G61" s="92"/>
      <c r="H61" s="96"/>
      <c r="I61" s="97" t="str">
        <f t="shared" si="1"/>
        <v/>
      </c>
      <c r="J61" s="171"/>
      <c r="K61" s="214" t="str">
        <f t="shared" si="0"/>
        <v/>
      </c>
      <c r="L61" s="71"/>
    </row>
    <row r="62" spans="2:12" x14ac:dyDescent="0.35">
      <c r="B62" s="84">
        <f t="shared" si="2"/>
        <v>50</v>
      </c>
      <c r="C62" s="89"/>
      <c r="D62" s="222"/>
      <c r="E62" s="90"/>
      <c r="F62" s="91"/>
      <c r="G62" s="92"/>
      <c r="H62" s="96"/>
      <c r="I62" s="97" t="str">
        <f t="shared" si="1"/>
        <v/>
      </c>
      <c r="J62" s="171"/>
      <c r="K62" s="214" t="str">
        <f t="shared" si="0"/>
        <v/>
      </c>
      <c r="L62" s="71"/>
    </row>
    <row r="63" spans="2:12" x14ac:dyDescent="0.35">
      <c r="B63" s="84">
        <f t="shared" si="2"/>
        <v>51</v>
      </c>
      <c r="C63" s="89"/>
      <c r="D63" s="222"/>
      <c r="E63" s="90"/>
      <c r="F63" s="91"/>
      <c r="G63" s="92"/>
      <c r="H63" s="96"/>
      <c r="I63" s="97" t="str">
        <f t="shared" si="1"/>
        <v/>
      </c>
      <c r="J63" s="171"/>
      <c r="K63" s="214" t="str">
        <f t="shared" si="0"/>
        <v/>
      </c>
      <c r="L63" s="71"/>
    </row>
    <row r="64" spans="2:12" x14ac:dyDescent="0.35">
      <c r="B64" s="84">
        <f t="shared" si="2"/>
        <v>52</v>
      </c>
      <c r="C64" s="89"/>
      <c r="D64" s="222"/>
      <c r="E64" s="90"/>
      <c r="F64" s="91"/>
      <c r="G64" s="92"/>
      <c r="H64" s="96"/>
      <c r="I64" s="97" t="str">
        <f t="shared" si="1"/>
        <v/>
      </c>
      <c r="J64" s="171"/>
      <c r="K64" s="214" t="str">
        <f t="shared" si="0"/>
        <v/>
      </c>
      <c r="L64" s="71"/>
    </row>
    <row r="65" spans="2:12" x14ac:dyDescent="0.35">
      <c r="B65" s="84">
        <f t="shared" si="2"/>
        <v>53</v>
      </c>
      <c r="C65" s="89"/>
      <c r="D65" s="222"/>
      <c r="E65" s="90"/>
      <c r="F65" s="91"/>
      <c r="G65" s="92"/>
      <c r="H65" s="96"/>
      <c r="I65" s="97" t="str">
        <f t="shared" si="1"/>
        <v/>
      </c>
      <c r="J65" s="171"/>
      <c r="K65" s="214" t="str">
        <f t="shared" si="0"/>
        <v/>
      </c>
      <c r="L65" s="71"/>
    </row>
    <row r="66" spans="2:12" x14ac:dyDescent="0.35">
      <c r="B66" s="84">
        <f t="shared" si="2"/>
        <v>54</v>
      </c>
      <c r="C66" s="89"/>
      <c r="D66" s="222"/>
      <c r="E66" s="90"/>
      <c r="F66" s="91"/>
      <c r="G66" s="92"/>
      <c r="H66" s="96"/>
      <c r="I66" s="97" t="str">
        <f t="shared" si="1"/>
        <v/>
      </c>
      <c r="J66" s="171"/>
      <c r="K66" s="214" t="str">
        <f t="shared" si="0"/>
        <v/>
      </c>
      <c r="L66" s="71"/>
    </row>
    <row r="67" spans="2:12" x14ac:dyDescent="0.35">
      <c r="B67" s="84">
        <f t="shared" si="2"/>
        <v>55</v>
      </c>
      <c r="C67" s="89"/>
      <c r="D67" s="222"/>
      <c r="E67" s="90"/>
      <c r="F67" s="91"/>
      <c r="G67" s="92"/>
      <c r="H67" s="96"/>
      <c r="I67" s="97" t="str">
        <f t="shared" si="1"/>
        <v/>
      </c>
      <c r="J67" s="171"/>
      <c r="K67" s="214" t="str">
        <f t="shared" si="0"/>
        <v/>
      </c>
      <c r="L67" s="71"/>
    </row>
    <row r="68" spans="2:12" x14ac:dyDescent="0.35">
      <c r="B68" s="84">
        <f t="shared" si="2"/>
        <v>56</v>
      </c>
      <c r="C68" s="89"/>
      <c r="D68" s="222"/>
      <c r="E68" s="90"/>
      <c r="F68" s="91"/>
      <c r="G68" s="92"/>
      <c r="H68" s="96"/>
      <c r="I68" s="97" t="str">
        <f t="shared" si="1"/>
        <v/>
      </c>
      <c r="J68" s="171"/>
      <c r="K68" s="214" t="str">
        <f t="shared" si="0"/>
        <v/>
      </c>
      <c r="L68" s="71"/>
    </row>
    <row r="69" spans="2:12" x14ac:dyDescent="0.35">
      <c r="B69" s="84">
        <f t="shared" si="2"/>
        <v>57</v>
      </c>
      <c r="C69" s="89"/>
      <c r="D69" s="222"/>
      <c r="E69" s="90"/>
      <c r="F69" s="91"/>
      <c r="G69" s="92"/>
      <c r="H69" s="96"/>
      <c r="I69" s="97" t="str">
        <f t="shared" si="1"/>
        <v/>
      </c>
      <c r="J69" s="171"/>
      <c r="K69" s="214" t="str">
        <f t="shared" si="0"/>
        <v/>
      </c>
      <c r="L69" s="71"/>
    </row>
    <row r="70" spans="2:12" x14ac:dyDescent="0.35">
      <c r="B70" s="84">
        <f t="shared" si="2"/>
        <v>58</v>
      </c>
      <c r="C70" s="89"/>
      <c r="D70" s="222"/>
      <c r="E70" s="90"/>
      <c r="F70" s="91"/>
      <c r="G70" s="92"/>
      <c r="H70" s="96"/>
      <c r="I70" s="97" t="str">
        <f t="shared" si="1"/>
        <v/>
      </c>
      <c r="J70" s="171"/>
      <c r="K70" s="214" t="str">
        <f t="shared" si="0"/>
        <v/>
      </c>
      <c r="L70" s="71"/>
    </row>
    <row r="71" spans="2:12" x14ac:dyDescent="0.35">
      <c r="B71" s="84">
        <f t="shared" si="2"/>
        <v>59</v>
      </c>
      <c r="C71" s="89"/>
      <c r="D71" s="222"/>
      <c r="E71" s="90"/>
      <c r="F71" s="91"/>
      <c r="G71" s="92"/>
      <c r="H71" s="96"/>
      <c r="I71" s="97" t="str">
        <f t="shared" si="1"/>
        <v/>
      </c>
      <c r="J71" s="171"/>
      <c r="K71" s="214" t="str">
        <f t="shared" si="0"/>
        <v/>
      </c>
      <c r="L71" s="71"/>
    </row>
    <row r="72" spans="2:12" x14ac:dyDescent="0.35">
      <c r="B72" s="84">
        <f t="shared" si="2"/>
        <v>60</v>
      </c>
      <c r="C72" s="89"/>
      <c r="D72" s="222"/>
      <c r="E72" s="90"/>
      <c r="F72" s="91"/>
      <c r="G72" s="92"/>
      <c r="H72" s="96"/>
      <c r="I72" s="97" t="str">
        <f t="shared" si="1"/>
        <v/>
      </c>
      <c r="J72" s="171"/>
      <c r="K72" s="214" t="str">
        <f t="shared" si="0"/>
        <v/>
      </c>
      <c r="L72" s="71"/>
    </row>
    <row r="73" spans="2:12" x14ac:dyDescent="0.35">
      <c r="B73" s="84">
        <f t="shared" si="2"/>
        <v>61</v>
      </c>
      <c r="C73" s="89"/>
      <c r="D73" s="222"/>
      <c r="E73" s="90"/>
      <c r="F73" s="91"/>
      <c r="G73" s="92"/>
      <c r="H73" s="96"/>
      <c r="I73" s="97" t="str">
        <f t="shared" si="1"/>
        <v/>
      </c>
      <c r="J73" s="171"/>
      <c r="K73" s="214" t="str">
        <f t="shared" si="0"/>
        <v/>
      </c>
      <c r="L73" s="71"/>
    </row>
    <row r="74" spans="2:12" x14ac:dyDescent="0.35">
      <c r="B74" s="84">
        <f t="shared" si="2"/>
        <v>62</v>
      </c>
      <c r="C74" s="89"/>
      <c r="D74" s="222"/>
      <c r="E74" s="90"/>
      <c r="F74" s="91"/>
      <c r="G74" s="92"/>
      <c r="H74" s="96"/>
      <c r="I74" s="97" t="str">
        <f t="shared" si="1"/>
        <v/>
      </c>
      <c r="J74" s="171"/>
      <c r="K74" s="214" t="str">
        <f t="shared" si="0"/>
        <v/>
      </c>
      <c r="L74" s="71"/>
    </row>
    <row r="75" spans="2:12" x14ac:dyDescent="0.35">
      <c r="B75" s="84">
        <f t="shared" si="2"/>
        <v>63</v>
      </c>
      <c r="C75" s="89"/>
      <c r="D75" s="222"/>
      <c r="E75" s="90"/>
      <c r="F75" s="91"/>
      <c r="G75" s="92"/>
      <c r="H75" s="96"/>
      <c r="I75" s="97" t="str">
        <f t="shared" si="1"/>
        <v/>
      </c>
      <c r="J75" s="171"/>
      <c r="K75" s="214" t="str">
        <f t="shared" si="0"/>
        <v/>
      </c>
      <c r="L75" s="71"/>
    </row>
    <row r="76" spans="2:12" x14ac:dyDescent="0.35">
      <c r="B76" s="84">
        <f t="shared" si="2"/>
        <v>64</v>
      </c>
      <c r="C76" s="89"/>
      <c r="D76" s="222"/>
      <c r="E76" s="90"/>
      <c r="F76" s="91"/>
      <c r="G76" s="92"/>
      <c r="H76" s="96"/>
      <c r="I76" s="97" t="str">
        <f t="shared" si="1"/>
        <v/>
      </c>
      <c r="J76" s="171"/>
      <c r="K76" s="214" t="str">
        <f t="shared" si="0"/>
        <v/>
      </c>
      <c r="L76" s="71"/>
    </row>
    <row r="77" spans="2:12" x14ac:dyDescent="0.35">
      <c r="B77" s="84">
        <f t="shared" si="2"/>
        <v>65</v>
      </c>
      <c r="C77" s="89"/>
      <c r="D77" s="222"/>
      <c r="E77" s="90"/>
      <c r="F77" s="91"/>
      <c r="G77" s="92"/>
      <c r="H77" s="96"/>
      <c r="I77" s="97" t="str">
        <f t="shared" si="1"/>
        <v/>
      </c>
      <c r="J77" s="171"/>
      <c r="K77" s="214" t="str">
        <f t="shared" ref="K77:K140" si="3">IF(E77="","",VLOOKUP(J77,BUDGETLINETABLE,2,FALSE))</f>
        <v/>
      </c>
      <c r="L77" s="71"/>
    </row>
    <row r="78" spans="2:12" x14ac:dyDescent="0.35">
      <c r="B78" s="84">
        <f t="shared" si="2"/>
        <v>66</v>
      </c>
      <c r="C78" s="89"/>
      <c r="D78" s="222"/>
      <c r="E78" s="90"/>
      <c r="F78" s="91"/>
      <c r="G78" s="92"/>
      <c r="H78" s="96"/>
      <c r="I78" s="97" t="str">
        <f t="shared" ref="I78:I141" si="4">IF(E78="","",ROUND(F78/H78,2))</f>
        <v/>
      </c>
      <c r="J78" s="171"/>
      <c r="K78" s="214" t="str">
        <f t="shared" si="3"/>
        <v/>
      </c>
      <c r="L78" s="71"/>
    </row>
    <row r="79" spans="2:12" x14ac:dyDescent="0.35">
      <c r="B79" s="84">
        <f t="shared" ref="B79:B142" si="5">B78+1</f>
        <v>67</v>
      </c>
      <c r="C79" s="89"/>
      <c r="D79" s="222"/>
      <c r="E79" s="90"/>
      <c r="F79" s="91"/>
      <c r="G79" s="92"/>
      <c r="H79" s="96"/>
      <c r="I79" s="97" t="str">
        <f t="shared" si="4"/>
        <v/>
      </c>
      <c r="J79" s="171"/>
      <c r="K79" s="214" t="str">
        <f t="shared" si="3"/>
        <v/>
      </c>
      <c r="L79" s="71"/>
    </row>
    <row r="80" spans="2:12" x14ac:dyDescent="0.35">
      <c r="B80" s="84">
        <f t="shared" si="5"/>
        <v>68</v>
      </c>
      <c r="C80" s="89"/>
      <c r="D80" s="222"/>
      <c r="E80" s="90"/>
      <c r="F80" s="91"/>
      <c r="G80" s="92"/>
      <c r="H80" s="96"/>
      <c r="I80" s="97" t="str">
        <f t="shared" si="4"/>
        <v/>
      </c>
      <c r="J80" s="171"/>
      <c r="K80" s="214" t="str">
        <f t="shared" si="3"/>
        <v/>
      </c>
      <c r="L80" s="71"/>
    </row>
    <row r="81" spans="2:12" x14ac:dyDescent="0.35">
      <c r="B81" s="84">
        <f t="shared" si="5"/>
        <v>69</v>
      </c>
      <c r="C81" s="89"/>
      <c r="D81" s="222"/>
      <c r="E81" s="90"/>
      <c r="F81" s="91"/>
      <c r="G81" s="92"/>
      <c r="H81" s="96"/>
      <c r="I81" s="97" t="str">
        <f t="shared" si="4"/>
        <v/>
      </c>
      <c r="J81" s="171"/>
      <c r="K81" s="214" t="str">
        <f t="shared" si="3"/>
        <v/>
      </c>
      <c r="L81" s="71"/>
    </row>
    <row r="82" spans="2:12" x14ac:dyDescent="0.35">
      <c r="B82" s="84">
        <f t="shared" si="5"/>
        <v>70</v>
      </c>
      <c r="C82" s="89"/>
      <c r="D82" s="222"/>
      <c r="E82" s="90"/>
      <c r="F82" s="91"/>
      <c r="G82" s="92"/>
      <c r="H82" s="96"/>
      <c r="I82" s="97" t="str">
        <f t="shared" si="4"/>
        <v/>
      </c>
      <c r="J82" s="171"/>
      <c r="K82" s="214" t="str">
        <f t="shared" si="3"/>
        <v/>
      </c>
      <c r="L82" s="71"/>
    </row>
    <row r="83" spans="2:12" x14ac:dyDescent="0.35">
      <c r="B83" s="84">
        <f t="shared" si="5"/>
        <v>71</v>
      </c>
      <c r="C83" s="89"/>
      <c r="D83" s="222"/>
      <c r="E83" s="90"/>
      <c r="F83" s="91"/>
      <c r="G83" s="92"/>
      <c r="H83" s="96"/>
      <c r="I83" s="97" t="str">
        <f t="shared" si="4"/>
        <v/>
      </c>
      <c r="J83" s="171"/>
      <c r="K83" s="214" t="str">
        <f t="shared" si="3"/>
        <v/>
      </c>
      <c r="L83" s="71"/>
    </row>
    <row r="84" spans="2:12" x14ac:dyDescent="0.35">
      <c r="B84" s="84">
        <f t="shared" si="5"/>
        <v>72</v>
      </c>
      <c r="C84" s="89"/>
      <c r="D84" s="222"/>
      <c r="E84" s="90"/>
      <c r="F84" s="91"/>
      <c r="G84" s="92"/>
      <c r="H84" s="96"/>
      <c r="I84" s="97" t="str">
        <f t="shared" si="4"/>
        <v/>
      </c>
      <c r="J84" s="171"/>
      <c r="K84" s="214" t="str">
        <f t="shared" si="3"/>
        <v/>
      </c>
      <c r="L84" s="71"/>
    </row>
    <row r="85" spans="2:12" x14ac:dyDescent="0.35">
      <c r="B85" s="84">
        <f t="shared" si="5"/>
        <v>73</v>
      </c>
      <c r="C85" s="89"/>
      <c r="D85" s="222"/>
      <c r="E85" s="90"/>
      <c r="F85" s="91"/>
      <c r="G85" s="92"/>
      <c r="H85" s="96"/>
      <c r="I85" s="97" t="str">
        <f t="shared" si="4"/>
        <v/>
      </c>
      <c r="J85" s="171"/>
      <c r="K85" s="214" t="str">
        <f t="shared" si="3"/>
        <v/>
      </c>
      <c r="L85" s="71"/>
    </row>
    <row r="86" spans="2:12" x14ac:dyDescent="0.35">
      <c r="B86" s="84">
        <f t="shared" si="5"/>
        <v>74</v>
      </c>
      <c r="C86" s="89"/>
      <c r="D86" s="222"/>
      <c r="E86" s="90"/>
      <c r="F86" s="91"/>
      <c r="G86" s="92"/>
      <c r="H86" s="96"/>
      <c r="I86" s="97" t="str">
        <f t="shared" si="4"/>
        <v/>
      </c>
      <c r="J86" s="171"/>
      <c r="K86" s="214" t="str">
        <f t="shared" si="3"/>
        <v/>
      </c>
      <c r="L86" s="71"/>
    </row>
    <row r="87" spans="2:12" x14ac:dyDescent="0.35">
      <c r="B87" s="84">
        <f t="shared" si="5"/>
        <v>75</v>
      </c>
      <c r="C87" s="89"/>
      <c r="D87" s="222"/>
      <c r="E87" s="90"/>
      <c r="F87" s="91"/>
      <c r="G87" s="92"/>
      <c r="H87" s="96"/>
      <c r="I87" s="97" t="str">
        <f t="shared" si="4"/>
        <v/>
      </c>
      <c r="J87" s="171"/>
      <c r="K87" s="214" t="str">
        <f t="shared" si="3"/>
        <v/>
      </c>
      <c r="L87" s="71"/>
    </row>
    <row r="88" spans="2:12" x14ac:dyDescent="0.35">
      <c r="B88" s="84">
        <f t="shared" si="5"/>
        <v>76</v>
      </c>
      <c r="C88" s="89"/>
      <c r="D88" s="222"/>
      <c r="E88" s="90"/>
      <c r="F88" s="91"/>
      <c r="G88" s="92"/>
      <c r="H88" s="96"/>
      <c r="I88" s="97" t="str">
        <f t="shared" si="4"/>
        <v/>
      </c>
      <c r="J88" s="171"/>
      <c r="K88" s="214" t="str">
        <f t="shared" si="3"/>
        <v/>
      </c>
      <c r="L88" s="71"/>
    </row>
    <row r="89" spans="2:12" x14ac:dyDescent="0.35">
      <c r="B89" s="84">
        <f t="shared" si="5"/>
        <v>77</v>
      </c>
      <c r="C89" s="89"/>
      <c r="D89" s="222"/>
      <c r="E89" s="90"/>
      <c r="F89" s="91"/>
      <c r="G89" s="92"/>
      <c r="H89" s="96"/>
      <c r="I89" s="97" t="str">
        <f t="shared" si="4"/>
        <v/>
      </c>
      <c r="J89" s="171"/>
      <c r="K89" s="214" t="str">
        <f t="shared" si="3"/>
        <v/>
      </c>
      <c r="L89" s="71"/>
    </row>
    <row r="90" spans="2:12" x14ac:dyDescent="0.35">
      <c r="B90" s="84">
        <f t="shared" si="5"/>
        <v>78</v>
      </c>
      <c r="C90" s="89"/>
      <c r="D90" s="222"/>
      <c r="E90" s="90"/>
      <c r="F90" s="91"/>
      <c r="G90" s="92"/>
      <c r="H90" s="96"/>
      <c r="I90" s="97" t="str">
        <f t="shared" si="4"/>
        <v/>
      </c>
      <c r="J90" s="171"/>
      <c r="K90" s="214" t="str">
        <f t="shared" si="3"/>
        <v/>
      </c>
      <c r="L90" s="71"/>
    </row>
    <row r="91" spans="2:12" x14ac:dyDescent="0.35">
      <c r="B91" s="84">
        <f t="shared" si="5"/>
        <v>79</v>
      </c>
      <c r="C91" s="89"/>
      <c r="D91" s="222"/>
      <c r="E91" s="90"/>
      <c r="F91" s="91"/>
      <c r="G91" s="92"/>
      <c r="H91" s="96"/>
      <c r="I91" s="97" t="str">
        <f t="shared" si="4"/>
        <v/>
      </c>
      <c r="J91" s="171"/>
      <c r="K91" s="214" t="str">
        <f t="shared" si="3"/>
        <v/>
      </c>
      <c r="L91" s="71"/>
    </row>
    <row r="92" spans="2:12" x14ac:dyDescent="0.35">
      <c r="B92" s="84">
        <f t="shared" si="5"/>
        <v>80</v>
      </c>
      <c r="C92" s="89"/>
      <c r="D92" s="222"/>
      <c r="E92" s="90"/>
      <c r="F92" s="91"/>
      <c r="G92" s="92"/>
      <c r="H92" s="96"/>
      <c r="I92" s="97" t="str">
        <f t="shared" si="4"/>
        <v/>
      </c>
      <c r="J92" s="171"/>
      <c r="K92" s="214" t="str">
        <f t="shared" si="3"/>
        <v/>
      </c>
      <c r="L92" s="71"/>
    </row>
    <row r="93" spans="2:12" x14ac:dyDescent="0.35">
      <c r="B93" s="84">
        <f t="shared" si="5"/>
        <v>81</v>
      </c>
      <c r="C93" s="89"/>
      <c r="D93" s="222"/>
      <c r="E93" s="90"/>
      <c r="F93" s="91"/>
      <c r="G93" s="92"/>
      <c r="H93" s="96"/>
      <c r="I93" s="97" t="str">
        <f t="shared" si="4"/>
        <v/>
      </c>
      <c r="J93" s="171"/>
      <c r="K93" s="214" t="str">
        <f t="shared" si="3"/>
        <v/>
      </c>
      <c r="L93" s="71"/>
    </row>
    <row r="94" spans="2:12" x14ac:dyDescent="0.35">
      <c r="B94" s="84">
        <f t="shared" si="5"/>
        <v>82</v>
      </c>
      <c r="C94" s="89"/>
      <c r="D94" s="222"/>
      <c r="E94" s="90"/>
      <c r="F94" s="91"/>
      <c r="G94" s="92"/>
      <c r="H94" s="96"/>
      <c r="I94" s="97" t="str">
        <f t="shared" si="4"/>
        <v/>
      </c>
      <c r="J94" s="171"/>
      <c r="K94" s="214" t="str">
        <f t="shared" si="3"/>
        <v/>
      </c>
      <c r="L94" s="71"/>
    </row>
    <row r="95" spans="2:12" x14ac:dyDescent="0.35">
      <c r="B95" s="84">
        <f t="shared" si="5"/>
        <v>83</v>
      </c>
      <c r="C95" s="89"/>
      <c r="D95" s="222"/>
      <c r="E95" s="90"/>
      <c r="F95" s="91"/>
      <c r="G95" s="92"/>
      <c r="H95" s="96"/>
      <c r="I95" s="97" t="str">
        <f t="shared" si="4"/>
        <v/>
      </c>
      <c r="J95" s="171"/>
      <c r="K95" s="214" t="str">
        <f t="shared" si="3"/>
        <v/>
      </c>
      <c r="L95" s="71"/>
    </row>
    <row r="96" spans="2:12" x14ac:dyDescent="0.35">
      <c r="B96" s="84">
        <f t="shared" si="5"/>
        <v>84</v>
      </c>
      <c r="C96" s="89"/>
      <c r="D96" s="222"/>
      <c r="E96" s="90"/>
      <c r="F96" s="91"/>
      <c r="G96" s="92"/>
      <c r="H96" s="96"/>
      <c r="I96" s="97" t="str">
        <f t="shared" si="4"/>
        <v/>
      </c>
      <c r="J96" s="171"/>
      <c r="K96" s="214" t="str">
        <f t="shared" si="3"/>
        <v/>
      </c>
      <c r="L96" s="71"/>
    </row>
    <row r="97" spans="2:12" x14ac:dyDescent="0.35">
      <c r="B97" s="84">
        <f t="shared" si="5"/>
        <v>85</v>
      </c>
      <c r="C97" s="89"/>
      <c r="D97" s="222"/>
      <c r="E97" s="90"/>
      <c r="F97" s="91"/>
      <c r="G97" s="92"/>
      <c r="H97" s="96"/>
      <c r="I97" s="97" t="str">
        <f t="shared" si="4"/>
        <v/>
      </c>
      <c r="J97" s="171"/>
      <c r="K97" s="214" t="str">
        <f t="shared" si="3"/>
        <v/>
      </c>
      <c r="L97" s="71"/>
    </row>
    <row r="98" spans="2:12" x14ac:dyDescent="0.35">
      <c r="B98" s="84">
        <f t="shared" si="5"/>
        <v>86</v>
      </c>
      <c r="C98" s="89"/>
      <c r="D98" s="222"/>
      <c r="E98" s="90"/>
      <c r="F98" s="91"/>
      <c r="G98" s="92"/>
      <c r="H98" s="96"/>
      <c r="I98" s="97" t="str">
        <f t="shared" si="4"/>
        <v/>
      </c>
      <c r="J98" s="171"/>
      <c r="K98" s="214" t="str">
        <f t="shared" si="3"/>
        <v/>
      </c>
      <c r="L98" s="71"/>
    </row>
    <row r="99" spans="2:12" x14ac:dyDescent="0.35">
      <c r="B99" s="84">
        <f t="shared" si="5"/>
        <v>87</v>
      </c>
      <c r="C99" s="89"/>
      <c r="D99" s="222"/>
      <c r="E99" s="90"/>
      <c r="F99" s="91"/>
      <c r="G99" s="92"/>
      <c r="H99" s="96"/>
      <c r="I99" s="97" t="str">
        <f t="shared" si="4"/>
        <v/>
      </c>
      <c r="J99" s="171"/>
      <c r="K99" s="214" t="str">
        <f t="shared" si="3"/>
        <v/>
      </c>
      <c r="L99" s="71"/>
    </row>
    <row r="100" spans="2:12" x14ac:dyDescent="0.35">
      <c r="B100" s="84">
        <f t="shared" si="5"/>
        <v>88</v>
      </c>
      <c r="C100" s="89"/>
      <c r="D100" s="222"/>
      <c r="E100" s="90"/>
      <c r="F100" s="91"/>
      <c r="G100" s="92"/>
      <c r="H100" s="96"/>
      <c r="I100" s="97" t="str">
        <f t="shared" si="4"/>
        <v/>
      </c>
      <c r="J100" s="171"/>
      <c r="K100" s="214" t="str">
        <f t="shared" si="3"/>
        <v/>
      </c>
      <c r="L100" s="71"/>
    </row>
    <row r="101" spans="2:12" x14ac:dyDescent="0.35">
      <c r="B101" s="84">
        <f t="shared" si="5"/>
        <v>89</v>
      </c>
      <c r="C101" s="89"/>
      <c r="D101" s="222"/>
      <c r="E101" s="90"/>
      <c r="F101" s="91"/>
      <c r="G101" s="92"/>
      <c r="H101" s="96"/>
      <c r="I101" s="97" t="str">
        <f t="shared" si="4"/>
        <v/>
      </c>
      <c r="J101" s="171"/>
      <c r="K101" s="214" t="str">
        <f t="shared" si="3"/>
        <v/>
      </c>
      <c r="L101" s="71"/>
    </row>
    <row r="102" spans="2:12" x14ac:dyDescent="0.35">
      <c r="B102" s="84">
        <f t="shared" si="5"/>
        <v>90</v>
      </c>
      <c r="C102" s="89"/>
      <c r="D102" s="222"/>
      <c r="E102" s="90"/>
      <c r="F102" s="91"/>
      <c r="G102" s="92"/>
      <c r="H102" s="96"/>
      <c r="I102" s="97" t="str">
        <f t="shared" si="4"/>
        <v/>
      </c>
      <c r="J102" s="171"/>
      <c r="K102" s="214" t="str">
        <f t="shared" si="3"/>
        <v/>
      </c>
      <c r="L102" s="71"/>
    </row>
    <row r="103" spans="2:12" x14ac:dyDescent="0.35">
      <c r="B103" s="84">
        <f t="shared" si="5"/>
        <v>91</v>
      </c>
      <c r="C103" s="89"/>
      <c r="D103" s="222"/>
      <c r="E103" s="90"/>
      <c r="F103" s="91"/>
      <c r="G103" s="92"/>
      <c r="H103" s="96"/>
      <c r="I103" s="97" t="str">
        <f t="shared" si="4"/>
        <v/>
      </c>
      <c r="J103" s="171"/>
      <c r="K103" s="214" t="str">
        <f t="shared" si="3"/>
        <v/>
      </c>
      <c r="L103" s="71"/>
    </row>
    <row r="104" spans="2:12" x14ac:dyDescent="0.35">
      <c r="B104" s="84">
        <f t="shared" si="5"/>
        <v>92</v>
      </c>
      <c r="C104" s="89"/>
      <c r="D104" s="222"/>
      <c r="E104" s="90"/>
      <c r="F104" s="91"/>
      <c r="G104" s="92"/>
      <c r="H104" s="96"/>
      <c r="I104" s="97" t="str">
        <f t="shared" si="4"/>
        <v/>
      </c>
      <c r="J104" s="171"/>
      <c r="K104" s="214" t="str">
        <f t="shared" si="3"/>
        <v/>
      </c>
      <c r="L104" s="71"/>
    </row>
    <row r="105" spans="2:12" x14ac:dyDescent="0.35">
      <c r="B105" s="84">
        <f t="shared" si="5"/>
        <v>93</v>
      </c>
      <c r="C105" s="89"/>
      <c r="D105" s="222"/>
      <c r="E105" s="90"/>
      <c r="F105" s="91"/>
      <c r="G105" s="92"/>
      <c r="H105" s="96"/>
      <c r="I105" s="97" t="str">
        <f t="shared" si="4"/>
        <v/>
      </c>
      <c r="J105" s="171"/>
      <c r="K105" s="214" t="str">
        <f t="shared" si="3"/>
        <v/>
      </c>
      <c r="L105" s="71"/>
    </row>
    <row r="106" spans="2:12" x14ac:dyDescent="0.35">
      <c r="B106" s="84">
        <f t="shared" si="5"/>
        <v>94</v>
      </c>
      <c r="C106" s="89"/>
      <c r="D106" s="222"/>
      <c r="E106" s="90"/>
      <c r="F106" s="91"/>
      <c r="G106" s="92"/>
      <c r="H106" s="96"/>
      <c r="I106" s="97" t="str">
        <f t="shared" si="4"/>
        <v/>
      </c>
      <c r="J106" s="171"/>
      <c r="K106" s="214" t="str">
        <f t="shared" si="3"/>
        <v/>
      </c>
      <c r="L106" s="71"/>
    </row>
    <row r="107" spans="2:12" x14ac:dyDescent="0.35">
      <c r="B107" s="84">
        <f t="shared" si="5"/>
        <v>95</v>
      </c>
      <c r="C107" s="89"/>
      <c r="D107" s="222"/>
      <c r="E107" s="90"/>
      <c r="F107" s="91"/>
      <c r="G107" s="92"/>
      <c r="H107" s="96"/>
      <c r="I107" s="97" t="str">
        <f t="shared" si="4"/>
        <v/>
      </c>
      <c r="J107" s="171"/>
      <c r="K107" s="214" t="str">
        <f t="shared" si="3"/>
        <v/>
      </c>
      <c r="L107" s="71"/>
    </row>
    <row r="108" spans="2:12" x14ac:dyDescent="0.35">
      <c r="B108" s="84">
        <f t="shared" si="5"/>
        <v>96</v>
      </c>
      <c r="C108" s="89"/>
      <c r="D108" s="222"/>
      <c r="E108" s="90"/>
      <c r="F108" s="91"/>
      <c r="G108" s="92"/>
      <c r="H108" s="96"/>
      <c r="I108" s="97" t="str">
        <f t="shared" si="4"/>
        <v/>
      </c>
      <c r="J108" s="171"/>
      <c r="K108" s="214" t="str">
        <f t="shared" si="3"/>
        <v/>
      </c>
      <c r="L108" s="71"/>
    </row>
    <row r="109" spans="2:12" x14ac:dyDescent="0.35">
      <c r="B109" s="84">
        <f t="shared" si="5"/>
        <v>97</v>
      </c>
      <c r="C109" s="89"/>
      <c r="D109" s="222"/>
      <c r="E109" s="90"/>
      <c r="F109" s="91"/>
      <c r="G109" s="92"/>
      <c r="H109" s="96"/>
      <c r="I109" s="97" t="str">
        <f t="shared" si="4"/>
        <v/>
      </c>
      <c r="J109" s="171"/>
      <c r="K109" s="214" t="str">
        <f t="shared" si="3"/>
        <v/>
      </c>
      <c r="L109" s="71"/>
    </row>
    <row r="110" spans="2:12" x14ac:dyDescent="0.35">
      <c r="B110" s="84">
        <f t="shared" si="5"/>
        <v>98</v>
      </c>
      <c r="C110" s="89"/>
      <c r="D110" s="222"/>
      <c r="E110" s="90"/>
      <c r="F110" s="91"/>
      <c r="G110" s="92"/>
      <c r="H110" s="96"/>
      <c r="I110" s="97" t="str">
        <f t="shared" si="4"/>
        <v/>
      </c>
      <c r="J110" s="171"/>
      <c r="K110" s="214" t="str">
        <f t="shared" si="3"/>
        <v/>
      </c>
      <c r="L110" s="71"/>
    </row>
    <row r="111" spans="2:12" x14ac:dyDescent="0.35">
      <c r="B111" s="84">
        <f t="shared" si="5"/>
        <v>99</v>
      </c>
      <c r="C111" s="89"/>
      <c r="D111" s="222"/>
      <c r="E111" s="90"/>
      <c r="F111" s="91"/>
      <c r="G111" s="92"/>
      <c r="H111" s="96"/>
      <c r="I111" s="97" t="str">
        <f t="shared" si="4"/>
        <v/>
      </c>
      <c r="J111" s="171"/>
      <c r="K111" s="214" t="str">
        <f t="shared" si="3"/>
        <v/>
      </c>
      <c r="L111" s="71"/>
    </row>
    <row r="112" spans="2:12" x14ac:dyDescent="0.35">
      <c r="B112" s="84">
        <f t="shared" si="5"/>
        <v>100</v>
      </c>
      <c r="C112" s="89"/>
      <c r="D112" s="222"/>
      <c r="E112" s="90"/>
      <c r="F112" s="91"/>
      <c r="G112" s="92"/>
      <c r="H112" s="96"/>
      <c r="I112" s="97" t="str">
        <f t="shared" si="4"/>
        <v/>
      </c>
      <c r="J112" s="171"/>
      <c r="K112" s="214" t="str">
        <f t="shared" si="3"/>
        <v/>
      </c>
      <c r="L112" s="71"/>
    </row>
    <row r="113" spans="2:12" x14ac:dyDescent="0.35">
      <c r="B113" s="84">
        <f t="shared" si="5"/>
        <v>101</v>
      </c>
      <c r="C113" s="89"/>
      <c r="D113" s="222"/>
      <c r="E113" s="90"/>
      <c r="F113" s="91"/>
      <c r="G113" s="92"/>
      <c r="H113" s="96"/>
      <c r="I113" s="97" t="str">
        <f t="shared" si="4"/>
        <v/>
      </c>
      <c r="J113" s="171"/>
      <c r="K113" s="214" t="str">
        <f t="shared" si="3"/>
        <v/>
      </c>
      <c r="L113" s="71"/>
    </row>
    <row r="114" spans="2:12" x14ac:dyDescent="0.35">
      <c r="B114" s="84">
        <f t="shared" si="5"/>
        <v>102</v>
      </c>
      <c r="C114" s="89"/>
      <c r="D114" s="222"/>
      <c r="E114" s="90"/>
      <c r="F114" s="91"/>
      <c r="G114" s="92"/>
      <c r="H114" s="96"/>
      <c r="I114" s="97" t="str">
        <f t="shared" si="4"/>
        <v/>
      </c>
      <c r="J114" s="171"/>
      <c r="K114" s="214" t="str">
        <f t="shared" si="3"/>
        <v/>
      </c>
      <c r="L114" s="71"/>
    </row>
    <row r="115" spans="2:12" x14ac:dyDescent="0.35">
      <c r="B115" s="84">
        <f t="shared" si="5"/>
        <v>103</v>
      </c>
      <c r="C115" s="89"/>
      <c r="D115" s="222"/>
      <c r="E115" s="90"/>
      <c r="F115" s="91"/>
      <c r="G115" s="92"/>
      <c r="H115" s="96"/>
      <c r="I115" s="97" t="str">
        <f t="shared" si="4"/>
        <v/>
      </c>
      <c r="J115" s="171"/>
      <c r="K115" s="214" t="str">
        <f t="shared" si="3"/>
        <v/>
      </c>
      <c r="L115" s="71"/>
    </row>
    <row r="116" spans="2:12" x14ac:dyDescent="0.35">
      <c r="B116" s="84">
        <f t="shared" si="5"/>
        <v>104</v>
      </c>
      <c r="C116" s="89"/>
      <c r="D116" s="222"/>
      <c r="E116" s="90"/>
      <c r="F116" s="91"/>
      <c r="G116" s="92"/>
      <c r="H116" s="96"/>
      <c r="I116" s="97" t="str">
        <f t="shared" si="4"/>
        <v/>
      </c>
      <c r="J116" s="171"/>
      <c r="K116" s="214" t="str">
        <f t="shared" si="3"/>
        <v/>
      </c>
      <c r="L116" s="71"/>
    </row>
    <row r="117" spans="2:12" x14ac:dyDescent="0.35">
      <c r="B117" s="84">
        <f t="shared" si="5"/>
        <v>105</v>
      </c>
      <c r="C117" s="89"/>
      <c r="D117" s="222"/>
      <c r="E117" s="90"/>
      <c r="F117" s="91"/>
      <c r="G117" s="92"/>
      <c r="H117" s="96"/>
      <c r="I117" s="97" t="str">
        <f t="shared" si="4"/>
        <v/>
      </c>
      <c r="J117" s="171"/>
      <c r="K117" s="214" t="str">
        <f t="shared" si="3"/>
        <v/>
      </c>
      <c r="L117" s="71"/>
    </row>
    <row r="118" spans="2:12" x14ac:dyDescent="0.35">
      <c r="B118" s="84">
        <f t="shared" si="5"/>
        <v>106</v>
      </c>
      <c r="C118" s="89"/>
      <c r="D118" s="222"/>
      <c r="E118" s="90"/>
      <c r="F118" s="91"/>
      <c r="G118" s="92"/>
      <c r="H118" s="96"/>
      <c r="I118" s="97" t="str">
        <f t="shared" si="4"/>
        <v/>
      </c>
      <c r="J118" s="171"/>
      <c r="K118" s="214" t="str">
        <f t="shared" si="3"/>
        <v/>
      </c>
      <c r="L118" s="71"/>
    </row>
    <row r="119" spans="2:12" x14ac:dyDescent="0.35">
      <c r="B119" s="84">
        <f t="shared" si="5"/>
        <v>107</v>
      </c>
      <c r="C119" s="89"/>
      <c r="D119" s="222"/>
      <c r="E119" s="90"/>
      <c r="F119" s="91"/>
      <c r="G119" s="92"/>
      <c r="H119" s="96"/>
      <c r="I119" s="97" t="str">
        <f t="shared" si="4"/>
        <v/>
      </c>
      <c r="J119" s="171"/>
      <c r="K119" s="214" t="str">
        <f t="shared" si="3"/>
        <v/>
      </c>
      <c r="L119" s="71"/>
    </row>
    <row r="120" spans="2:12" x14ac:dyDescent="0.35">
      <c r="B120" s="84">
        <f t="shared" si="5"/>
        <v>108</v>
      </c>
      <c r="C120" s="89"/>
      <c r="D120" s="222"/>
      <c r="E120" s="90"/>
      <c r="F120" s="91"/>
      <c r="G120" s="92"/>
      <c r="H120" s="96"/>
      <c r="I120" s="97" t="str">
        <f t="shared" si="4"/>
        <v/>
      </c>
      <c r="J120" s="171"/>
      <c r="K120" s="214" t="str">
        <f t="shared" si="3"/>
        <v/>
      </c>
      <c r="L120" s="71"/>
    </row>
    <row r="121" spans="2:12" x14ac:dyDescent="0.35">
      <c r="B121" s="84">
        <f t="shared" si="5"/>
        <v>109</v>
      </c>
      <c r="C121" s="89"/>
      <c r="D121" s="222"/>
      <c r="E121" s="90"/>
      <c r="F121" s="91"/>
      <c r="G121" s="92"/>
      <c r="H121" s="96"/>
      <c r="I121" s="97" t="str">
        <f t="shared" si="4"/>
        <v/>
      </c>
      <c r="J121" s="171"/>
      <c r="K121" s="214" t="str">
        <f t="shared" si="3"/>
        <v/>
      </c>
      <c r="L121" s="71"/>
    </row>
    <row r="122" spans="2:12" x14ac:dyDescent="0.35">
      <c r="B122" s="84">
        <f t="shared" si="5"/>
        <v>110</v>
      </c>
      <c r="C122" s="89"/>
      <c r="D122" s="222"/>
      <c r="E122" s="90"/>
      <c r="F122" s="91"/>
      <c r="G122" s="92"/>
      <c r="H122" s="96"/>
      <c r="I122" s="97" t="str">
        <f t="shared" si="4"/>
        <v/>
      </c>
      <c r="J122" s="171"/>
      <c r="K122" s="214" t="str">
        <f t="shared" si="3"/>
        <v/>
      </c>
      <c r="L122" s="71"/>
    </row>
    <row r="123" spans="2:12" x14ac:dyDescent="0.35">
      <c r="B123" s="84">
        <f t="shared" si="5"/>
        <v>111</v>
      </c>
      <c r="C123" s="89"/>
      <c r="D123" s="222"/>
      <c r="E123" s="90"/>
      <c r="F123" s="91"/>
      <c r="G123" s="92"/>
      <c r="H123" s="96"/>
      <c r="I123" s="97" t="str">
        <f t="shared" si="4"/>
        <v/>
      </c>
      <c r="J123" s="171"/>
      <c r="K123" s="214" t="str">
        <f t="shared" si="3"/>
        <v/>
      </c>
      <c r="L123" s="71"/>
    </row>
    <row r="124" spans="2:12" x14ac:dyDescent="0.35">
      <c r="B124" s="84">
        <f t="shared" si="5"/>
        <v>112</v>
      </c>
      <c r="C124" s="89"/>
      <c r="D124" s="222"/>
      <c r="E124" s="90"/>
      <c r="F124" s="91"/>
      <c r="G124" s="92"/>
      <c r="H124" s="96"/>
      <c r="I124" s="97" t="str">
        <f t="shared" si="4"/>
        <v/>
      </c>
      <c r="J124" s="171"/>
      <c r="K124" s="214" t="str">
        <f t="shared" si="3"/>
        <v/>
      </c>
      <c r="L124" s="71"/>
    </row>
    <row r="125" spans="2:12" x14ac:dyDescent="0.35">
      <c r="B125" s="84">
        <f t="shared" si="5"/>
        <v>113</v>
      </c>
      <c r="C125" s="89"/>
      <c r="D125" s="222"/>
      <c r="E125" s="90"/>
      <c r="F125" s="91"/>
      <c r="G125" s="92"/>
      <c r="H125" s="96"/>
      <c r="I125" s="97" t="str">
        <f t="shared" si="4"/>
        <v/>
      </c>
      <c r="J125" s="171"/>
      <c r="K125" s="214" t="str">
        <f t="shared" si="3"/>
        <v/>
      </c>
      <c r="L125" s="71"/>
    </row>
    <row r="126" spans="2:12" x14ac:dyDescent="0.35">
      <c r="B126" s="84">
        <f t="shared" si="5"/>
        <v>114</v>
      </c>
      <c r="C126" s="89"/>
      <c r="D126" s="222"/>
      <c r="E126" s="90"/>
      <c r="F126" s="91"/>
      <c r="G126" s="92"/>
      <c r="H126" s="96"/>
      <c r="I126" s="97" t="str">
        <f t="shared" si="4"/>
        <v/>
      </c>
      <c r="J126" s="171"/>
      <c r="K126" s="214" t="str">
        <f t="shared" si="3"/>
        <v/>
      </c>
      <c r="L126" s="71"/>
    </row>
    <row r="127" spans="2:12" x14ac:dyDescent="0.35">
      <c r="B127" s="84">
        <f t="shared" si="5"/>
        <v>115</v>
      </c>
      <c r="C127" s="89"/>
      <c r="D127" s="222"/>
      <c r="E127" s="90"/>
      <c r="F127" s="91"/>
      <c r="G127" s="92"/>
      <c r="H127" s="96"/>
      <c r="I127" s="97" t="str">
        <f t="shared" si="4"/>
        <v/>
      </c>
      <c r="J127" s="171"/>
      <c r="K127" s="214" t="str">
        <f t="shared" si="3"/>
        <v/>
      </c>
      <c r="L127" s="71"/>
    </row>
    <row r="128" spans="2:12" x14ac:dyDescent="0.35">
      <c r="B128" s="84">
        <f t="shared" si="5"/>
        <v>116</v>
      </c>
      <c r="C128" s="89"/>
      <c r="D128" s="222"/>
      <c r="E128" s="90"/>
      <c r="F128" s="91"/>
      <c r="G128" s="92"/>
      <c r="H128" s="96"/>
      <c r="I128" s="97" t="str">
        <f t="shared" si="4"/>
        <v/>
      </c>
      <c r="J128" s="171"/>
      <c r="K128" s="214" t="str">
        <f t="shared" si="3"/>
        <v/>
      </c>
      <c r="L128" s="71"/>
    </row>
    <row r="129" spans="2:12" x14ac:dyDescent="0.35">
      <c r="B129" s="84">
        <f t="shared" si="5"/>
        <v>117</v>
      </c>
      <c r="C129" s="89"/>
      <c r="D129" s="222"/>
      <c r="E129" s="90"/>
      <c r="F129" s="91"/>
      <c r="G129" s="92"/>
      <c r="H129" s="96"/>
      <c r="I129" s="97" t="str">
        <f t="shared" si="4"/>
        <v/>
      </c>
      <c r="J129" s="171"/>
      <c r="K129" s="214" t="str">
        <f t="shared" si="3"/>
        <v/>
      </c>
      <c r="L129" s="71"/>
    </row>
    <row r="130" spans="2:12" x14ac:dyDescent="0.35">
      <c r="B130" s="84">
        <f t="shared" si="5"/>
        <v>118</v>
      </c>
      <c r="C130" s="89"/>
      <c r="D130" s="222"/>
      <c r="E130" s="90"/>
      <c r="F130" s="91"/>
      <c r="G130" s="92"/>
      <c r="H130" s="96"/>
      <c r="I130" s="97" t="str">
        <f t="shared" si="4"/>
        <v/>
      </c>
      <c r="J130" s="171"/>
      <c r="K130" s="214" t="str">
        <f t="shared" si="3"/>
        <v/>
      </c>
      <c r="L130" s="71"/>
    </row>
    <row r="131" spans="2:12" x14ac:dyDescent="0.35">
      <c r="B131" s="84">
        <f t="shared" si="5"/>
        <v>119</v>
      </c>
      <c r="C131" s="89"/>
      <c r="D131" s="222"/>
      <c r="E131" s="90"/>
      <c r="F131" s="91"/>
      <c r="G131" s="92"/>
      <c r="H131" s="96"/>
      <c r="I131" s="97" t="str">
        <f t="shared" si="4"/>
        <v/>
      </c>
      <c r="J131" s="171"/>
      <c r="K131" s="214" t="str">
        <f t="shared" si="3"/>
        <v/>
      </c>
      <c r="L131" s="71"/>
    </row>
    <row r="132" spans="2:12" x14ac:dyDescent="0.35">
      <c r="B132" s="84">
        <f t="shared" si="5"/>
        <v>120</v>
      </c>
      <c r="C132" s="89"/>
      <c r="D132" s="222"/>
      <c r="E132" s="90"/>
      <c r="F132" s="91"/>
      <c r="G132" s="92"/>
      <c r="H132" s="96"/>
      <c r="I132" s="97" t="str">
        <f t="shared" si="4"/>
        <v/>
      </c>
      <c r="J132" s="171"/>
      <c r="K132" s="214" t="str">
        <f t="shared" si="3"/>
        <v/>
      </c>
      <c r="L132" s="71"/>
    </row>
    <row r="133" spans="2:12" x14ac:dyDescent="0.35">
      <c r="B133" s="84">
        <f t="shared" si="5"/>
        <v>121</v>
      </c>
      <c r="C133" s="89"/>
      <c r="D133" s="222"/>
      <c r="E133" s="90"/>
      <c r="F133" s="91"/>
      <c r="G133" s="92"/>
      <c r="H133" s="96"/>
      <c r="I133" s="97" t="str">
        <f t="shared" si="4"/>
        <v/>
      </c>
      <c r="J133" s="171"/>
      <c r="K133" s="214" t="str">
        <f t="shared" si="3"/>
        <v/>
      </c>
      <c r="L133" s="71"/>
    </row>
    <row r="134" spans="2:12" x14ac:dyDescent="0.35">
      <c r="B134" s="84">
        <f t="shared" si="5"/>
        <v>122</v>
      </c>
      <c r="C134" s="89"/>
      <c r="D134" s="222"/>
      <c r="E134" s="90"/>
      <c r="F134" s="91"/>
      <c r="G134" s="92"/>
      <c r="H134" s="96"/>
      <c r="I134" s="97" t="str">
        <f t="shared" si="4"/>
        <v/>
      </c>
      <c r="J134" s="171"/>
      <c r="K134" s="214" t="str">
        <f t="shared" si="3"/>
        <v/>
      </c>
      <c r="L134" s="71"/>
    </row>
    <row r="135" spans="2:12" x14ac:dyDescent="0.35">
      <c r="B135" s="84">
        <f t="shared" si="5"/>
        <v>123</v>
      </c>
      <c r="C135" s="89"/>
      <c r="D135" s="222"/>
      <c r="E135" s="90"/>
      <c r="F135" s="91"/>
      <c r="G135" s="92"/>
      <c r="H135" s="96"/>
      <c r="I135" s="97" t="str">
        <f t="shared" si="4"/>
        <v/>
      </c>
      <c r="J135" s="171"/>
      <c r="K135" s="214" t="str">
        <f t="shared" si="3"/>
        <v/>
      </c>
      <c r="L135" s="71"/>
    </row>
    <row r="136" spans="2:12" x14ac:dyDescent="0.35">
      <c r="B136" s="84">
        <f t="shared" si="5"/>
        <v>124</v>
      </c>
      <c r="C136" s="89"/>
      <c r="D136" s="222"/>
      <c r="E136" s="90"/>
      <c r="F136" s="91"/>
      <c r="G136" s="92"/>
      <c r="H136" s="96"/>
      <c r="I136" s="97" t="str">
        <f t="shared" si="4"/>
        <v/>
      </c>
      <c r="J136" s="171"/>
      <c r="K136" s="214" t="str">
        <f t="shared" si="3"/>
        <v/>
      </c>
      <c r="L136" s="71"/>
    </row>
    <row r="137" spans="2:12" x14ac:dyDescent="0.35">
      <c r="B137" s="84">
        <f t="shared" si="5"/>
        <v>125</v>
      </c>
      <c r="C137" s="89"/>
      <c r="D137" s="222"/>
      <c r="E137" s="90"/>
      <c r="F137" s="91"/>
      <c r="G137" s="92"/>
      <c r="H137" s="96"/>
      <c r="I137" s="97" t="str">
        <f t="shared" si="4"/>
        <v/>
      </c>
      <c r="J137" s="171"/>
      <c r="K137" s="214" t="str">
        <f t="shared" si="3"/>
        <v/>
      </c>
      <c r="L137" s="71"/>
    </row>
    <row r="138" spans="2:12" x14ac:dyDescent="0.35">
      <c r="B138" s="84">
        <f t="shared" si="5"/>
        <v>126</v>
      </c>
      <c r="C138" s="89"/>
      <c r="D138" s="222"/>
      <c r="E138" s="90"/>
      <c r="F138" s="91"/>
      <c r="G138" s="92"/>
      <c r="H138" s="96"/>
      <c r="I138" s="97" t="str">
        <f t="shared" si="4"/>
        <v/>
      </c>
      <c r="J138" s="171"/>
      <c r="K138" s="214" t="str">
        <f t="shared" si="3"/>
        <v/>
      </c>
      <c r="L138" s="71"/>
    </row>
    <row r="139" spans="2:12" x14ac:dyDescent="0.35">
      <c r="B139" s="84">
        <f t="shared" si="5"/>
        <v>127</v>
      </c>
      <c r="C139" s="89"/>
      <c r="D139" s="222"/>
      <c r="E139" s="90"/>
      <c r="F139" s="91"/>
      <c r="G139" s="92"/>
      <c r="H139" s="96"/>
      <c r="I139" s="97" t="str">
        <f t="shared" si="4"/>
        <v/>
      </c>
      <c r="J139" s="171"/>
      <c r="K139" s="214" t="str">
        <f t="shared" si="3"/>
        <v/>
      </c>
      <c r="L139" s="71"/>
    </row>
    <row r="140" spans="2:12" x14ac:dyDescent="0.35">
      <c r="B140" s="84">
        <f t="shared" si="5"/>
        <v>128</v>
      </c>
      <c r="C140" s="89"/>
      <c r="D140" s="222"/>
      <c r="E140" s="90"/>
      <c r="F140" s="91"/>
      <c r="G140" s="92"/>
      <c r="H140" s="96"/>
      <c r="I140" s="97" t="str">
        <f t="shared" si="4"/>
        <v/>
      </c>
      <c r="J140" s="171"/>
      <c r="K140" s="214" t="str">
        <f t="shared" si="3"/>
        <v/>
      </c>
      <c r="L140" s="71"/>
    </row>
    <row r="141" spans="2:12" x14ac:dyDescent="0.35">
      <c r="B141" s="84">
        <f t="shared" si="5"/>
        <v>129</v>
      </c>
      <c r="C141" s="89"/>
      <c r="D141" s="222"/>
      <c r="E141" s="90"/>
      <c r="F141" s="91"/>
      <c r="G141" s="92"/>
      <c r="H141" s="96"/>
      <c r="I141" s="97" t="str">
        <f t="shared" si="4"/>
        <v/>
      </c>
      <c r="J141" s="171"/>
      <c r="K141" s="214" t="str">
        <f t="shared" ref="K141:K204" si="6">IF(E141="","",VLOOKUP(J141,BUDGETLINETABLE,2,FALSE))</f>
        <v/>
      </c>
      <c r="L141" s="71"/>
    </row>
    <row r="142" spans="2:12" x14ac:dyDescent="0.35">
      <c r="B142" s="84">
        <f t="shared" si="5"/>
        <v>130</v>
      </c>
      <c r="C142" s="89"/>
      <c r="D142" s="222"/>
      <c r="E142" s="90"/>
      <c r="F142" s="91"/>
      <c r="G142" s="92"/>
      <c r="H142" s="96"/>
      <c r="I142" s="97" t="str">
        <f t="shared" ref="I142:I205" si="7">IF(E142="","",ROUND(F142/H142,2))</f>
        <v/>
      </c>
      <c r="J142" s="171"/>
      <c r="K142" s="214" t="str">
        <f t="shared" si="6"/>
        <v/>
      </c>
      <c r="L142" s="71"/>
    </row>
    <row r="143" spans="2:12" x14ac:dyDescent="0.35">
      <c r="B143" s="84">
        <f t="shared" ref="B143:B206" si="8">B142+1</f>
        <v>131</v>
      </c>
      <c r="C143" s="89"/>
      <c r="D143" s="222"/>
      <c r="E143" s="90"/>
      <c r="F143" s="91"/>
      <c r="G143" s="92"/>
      <c r="H143" s="96"/>
      <c r="I143" s="97" t="str">
        <f t="shared" si="7"/>
        <v/>
      </c>
      <c r="J143" s="171"/>
      <c r="K143" s="214" t="str">
        <f t="shared" si="6"/>
        <v/>
      </c>
      <c r="L143" s="71"/>
    </row>
    <row r="144" spans="2:12" x14ac:dyDescent="0.35">
      <c r="B144" s="84">
        <f t="shared" si="8"/>
        <v>132</v>
      </c>
      <c r="C144" s="89"/>
      <c r="D144" s="222"/>
      <c r="E144" s="90"/>
      <c r="F144" s="91"/>
      <c r="G144" s="92"/>
      <c r="H144" s="96"/>
      <c r="I144" s="97" t="str">
        <f t="shared" si="7"/>
        <v/>
      </c>
      <c r="J144" s="171"/>
      <c r="K144" s="214" t="str">
        <f t="shared" si="6"/>
        <v/>
      </c>
      <c r="L144" s="71"/>
    </row>
    <row r="145" spans="2:12" x14ac:dyDescent="0.35">
      <c r="B145" s="84">
        <f t="shared" si="8"/>
        <v>133</v>
      </c>
      <c r="C145" s="89"/>
      <c r="D145" s="222"/>
      <c r="E145" s="90"/>
      <c r="F145" s="91"/>
      <c r="G145" s="92"/>
      <c r="H145" s="96"/>
      <c r="I145" s="97" t="str">
        <f t="shared" si="7"/>
        <v/>
      </c>
      <c r="J145" s="171"/>
      <c r="K145" s="214" t="str">
        <f t="shared" si="6"/>
        <v/>
      </c>
      <c r="L145" s="71"/>
    </row>
    <row r="146" spans="2:12" x14ac:dyDescent="0.35">
      <c r="B146" s="84">
        <f t="shared" si="8"/>
        <v>134</v>
      </c>
      <c r="C146" s="89"/>
      <c r="D146" s="222"/>
      <c r="E146" s="90"/>
      <c r="F146" s="91"/>
      <c r="G146" s="92"/>
      <c r="H146" s="96"/>
      <c r="I146" s="97" t="str">
        <f t="shared" si="7"/>
        <v/>
      </c>
      <c r="J146" s="171"/>
      <c r="K146" s="214" t="str">
        <f t="shared" si="6"/>
        <v/>
      </c>
      <c r="L146" s="71"/>
    </row>
    <row r="147" spans="2:12" x14ac:dyDescent="0.35">
      <c r="B147" s="84">
        <f t="shared" si="8"/>
        <v>135</v>
      </c>
      <c r="C147" s="89"/>
      <c r="D147" s="222"/>
      <c r="E147" s="90"/>
      <c r="F147" s="91"/>
      <c r="G147" s="92"/>
      <c r="H147" s="96"/>
      <c r="I147" s="97" t="str">
        <f t="shared" si="7"/>
        <v/>
      </c>
      <c r="J147" s="171"/>
      <c r="K147" s="214" t="str">
        <f t="shared" si="6"/>
        <v/>
      </c>
      <c r="L147" s="71"/>
    </row>
    <row r="148" spans="2:12" x14ac:dyDescent="0.35">
      <c r="B148" s="84">
        <f t="shared" si="8"/>
        <v>136</v>
      </c>
      <c r="C148" s="89"/>
      <c r="D148" s="222"/>
      <c r="E148" s="90"/>
      <c r="F148" s="91"/>
      <c r="G148" s="92"/>
      <c r="H148" s="96"/>
      <c r="I148" s="97" t="str">
        <f t="shared" si="7"/>
        <v/>
      </c>
      <c r="J148" s="171"/>
      <c r="K148" s="214" t="str">
        <f t="shared" si="6"/>
        <v/>
      </c>
      <c r="L148" s="71"/>
    </row>
    <row r="149" spans="2:12" x14ac:dyDescent="0.35">
      <c r="B149" s="84">
        <f t="shared" si="8"/>
        <v>137</v>
      </c>
      <c r="C149" s="89"/>
      <c r="D149" s="222"/>
      <c r="E149" s="90"/>
      <c r="F149" s="91"/>
      <c r="G149" s="92"/>
      <c r="H149" s="96"/>
      <c r="I149" s="97" t="str">
        <f t="shared" si="7"/>
        <v/>
      </c>
      <c r="J149" s="171"/>
      <c r="K149" s="214" t="str">
        <f t="shared" si="6"/>
        <v/>
      </c>
      <c r="L149" s="71"/>
    </row>
    <row r="150" spans="2:12" x14ac:dyDescent="0.35">
      <c r="B150" s="84">
        <f t="shared" si="8"/>
        <v>138</v>
      </c>
      <c r="C150" s="89"/>
      <c r="D150" s="222"/>
      <c r="E150" s="90"/>
      <c r="F150" s="91"/>
      <c r="G150" s="92"/>
      <c r="H150" s="96"/>
      <c r="I150" s="97" t="str">
        <f t="shared" si="7"/>
        <v/>
      </c>
      <c r="J150" s="171"/>
      <c r="K150" s="214" t="str">
        <f t="shared" si="6"/>
        <v/>
      </c>
      <c r="L150" s="71"/>
    </row>
    <row r="151" spans="2:12" x14ac:dyDescent="0.35">
      <c r="B151" s="84">
        <f t="shared" si="8"/>
        <v>139</v>
      </c>
      <c r="C151" s="89"/>
      <c r="D151" s="222"/>
      <c r="E151" s="90"/>
      <c r="F151" s="91"/>
      <c r="G151" s="92"/>
      <c r="H151" s="96"/>
      <c r="I151" s="97" t="str">
        <f t="shared" si="7"/>
        <v/>
      </c>
      <c r="J151" s="171"/>
      <c r="K151" s="214" t="str">
        <f t="shared" si="6"/>
        <v/>
      </c>
      <c r="L151" s="71"/>
    </row>
    <row r="152" spans="2:12" x14ac:dyDescent="0.35">
      <c r="B152" s="84">
        <f t="shared" si="8"/>
        <v>140</v>
      </c>
      <c r="C152" s="89"/>
      <c r="D152" s="222"/>
      <c r="E152" s="90"/>
      <c r="F152" s="91"/>
      <c r="G152" s="92"/>
      <c r="H152" s="96"/>
      <c r="I152" s="97" t="str">
        <f t="shared" si="7"/>
        <v/>
      </c>
      <c r="J152" s="171"/>
      <c r="K152" s="214" t="str">
        <f t="shared" si="6"/>
        <v/>
      </c>
      <c r="L152" s="71"/>
    </row>
    <row r="153" spans="2:12" x14ac:dyDescent="0.35">
      <c r="B153" s="84">
        <f t="shared" si="8"/>
        <v>141</v>
      </c>
      <c r="C153" s="89"/>
      <c r="D153" s="222"/>
      <c r="E153" s="90"/>
      <c r="F153" s="91"/>
      <c r="G153" s="92"/>
      <c r="H153" s="96"/>
      <c r="I153" s="97" t="str">
        <f t="shared" si="7"/>
        <v/>
      </c>
      <c r="J153" s="171"/>
      <c r="K153" s="214" t="str">
        <f t="shared" si="6"/>
        <v/>
      </c>
      <c r="L153" s="71"/>
    </row>
    <row r="154" spans="2:12" x14ac:dyDescent="0.35">
      <c r="B154" s="84">
        <f t="shared" si="8"/>
        <v>142</v>
      </c>
      <c r="C154" s="89"/>
      <c r="D154" s="222"/>
      <c r="E154" s="90"/>
      <c r="F154" s="91"/>
      <c r="G154" s="92"/>
      <c r="H154" s="96"/>
      <c r="I154" s="97" t="str">
        <f t="shared" si="7"/>
        <v/>
      </c>
      <c r="J154" s="171"/>
      <c r="K154" s="214" t="str">
        <f t="shared" si="6"/>
        <v/>
      </c>
      <c r="L154" s="71"/>
    </row>
    <row r="155" spans="2:12" x14ac:dyDescent="0.35">
      <c r="B155" s="84">
        <f t="shared" si="8"/>
        <v>143</v>
      </c>
      <c r="C155" s="89"/>
      <c r="D155" s="222"/>
      <c r="E155" s="90"/>
      <c r="F155" s="91"/>
      <c r="G155" s="92"/>
      <c r="H155" s="96"/>
      <c r="I155" s="97" t="str">
        <f t="shared" si="7"/>
        <v/>
      </c>
      <c r="J155" s="171"/>
      <c r="K155" s="214" t="str">
        <f t="shared" si="6"/>
        <v/>
      </c>
      <c r="L155" s="71"/>
    </row>
    <row r="156" spans="2:12" x14ac:dyDescent="0.35">
      <c r="B156" s="84">
        <f t="shared" si="8"/>
        <v>144</v>
      </c>
      <c r="C156" s="89"/>
      <c r="D156" s="222"/>
      <c r="E156" s="90"/>
      <c r="F156" s="91"/>
      <c r="G156" s="92"/>
      <c r="H156" s="96"/>
      <c r="I156" s="97" t="str">
        <f t="shared" si="7"/>
        <v/>
      </c>
      <c r="J156" s="171"/>
      <c r="K156" s="214" t="str">
        <f t="shared" si="6"/>
        <v/>
      </c>
      <c r="L156" s="71"/>
    </row>
    <row r="157" spans="2:12" x14ac:dyDescent="0.35">
      <c r="B157" s="84">
        <f t="shared" si="8"/>
        <v>145</v>
      </c>
      <c r="C157" s="89"/>
      <c r="D157" s="222"/>
      <c r="E157" s="90"/>
      <c r="F157" s="91"/>
      <c r="G157" s="92"/>
      <c r="H157" s="96"/>
      <c r="I157" s="97" t="str">
        <f t="shared" si="7"/>
        <v/>
      </c>
      <c r="J157" s="171"/>
      <c r="K157" s="214" t="str">
        <f t="shared" si="6"/>
        <v/>
      </c>
      <c r="L157" s="71"/>
    </row>
    <row r="158" spans="2:12" x14ac:dyDescent="0.35">
      <c r="B158" s="84">
        <f t="shared" si="8"/>
        <v>146</v>
      </c>
      <c r="C158" s="89"/>
      <c r="D158" s="222"/>
      <c r="E158" s="90"/>
      <c r="F158" s="91"/>
      <c r="G158" s="92"/>
      <c r="H158" s="96"/>
      <c r="I158" s="97" t="str">
        <f t="shared" si="7"/>
        <v/>
      </c>
      <c r="J158" s="171"/>
      <c r="K158" s="214" t="str">
        <f t="shared" si="6"/>
        <v/>
      </c>
      <c r="L158" s="71"/>
    </row>
    <row r="159" spans="2:12" x14ac:dyDescent="0.35">
      <c r="B159" s="84">
        <f t="shared" si="8"/>
        <v>147</v>
      </c>
      <c r="C159" s="89"/>
      <c r="D159" s="222"/>
      <c r="E159" s="90"/>
      <c r="F159" s="91"/>
      <c r="G159" s="92"/>
      <c r="H159" s="96"/>
      <c r="I159" s="97" t="str">
        <f t="shared" si="7"/>
        <v/>
      </c>
      <c r="J159" s="171"/>
      <c r="K159" s="214" t="str">
        <f t="shared" si="6"/>
        <v/>
      </c>
      <c r="L159" s="71"/>
    </row>
    <row r="160" spans="2:12" x14ac:dyDescent="0.35">
      <c r="B160" s="84">
        <f t="shared" si="8"/>
        <v>148</v>
      </c>
      <c r="C160" s="89"/>
      <c r="D160" s="222"/>
      <c r="E160" s="90"/>
      <c r="F160" s="91"/>
      <c r="G160" s="92"/>
      <c r="H160" s="96"/>
      <c r="I160" s="97" t="str">
        <f t="shared" si="7"/>
        <v/>
      </c>
      <c r="J160" s="171"/>
      <c r="K160" s="214" t="str">
        <f t="shared" si="6"/>
        <v/>
      </c>
      <c r="L160" s="71"/>
    </row>
    <row r="161" spans="2:12" x14ac:dyDescent="0.35">
      <c r="B161" s="84">
        <f t="shared" si="8"/>
        <v>149</v>
      </c>
      <c r="C161" s="89"/>
      <c r="D161" s="222"/>
      <c r="E161" s="90"/>
      <c r="F161" s="91"/>
      <c r="G161" s="92"/>
      <c r="H161" s="96"/>
      <c r="I161" s="97" t="str">
        <f t="shared" si="7"/>
        <v/>
      </c>
      <c r="J161" s="171"/>
      <c r="K161" s="214" t="str">
        <f t="shared" si="6"/>
        <v/>
      </c>
      <c r="L161" s="71"/>
    </row>
    <row r="162" spans="2:12" x14ac:dyDescent="0.35">
      <c r="B162" s="84">
        <f t="shared" si="8"/>
        <v>150</v>
      </c>
      <c r="C162" s="89"/>
      <c r="D162" s="222"/>
      <c r="E162" s="90"/>
      <c r="F162" s="91"/>
      <c r="G162" s="92"/>
      <c r="H162" s="96"/>
      <c r="I162" s="97" t="str">
        <f t="shared" si="7"/>
        <v/>
      </c>
      <c r="J162" s="171"/>
      <c r="K162" s="214" t="str">
        <f t="shared" si="6"/>
        <v/>
      </c>
      <c r="L162" s="71"/>
    </row>
    <row r="163" spans="2:12" x14ac:dyDescent="0.35">
      <c r="B163" s="84">
        <f t="shared" si="8"/>
        <v>151</v>
      </c>
      <c r="C163" s="89"/>
      <c r="D163" s="222"/>
      <c r="E163" s="90"/>
      <c r="F163" s="91"/>
      <c r="G163" s="92"/>
      <c r="H163" s="96"/>
      <c r="I163" s="97" t="str">
        <f t="shared" si="7"/>
        <v/>
      </c>
      <c r="J163" s="171"/>
      <c r="K163" s="214" t="str">
        <f t="shared" si="6"/>
        <v/>
      </c>
      <c r="L163" s="71"/>
    </row>
    <row r="164" spans="2:12" x14ac:dyDescent="0.35">
      <c r="B164" s="84">
        <f t="shared" si="8"/>
        <v>152</v>
      </c>
      <c r="C164" s="89"/>
      <c r="D164" s="222"/>
      <c r="E164" s="90"/>
      <c r="F164" s="91"/>
      <c r="G164" s="92"/>
      <c r="H164" s="96"/>
      <c r="I164" s="97" t="str">
        <f t="shared" si="7"/>
        <v/>
      </c>
      <c r="J164" s="171"/>
      <c r="K164" s="214" t="str">
        <f t="shared" si="6"/>
        <v/>
      </c>
      <c r="L164" s="71"/>
    </row>
    <row r="165" spans="2:12" x14ac:dyDescent="0.35">
      <c r="B165" s="84">
        <f t="shared" si="8"/>
        <v>153</v>
      </c>
      <c r="C165" s="89"/>
      <c r="D165" s="222"/>
      <c r="E165" s="90"/>
      <c r="F165" s="91"/>
      <c r="G165" s="92"/>
      <c r="H165" s="96"/>
      <c r="I165" s="97" t="str">
        <f t="shared" si="7"/>
        <v/>
      </c>
      <c r="J165" s="171"/>
      <c r="K165" s="214" t="str">
        <f t="shared" si="6"/>
        <v/>
      </c>
      <c r="L165" s="71"/>
    </row>
    <row r="166" spans="2:12" x14ac:dyDescent="0.35">
      <c r="B166" s="84">
        <f t="shared" si="8"/>
        <v>154</v>
      </c>
      <c r="C166" s="89"/>
      <c r="D166" s="222"/>
      <c r="E166" s="90"/>
      <c r="F166" s="91"/>
      <c r="G166" s="92"/>
      <c r="H166" s="96"/>
      <c r="I166" s="97" t="str">
        <f t="shared" si="7"/>
        <v/>
      </c>
      <c r="J166" s="171"/>
      <c r="K166" s="214" t="str">
        <f t="shared" si="6"/>
        <v/>
      </c>
      <c r="L166" s="71"/>
    </row>
    <row r="167" spans="2:12" x14ac:dyDescent="0.35">
      <c r="B167" s="84">
        <f t="shared" si="8"/>
        <v>155</v>
      </c>
      <c r="C167" s="89"/>
      <c r="D167" s="222"/>
      <c r="E167" s="90"/>
      <c r="F167" s="91"/>
      <c r="G167" s="92"/>
      <c r="H167" s="96"/>
      <c r="I167" s="97" t="str">
        <f t="shared" si="7"/>
        <v/>
      </c>
      <c r="J167" s="171"/>
      <c r="K167" s="214" t="str">
        <f t="shared" si="6"/>
        <v/>
      </c>
      <c r="L167" s="71"/>
    </row>
    <row r="168" spans="2:12" x14ac:dyDescent="0.35">
      <c r="B168" s="84">
        <f t="shared" si="8"/>
        <v>156</v>
      </c>
      <c r="C168" s="89"/>
      <c r="D168" s="222"/>
      <c r="E168" s="90"/>
      <c r="F168" s="91"/>
      <c r="G168" s="92"/>
      <c r="H168" s="96"/>
      <c r="I168" s="97" t="str">
        <f t="shared" si="7"/>
        <v/>
      </c>
      <c r="J168" s="171"/>
      <c r="K168" s="214" t="str">
        <f t="shared" si="6"/>
        <v/>
      </c>
      <c r="L168" s="71"/>
    </row>
    <row r="169" spans="2:12" x14ac:dyDescent="0.35">
      <c r="B169" s="84">
        <f t="shared" si="8"/>
        <v>157</v>
      </c>
      <c r="C169" s="89"/>
      <c r="D169" s="222"/>
      <c r="E169" s="90"/>
      <c r="F169" s="91"/>
      <c r="G169" s="92"/>
      <c r="H169" s="96"/>
      <c r="I169" s="97" t="str">
        <f t="shared" si="7"/>
        <v/>
      </c>
      <c r="J169" s="171"/>
      <c r="K169" s="214" t="str">
        <f t="shared" si="6"/>
        <v/>
      </c>
      <c r="L169" s="71"/>
    </row>
    <row r="170" spans="2:12" x14ac:dyDescent="0.35">
      <c r="B170" s="84">
        <f t="shared" si="8"/>
        <v>158</v>
      </c>
      <c r="C170" s="89"/>
      <c r="D170" s="222"/>
      <c r="E170" s="90"/>
      <c r="F170" s="91"/>
      <c r="G170" s="92"/>
      <c r="H170" s="96"/>
      <c r="I170" s="97" t="str">
        <f t="shared" si="7"/>
        <v/>
      </c>
      <c r="J170" s="171"/>
      <c r="K170" s="214" t="str">
        <f t="shared" si="6"/>
        <v/>
      </c>
      <c r="L170" s="71"/>
    </row>
    <row r="171" spans="2:12" x14ac:dyDescent="0.35">
      <c r="B171" s="84">
        <f t="shared" si="8"/>
        <v>159</v>
      </c>
      <c r="C171" s="89"/>
      <c r="D171" s="222"/>
      <c r="E171" s="90"/>
      <c r="F171" s="91"/>
      <c r="G171" s="92"/>
      <c r="H171" s="96"/>
      <c r="I171" s="97" t="str">
        <f t="shared" si="7"/>
        <v/>
      </c>
      <c r="J171" s="171"/>
      <c r="K171" s="214" t="str">
        <f t="shared" si="6"/>
        <v/>
      </c>
      <c r="L171" s="71"/>
    </row>
    <row r="172" spans="2:12" x14ac:dyDescent="0.35">
      <c r="B172" s="84">
        <f t="shared" si="8"/>
        <v>160</v>
      </c>
      <c r="C172" s="89"/>
      <c r="D172" s="222"/>
      <c r="E172" s="90"/>
      <c r="F172" s="91"/>
      <c r="G172" s="92"/>
      <c r="H172" s="96"/>
      <c r="I172" s="97" t="str">
        <f t="shared" si="7"/>
        <v/>
      </c>
      <c r="J172" s="171"/>
      <c r="K172" s="214" t="str">
        <f t="shared" si="6"/>
        <v/>
      </c>
      <c r="L172" s="71"/>
    </row>
    <row r="173" spans="2:12" x14ac:dyDescent="0.35">
      <c r="B173" s="84">
        <f t="shared" si="8"/>
        <v>161</v>
      </c>
      <c r="C173" s="89"/>
      <c r="D173" s="222"/>
      <c r="E173" s="90"/>
      <c r="F173" s="91"/>
      <c r="G173" s="92"/>
      <c r="H173" s="96"/>
      <c r="I173" s="97" t="str">
        <f t="shared" si="7"/>
        <v/>
      </c>
      <c r="J173" s="171"/>
      <c r="K173" s="214" t="str">
        <f t="shared" si="6"/>
        <v/>
      </c>
      <c r="L173" s="71"/>
    </row>
    <row r="174" spans="2:12" x14ac:dyDescent="0.35">
      <c r="B174" s="84">
        <f t="shared" si="8"/>
        <v>162</v>
      </c>
      <c r="C174" s="89"/>
      <c r="D174" s="222"/>
      <c r="E174" s="90"/>
      <c r="F174" s="91"/>
      <c r="G174" s="92"/>
      <c r="H174" s="96"/>
      <c r="I174" s="97" t="str">
        <f t="shared" si="7"/>
        <v/>
      </c>
      <c r="J174" s="171"/>
      <c r="K174" s="214" t="str">
        <f t="shared" si="6"/>
        <v/>
      </c>
      <c r="L174" s="71"/>
    </row>
    <row r="175" spans="2:12" x14ac:dyDescent="0.35">
      <c r="B175" s="84">
        <f t="shared" si="8"/>
        <v>163</v>
      </c>
      <c r="C175" s="89"/>
      <c r="D175" s="222"/>
      <c r="E175" s="90"/>
      <c r="F175" s="91"/>
      <c r="G175" s="92"/>
      <c r="H175" s="96"/>
      <c r="I175" s="97" t="str">
        <f t="shared" si="7"/>
        <v/>
      </c>
      <c r="J175" s="171"/>
      <c r="K175" s="214" t="str">
        <f t="shared" si="6"/>
        <v/>
      </c>
      <c r="L175" s="71"/>
    </row>
    <row r="176" spans="2:12" x14ac:dyDescent="0.35">
      <c r="B176" s="84">
        <f t="shared" si="8"/>
        <v>164</v>
      </c>
      <c r="C176" s="89"/>
      <c r="D176" s="222"/>
      <c r="E176" s="90"/>
      <c r="F176" s="91"/>
      <c r="G176" s="92"/>
      <c r="H176" s="96"/>
      <c r="I176" s="97" t="str">
        <f t="shared" si="7"/>
        <v/>
      </c>
      <c r="J176" s="171"/>
      <c r="K176" s="214" t="str">
        <f t="shared" si="6"/>
        <v/>
      </c>
      <c r="L176" s="71"/>
    </row>
    <row r="177" spans="2:12" x14ac:dyDescent="0.35">
      <c r="B177" s="84">
        <f t="shared" si="8"/>
        <v>165</v>
      </c>
      <c r="C177" s="89"/>
      <c r="D177" s="222"/>
      <c r="E177" s="90"/>
      <c r="F177" s="91"/>
      <c r="G177" s="92"/>
      <c r="H177" s="96"/>
      <c r="I177" s="97" t="str">
        <f t="shared" si="7"/>
        <v/>
      </c>
      <c r="J177" s="171"/>
      <c r="K177" s="214" t="str">
        <f t="shared" si="6"/>
        <v/>
      </c>
      <c r="L177" s="71"/>
    </row>
    <row r="178" spans="2:12" x14ac:dyDescent="0.35">
      <c r="B178" s="84">
        <f t="shared" si="8"/>
        <v>166</v>
      </c>
      <c r="C178" s="89"/>
      <c r="D178" s="222"/>
      <c r="E178" s="90"/>
      <c r="F178" s="91"/>
      <c r="G178" s="92"/>
      <c r="H178" s="96"/>
      <c r="I178" s="97" t="str">
        <f t="shared" si="7"/>
        <v/>
      </c>
      <c r="J178" s="171"/>
      <c r="K178" s="214" t="str">
        <f t="shared" si="6"/>
        <v/>
      </c>
      <c r="L178" s="71"/>
    </row>
    <row r="179" spans="2:12" x14ac:dyDescent="0.35">
      <c r="B179" s="84">
        <f t="shared" si="8"/>
        <v>167</v>
      </c>
      <c r="C179" s="89"/>
      <c r="D179" s="222"/>
      <c r="E179" s="90"/>
      <c r="F179" s="91"/>
      <c r="G179" s="92"/>
      <c r="H179" s="96"/>
      <c r="I179" s="97" t="str">
        <f t="shared" si="7"/>
        <v/>
      </c>
      <c r="J179" s="171"/>
      <c r="K179" s="214" t="str">
        <f t="shared" si="6"/>
        <v/>
      </c>
      <c r="L179" s="71"/>
    </row>
    <row r="180" spans="2:12" x14ac:dyDescent="0.35">
      <c r="B180" s="84">
        <f t="shared" si="8"/>
        <v>168</v>
      </c>
      <c r="C180" s="89"/>
      <c r="D180" s="222"/>
      <c r="E180" s="90"/>
      <c r="F180" s="91"/>
      <c r="G180" s="92"/>
      <c r="H180" s="96"/>
      <c r="I180" s="97" t="str">
        <f t="shared" si="7"/>
        <v/>
      </c>
      <c r="J180" s="171"/>
      <c r="K180" s="214" t="str">
        <f t="shared" si="6"/>
        <v/>
      </c>
      <c r="L180" s="71"/>
    </row>
    <row r="181" spans="2:12" x14ac:dyDescent="0.35">
      <c r="B181" s="84">
        <f t="shared" si="8"/>
        <v>169</v>
      </c>
      <c r="C181" s="89"/>
      <c r="D181" s="222"/>
      <c r="E181" s="90"/>
      <c r="F181" s="91"/>
      <c r="G181" s="92"/>
      <c r="H181" s="96"/>
      <c r="I181" s="97" t="str">
        <f t="shared" si="7"/>
        <v/>
      </c>
      <c r="J181" s="171"/>
      <c r="K181" s="214" t="str">
        <f t="shared" si="6"/>
        <v/>
      </c>
      <c r="L181" s="71"/>
    </row>
    <row r="182" spans="2:12" x14ac:dyDescent="0.35">
      <c r="B182" s="84">
        <f t="shared" si="8"/>
        <v>170</v>
      </c>
      <c r="C182" s="89"/>
      <c r="D182" s="222"/>
      <c r="E182" s="90"/>
      <c r="F182" s="91"/>
      <c r="G182" s="92"/>
      <c r="H182" s="96"/>
      <c r="I182" s="97" t="str">
        <f t="shared" si="7"/>
        <v/>
      </c>
      <c r="J182" s="171"/>
      <c r="K182" s="214" t="str">
        <f t="shared" si="6"/>
        <v/>
      </c>
      <c r="L182" s="71"/>
    </row>
    <row r="183" spans="2:12" x14ac:dyDescent="0.35">
      <c r="B183" s="84">
        <f t="shared" si="8"/>
        <v>171</v>
      </c>
      <c r="C183" s="89"/>
      <c r="D183" s="222"/>
      <c r="E183" s="90"/>
      <c r="F183" s="91"/>
      <c r="G183" s="92"/>
      <c r="H183" s="96"/>
      <c r="I183" s="97" t="str">
        <f t="shared" si="7"/>
        <v/>
      </c>
      <c r="J183" s="171"/>
      <c r="K183" s="214" t="str">
        <f t="shared" si="6"/>
        <v/>
      </c>
      <c r="L183" s="71"/>
    </row>
    <row r="184" spans="2:12" x14ac:dyDescent="0.35">
      <c r="B184" s="84">
        <f t="shared" si="8"/>
        <v>172</v>
      </c>
      <c r="C184" s="89"/>
      <c r="D184" s="222"/>
      <c r="E184" s="90"/>
      <c r="F184" s="91"/>
      <c r="G184" s="92"/>
      <c r="H184" s="96"/>
      <c r="I184" s="97" t="str">
        <f t="shared" si="7"/>
        <v/>
      </c>
      <c r="J184" s="171"/>
      <c r="K184" s="214" t="str">
        <f t="shared" si="6"/>
        <v/>
      </c>
      <c r="L184" s="71"/>
    </row>
    <row r="185" spans="2:12" x14ac:dyDescent="0.35">
      <c r="B185" s="84">
        <f t="shared" si="8"/>
        <v>173</v>
      </c>
      <c r="C185" s="89"/>
      <c r="D185" s="222"/>
      <c r="E185" s="90"/>
      <c r="F185" s="91"/>
      <c r="G185" s="92"/>
      <c r="H185" s="96"/>
      <c r="I185" s="97" t="str">
        <f t="shared" si="7"/>
        <v/>
      </c>
      <c r="J185" s="171"/>
      <c r="K185" s="214" t="str">
        <f t="shared" si="6"/>
        <v/>
      </c>
      <c r="L185" s="71"/>
    </row>
    <row r="186" spans="2:12" x14ac:dyDescent="0.35">
      <c r="B186" s="84">
        <f t="shared" si="8"/>
        <v>174</v>
      </c>
      <c r="C186" s="89"/>
      <c r="D186" s="222"/>
      <c r="E186" s="90"/>
      <c r="F186" s="91"/>
      <c r="G186" s="92"/>
      <c r="H186" s="96"/>
      <c r="I186" s="97" t="str">
        <f t="shared" si="7"/>
        <v/>
      </c>
      <c r="J186" s="171"/>
      <c r="K186" s="214" t="str">
        <f t="shared" si="6"/>
        <v/>
      </c>
      <c r="L186" s="71"/>
    </row>
    <row r="187" spans="2:12" x14ac:dyDescent="0.35">
      <c r="B187" s="84">
        <f t="shared" si="8"/>
        <v>175</v>
      </c>
      <c r="C187" s="89"/>
      <c r="D187" s="222"/>
      <c r="E187" s="90"/>
      <c r="F187" s="91"/>
      <c r="G187" s="92"/>
      <c r="H187" s="96"/>
      <c r="I187" s="97" t="str">
        <f t="shared" si="7"/>
        <v/>
      </c>
      <c r="J187" s="171"/>
      <c r="K187" s="214" t="str">
        <f t="shared" si="6"/>
        <v/>
      </c>
      <c r="L187" s="71"/>
    </row>
    <row r="188" spans="2:12" x14ac:dyDescent="0.35">
      <c r="B188" s="84">
        <f t="shared" si="8"/>
        <v>176</v>
      </c>
      <c r="C188" s="89"/>
      <c r="D188" s="222"/>
      <c r="E188" s="90"/>
      <c r="F188" s="91"/>
      <c r="G188" s="92"/>
      <c r="H188" s="96"/>
      <c r="I188" s="97" t="str">
        <f t="shared" si="7"/>
        <v/>
      </c>
      <c r="J188" s="171"/>
      <c r="K188" s="214" t="str">
        <f t="shared" si="6"/>
        <v/>
      </c>
      <c r="L188" s="71"/>
    </row>
    <row r="189" spans="2:12" x14ac:dyDescent="0.35">
      <c r="B189" s="84">
        <f t="shared" si="8"/>
        <v>177</v>
      </c>
      <c r="C189" s="89"/>
      <c r="D189" s="222"/>
      <c r="E189" s="90"/>
      <c r="F189" s="91"/>
      <c r="G189" s="92"/>
      <c r="H189" s="96"/>
      <c r="I189" s="97" t="str">
        <f t="shared" si="7"/>
        <v/>
      </c>
      <c r="J189" s="171"/>
      <c r="K189" s="214" t="str">
        <f t="shared" si="6"/>
        <v/>
      </c>
      <c r="L189" s="71"/>
    </row>
    <row r="190" spans="2:12" x14ac:dyDescent="0.35">
      <c r="B190" s="84">
        <f t="shared" si="8"/>
        <v>178</v>
      </c>
      <c r="C190" s="89"/>
      <c r="D190" s="222"/>
      <c r="E190" s="90"/>
      <c r="F190" s="91"/>
      <c r="G190" s="92"/>
      <c r="H190" s="96"/>
      <c r="I190" s="97" t="str">
        <f t="shared" si="7"/>
        <v/>
      </c>
      <c r="J190" s="171"/>
      <c r="K190" s="214" t="str">
        <f t="shared" si="6"/>
        <v/>
      </c>
      <c r="L190" s="71"/>
    </row>
    <row r="191" spans="2:12" x14ac:dyDescent="0.35">
      <c r="B191" s="84">
        <f t="shared" si="8"/>
        <v>179</v>
      </c>
      <c r="C191" s="89"/>
      <c r="D191" s="222"/>
      <c r="E191" s="90"/>
      <c r="F191" s="91"/>
      <c r="G191" s="92"/>
      <c r="H191" s="96"/>
      <c r="I191" s="97" t="str">
        <f t="shared" si="7"/>
        <v/>
      </c>
      <c r="J191" s="171"/>
      <c r="K191" s="214" t="str">
        <f t="shared" si="6"/>
        <v/>
      </c>
      <c r="L191" s="71"/>
    </row>
    <row r="192" spans="2:12" x14ac:dyDescent="0.35">
      <c r="B192" s="84">
        <f t="shared" si="8"/>
        <v>180</v>
      </c>
      <c r="C192" s="89"/>
      <c r="D192" s="222"/>
      <c r="E192" s="90"/>
      <c r="F192" s="91"/>
      <c r="G192" s="92"/>
      <c r="H192" s="96"/>
      <c r="I192" s="97" t="str">
        <f t="shared" si="7"/>
        <v/>
      </c>
      <c r="J192" s="171"/>
      <c r="K192" s="214" t="str">
        <f t="shared" si="6"/>
        <v/>
      </c>
      <c r="L192" s="71"/>
    </row>
    <row r="193" spans="2:12" x14ac:dyDescent="0.35">
      <c r="B193" s="84">
        <f t="shared" si="8"/>
        <v>181</v>
      </c>
      <c r="C193" s="89"/>
      <c r="D193" s="222"/>
      <c r="E193" s="90"/>
      <c r="F193" s="91"/>
      <c r="G193" s="92"/>
      <c r="H193" s="96"/>
      <c r="I193" s="97" t="str">
        <f t="shared" si="7"/>
        <v/>
      </c>
      <c r="J193" s="171"/>
      <c r="K193" s="214" t="str">
        <f t="shared" si="6"/>
        <v/>
      </c>
      <c r="L193" s="71"/>
    </row>
    <row r="194" spans="2:12" x14ac:dyDescent="0.35">
      <c r="B194" s="84">
        <f t="shared" si="8"/>
        <v>182</v>
      </c>
      <c r="C194" s="89"/>
      <c r="D194" s="222"/>
      <c r="E194" s="90"/>
      <c r="F194" s="91"/>
      <c r="G194" s="92"/>
      <c r="H194" s="96"/>
      <c r="I194" s="97" t="str">
        <f t="shared" si="7"/>
        <v/>
      </c>
      <c r="J194" s="171"/>
      <c r="K194" s="214" t="str">
        <f t="shared" si="6"/>
        <v/>
      </c>
      <c r="L194" s="71"/>
    </row>
    <row r="195" spans="2:12" x14ac:dyDescent="0.35">
      <c r="B195" s="84">
        <f t="shared" si="8"/>
        <v>183</v>
      </c>
      <c r="C195" s="89"/>
      <c r="D195" s="222"/>
      <c r="E195" s="90"/>
      <c r="F195" s="91"/>
      <c r="G195" s="92"/>
      <c r="H195" s="96"/>
      <c r="I195" s="97" t="str">
        <f t="shared" si="7"/>
        <v/>
      </c>
      <c r="J195" s="171"/>
      <c r="K195" s="214" t="str">
        <f t="shared" si="6"/>
        <v/>
      </c>
      <c r="L195" s="71"/>
    </row>
    <row r="196" spans="2:12" x14ac:dyDescent="0.35">
      <c r="B196" s="84">
        <f t="shared" si="8"/>
        <v>184</v>
      </c>
      <c r="C196" s="89"/>
      <c r="D196" s="222"/>
      <c r="E196" s="90"/>
      <c r="F196" s="91"/>
      <c r="G196" s="92"/>
      <c r="H196" s="96"/>
      <c r="I196" s="97" t="str">
        <f t="shared" si="7"/>
        <v/>
      </c>
      <c r="J196" s="171"/>
      <c r="K196" s="214" t="str">
        <f t="shared" si="6"/>
        <v/>
      </c>
      <c r="L196" s="71"/>
    </row>
    <row r="197" spans="2:12" x14ac:dyDescent="0.35">
      <c r="B197" s="84">
        <f t="shared" si="8"/>
        <v>185</v>
      </c>
      <c r="C197" s="89"/>
      <c r="D197" s="222"/>
      <c r="E197" s="90"/>
      <c r="F197" s="91"/>
      <c r="G197" s="92"/>
      <c r="H197" s="96"/>
      <c r="I197" s="97" t="str">
        <f t="shared" si="7"/>
        <v/>
      </c>
      <c r="J197" s="171"/>
      <c r="K197" s="214" t="str">
        <f t="shared" si="6"/>
        <v/>
      </c>
      <c r="L197" s="71"/>
    </row>
    <row r="198" spans="2:12" x14ac:dyDescent="0.35">
      <c r="B198" s="84">
        <f t="shared" si="8"/>
        <v>186</v>
      </c>
      <c r="C198" s="89"/>
      <c r="D198" s="222"/>
      <c r="E198" s="90"/>
      <c r="F198" s="91"/>
      <c r="G198" s="92"/>
      <c r="H198" s="96"/>
      <c r="I198" s="97" t="str">
        <f t="shared" si="7"/>
        <v/>
      </c>
      <c r="J198" s="171"/>
      <c r="K198" s="214" t="str">
        <f t="shared" si="6"/>
        <v/>
      </c>
      <c r="L198" s="71"/>
    </row>
    <row r="199" spans="2:12" x14ac:dyDescent="0.35">
      <c r="B199" s="84">
        <f t="shared" si="8"/>
        <v>187</v>
      </c>
      <c r="C199" s="89"/>
      <c r="D199" s="222"/>
      <c r="E199" s="90"/>
      <c r="F199" s="91"/>
      <c r="G199" s="92"/>
      <c r="H199" s="96"/>
      <c r="I199" s="97" t="str">
        <f t="shared" si="7"/>
        <v/>
      </c>
      <c r="J199" s="171"/>
      <c r="K199" s="214" t="str">
        <f t="shared" si="6"/>
        <v/>
      </c>
      <c r="L199" s="71"/>
    </row>
    <row r="200" spans="2:12" x14ac:dyDescent="0.35">
      <c r="B200" s="84">
        <f t="shared" si="8"/>
        <v>188</v>
      </c>
      <c r="C200" s="89"/>
      <c r="D200" s="222"/>
      <c r="E200" s="90"/>
      <c r="F200" s="91"/>
      <c r="G200" s="92"/>
      <c r="H200" s="96"/>
      <c r="I200" s="97" t="str">
        <f t="shared" si="7"/>
        <v/>
      </c>
      <c r="J200" s="171"/>
      <c r="K200" s="214" t="str">
        <f t="shared" si="6"/>
        <v/>
      </c>
      <c r="L200" s="71"/>
    </row>
    <row r="201" spans="2:12" x14ac:dyDescent="0.35">
      <c r="B201" s="84">
        <f t="shared" si="8"/>
        <v>189</v>
      </c>
      <c r="C201" s="89"/>
      <c r="D201" s="222"/>
      <c r="E201" s="90"/>
      <c r="F201" s="91"/>
      <c r="G201" s="92"/>
      <c r="H201" s="96"/>
      <c r="I201" s="97" t="str">
        <f t="shared" si="7"/>
        <v/>
      </c>
      <c r="J201" s="171"/>
      <c r="K201" s="214" t="str">
        <f t="shared" si="6"/>
        <v/>
      </c>
      <c r="L201" s="71"/>
    </row>
    <row r="202" spans="2:12" x14ac:dyDescent="0.35">
      <c r="B202" s="84">
        <f t="shared" si="8"/>
        <v>190</v>
      </c>
      <c r="C202" s="89"/>
      <c r="D202" s="222"/>
      <c r="E202" s="90"/>
      <c r="F202" s="91"/>
      <c r="G202" s="92"/>
      <c r="H202" s="96"/>
      <c r="I202" s="97" t="str">
        <f t="shared" si="7"/>
        <v/>
      </c>
      <c r="J202" s="171"/>
      <c r="K202" s="214" t="str">
        <f t="shared" si="6"/>
        <v/>
      </c>
      <c r="L202" s="71"/>
    </row>
    <row r="203" spans="2:12" x14ac:dyDescent="0.35">
      <c r="B203" s="84">
        <f t="shared" si="8"/>
        <v>191</v>
      </c>
      <c r="C203" s="89"/>
      <c r="D203" s="222"/>
      <c r="E203" s="90"/>
      <c r="F203" s="91"/>
      <c r="G203" s="92"/>
      <c r="H203" s="96"/>
      <c r="I203" s="97" t="str">
        <f t="shared" si="7"/>
        <v/>
      </c>
      <c r="J203" s="171"/>
      <c r="K203" s="214" t="str">
        <f t="shared" si="6"/>
        <v/>
      </c>
      <c r="L203" s="71"/>
    </row>
    <row r="204" spans="2:12" x14ac:dyDescent="0.35">
      <c r="B204" s="84">
        <f t="shared" si="8"/>
        <v>192</v>
      </c>
      <c r="C204" s="89"/>
      <c r="D204" s="222"/>
      <c r="E204" s="90"/>
      <c r="F204" s="91"/>
      <c r="G204" s="92"/>
      <c r="H204" s="96"/>
      <c r="I204" s="97" t="str">
        <f t="shared" si="7"/>
        <v/>
      </c>
      <c r="J204" s="171"/>
      <c r="K204" s="214" t="str">
        <f t="shared" si="6"/>
        <v/>
      </c>
      <c r="L204" s="71"/>
    </row>
    <row r="205" spans="2:12" x14ac:dyDescent="0.35">
      <c r="B205" s="84">
        <f t="shared" si="8"/>
        <v>193</v>
      </c>
      <c r="C205" s="89"/>
      <c r="D205" s="222"/>
      <c r="E205" s="90"/>
      <c r="F205" s="91"/>
      <c r="G205" s="92"/>
      <c r="H205" s="96"/>
      <c r="I205" s="97" t="str">
        <f t="shared" si="7"/>
        <v/>
      </c>
      <c r="J205" s="171"/>
      <c r="K205" s="214" t="str">
        <f t="shared" ref="K205:K268" si="9">IF(E205="","",VLOOKUP(J205,BUDGETLINETABLE,2,FALSE))</f>
        <v/>
      </c>
      <c r="L205" s="71"/>
    </row>
    <row r="206" spans="2:12" x14ac:dyDescent="0.35">
      <c r="B206" s="84">
        <f t="shared" si="8"/>
        <v>194</v>
      </c>
      <c r="C206" s="89"/>
      <c r="D206" s="222"/>
      <c r="E206" s="90"/>
      <c r="F206" s="91"/>
      <c r="G206" s="92"/>
      <c r="H206" s="96"/>
      <c r="I206" s="97" t="str">
        <f t="shared" ref="I206:I269" si="10">IF(E206="","",ROUND(F206/H206,2))</f>
        <v/>
      </c>
      <c r="J206" s="171"/>
      <c r="K206" s="214" t="str">
        <f t="shared" si="9"/>
        <v/>
      </c>
      <c r="L206" s="71"/>
    </row>
    <row r="207" spans="2:12" x14ac:dyDescent="0.35">
      <c r="B207" s="84">
        <f t="shared" ref="B207:B270" si="11">B206+1</f>
        <v>195</v>
      </c>
      <c r="C207" s="89"/>
      <c r="D207" s="222"/>
      <c r="E207" s="90"/>
      <c r="F207" s="91"/>
      <c r="G207" s="92"/>
      <c r="H207" s="96"/>
      <c r="I207" s="97" t="str">
        <f t="shared" si="10"/>
        <v/>
      </c>
      <c r="J207" s="171"/>
      <c r="K207" s="214" t="str">
        <f t="shared" si="9"/>
        <v/>
      </c>
      <c r="L207" s="71"/>
    </row>
    <row r="208" spans="2:12" x14ac:dyDescent="0.35">
      <c r="B208" s="84">
        <f t="shared" si="11"/>
        <v>196</v>
      </c>
      <c r="C208" s="89"/>
      <c r="D208" s="222"/>
      <c r="E208" s="90"/>
      <c r="F208" s="91"/>
      <c r="G208" s="92"/>
      <c r="H208" s="96"/>
      <c r="I208" s="97" t="str">
        <f t="shared" si="10"/>
        <v/>
      </c>
      <c r="J208" s="171"/>
      <c r="K208" s="214" t="str">
        <f t="shared" si="9"/>
        <v/>
      </c>
      <c r="L208" s="71"/>
    </row>
    <row r="209" spans="2:12" x14ac:dyDescent="0.35">
      <c r="B209" s="84">
        <f t="shared" si="11"/>
        <v>197</v>
      </c>
      <c r="C209" s="89"/>
      <c r="D209" s="222"/>
      <c r="E209" s="90"/>
      <c r="F209" s="91"/>
      <c r="G209" s="92"/>
      <c r="H209" s="96"/>
      <c r="I209" s="97" t="str">
        <f t="shared" si="10"/>
        <v/>
      </c>
      <c r="J209" s="171"/>
      <c r="K209" s="214" t="str">
        <f t="shared" si="9"/>
        <v/>
      </c>
      <c r="L209" s="71"/>
    </row>
    <row r="210" spans="2:12" x14ac:dyDescent="0.35">
      <c r="B210" s="84">
        <f t="shared" si="11"/>
        <v>198</v>
      </c>
      <c r="C210" s="89"/>
      <c r="D210" s="222"/>
      <c r="E210" s="90"/>
      <c r="F210" s="91"/>
      <c r="G210" s="92"/>
      <c r="H210" s="96"/>
      <c r="I210" s="97" t="str">
        <f t="shared" si="10"/>
        <v/>
      </c>
      <c r="J210" s="171"/>
      <c r="K210" s="214" t="str">
        <f t="shared" si="9"/>
        <v/>
      </c>
      <c r="L210" s="71"/>
    </row>
    <row r="211" spans="2:12" x14ac:dyDescent="0.35">
      <c r="B211" s="84">
        <f t="shared" si="11"/>
        <v>199</v>
      </c>
      <c r="C211" s="89"/>
      <c r="D211" s="222"/>
      <c r="E211" s="90"/>
      <c r="F211" s="91"/>
      <c r="G211" s="92"/>
      <c r="H211" s="96"/>
      <c r="I211" s="97" t="str">
        <f t="shared" si="10"/>
        <v/>
      </c>
      <c r="J211" s="171"/>
      <c r="K211" s="214" t="str">
        <f t="shared" si="9"/>
        <v/>
      </c>
      <c r="L211" s="71"/>
    </row>
    <row r="212" spans="2:12" x14ac:dyDescent="0.35">
      <c r="B212" s="84">
        <f t="shared" si="11"/>
        <v>200</v>
      </c>
      <c r="C212" s="89"/>
      <c r="D212" s="222"/>
      <c r="E212" s="90"/>
      <c r="F212" s="91"/>
      <c r="G212" s="92"/>
      <c r="H212" s="96"/>
      <c r="I212" s="97" t="str">
        <f t="shared" si="10"/>
        <v/>
      </c>
      <c r="J212" s="171"/>
      <c r="K212" s="214" t="str">
        <f t="shared" si="9"/>
        <v/>
      </c>
      <c r="L212" s="71"/>
    </row>
    <row r="213" spans="2:12" x14ac:dyDescent="0.35">
      <c r="B213" s="84">
        <f t="shared" si="11"/>
        <v>201</v>
      </c>
      <c r="C213" s="89"/>
      <c r="D213" s="222"/>
      <c r="E213" s="90"/>
      <c r="F213" s="91"/>
      <c r="G213" s="92"/>
      <c r="H213" s="96"/>
      <c r="I213" s="97" t="str">
        <f t="shared" si="10"/>
        <v/>
      </c>
      <c r="J213" s="171"/>
      <c r="K213" s="214" t="str">
        <f t="shared" si="9"/>
        <v/>
      </c>
      <c r="L213" s="71"/>
    </row>
    <row r="214" spans="2:12" x14ac:dyDescent="0.35">
      <c r="B214" s="84">
        <f t="shared" si="11"/>
        <v>202</v>
      </c>
      <c r="C214" s="89"/>
      <c r="D214" s="222"/>
      <c r="E214" s="90"/>
      <c r="F214" s="91"/>
      <c r="G214" s="92"/>
      <c r="H214" s="96"/>
      <c r="I214" s="97" t="str">
        <f t="shared" si="10"/>
        <v/>
      </c>
      <c r="J214" s="171"/>
      <c r="K214" s="214" t="str">
        <f t="shared" si="9"/>
        <v/>
      </c>
      <c r="L214" s="71"/>
    </row>
    <row r="215" spans="2:12" x14ac:dyDescent="0.35">
      <c r="B215" s="84">
        <f t="shared" si="11"/>
        <v>203</v>
      </c>
      <c r="C215" s="89"/>
      <c r="D215" s="222"/>
      <c r="E215" s="90"/>
      <c r="F215" s="91"/>
      <c r="G215" s="92"/>
      <c r="H215" s="96"/>
      <c r="I215" s="97" t="str">
        <f t="shared" si="10"/>
        <v/>
      </c>
      <c r="J215" s="171"/>
      <c r="K215" s="214" t="str">
        <f t="shared" si="9"/>
        <v/>
      </c>
      <c r="L215" s="71"/>
    </row>
    <row r="216" spans="2:12" x14ac:dyDescent="0.35">
      <c r="B216" s="84">
        <f t="shared" si="11"/>
        <v>204</v>
      </c>
      <c r="C216" s="89"/>
      <c r="D216" s="222"/>
      <c r="E216" s="90"/>
      <c r="F216" s="91"/>
      <c r="G216" s="92"/>
      <c r="H216" s="96"/>
      <c r="I216" s="97" t="str">
        <f t="shared" si="10"/>
        <v/>
      </c>
      <c r="J216" s="171"/>
      <c r="K216" s="214" t="str">
        <f t="shared" si="9"/>
        <v/>
      </c>
      <c r="L216" s="71"/>
    </row>
    <row r="217" spans="2:12" x14ac:dyDescent="0.35">
      <c r="B217" s="84">
        <f t="shared" si="11"/>
        <v>205</v>
      </c>
      <c r="C217" s="89"/>
      <c r="D217" s="222"/>
      <c r="E217" s="90"/>
      <c r="F217" s="91"/>
      <c r="G217" s="92"/>
      <c r="H217" s="96"/>
      <c r="I217" s="97" t="str">
        <f t="shared" si="10"/>
        <v/>
      </c>
      <c r="J217" s="171"/>
      <c r="K217" s="214" t="str">
        <f t="shared" si="9"/>
        <v/>
      </c>
      <c r="L217" s="71"/>
    </row>
    <row r="218" spans="2:12" x14ac:dyDescent="0.35">
      <c r="B218" s="84">
        <f t="shared" si="11"/>
        <v>206</v>
      </c>
      <c r="C218" s="89"/>
      <c r="D218" s="222"/>
      <c r="E218" s="90"/>
      <c r="F218" s="91"/>
      <c r="G218" s="92"/>
      <c r="H218" s="96"/>
      <c r="I218" s="97" t="str">
        <f t="shared" si="10"/>
        <v/>
      </c>
      <c r="J218" s="171"/>
      <c r="K218" s="214" t="str">
        <f t="shared" si="9"/>
        <v/>
      </c>
      <c r="L218" s="71"/>
    </row>
    <row r="219" spans="2:12" x14ac:dyDescent="0.35">
      <c r="B219" s="84">
        <f t="shared" si="11"/>
        <v>207</v>
      </c>
      <c r="C219" s="89"/>
      <c r="D219" s="222"/>
      <c r="E219" s="90"/>
      <c r="F219" s="91"/>
      <c r="G219" s="92"/>
      <c r="H219" s="96"/>
      <c r="I219" s="97" t="str">
        <f t="shared" si="10"/>
        <v/>
      </c>
      <c r="J219" s="171"/>
      <c r="K219" s="214" t="str">
        <f t="shared" si="9"/>
        <v/>
      </c>
      <c r="L219" s="71"/>
    </row>
    <row r="220" spans="2:12" x14ac:dyDescent="0.35">
      <c r="B220" s="84">
        <f t="shared" si="11"/>
        <v>208</v>
      </c>
      <c r="C220" s="89"/>
      <c r="D220" s="222"/>
      <c r="E220" s="90"/>
      <c r="F220" s="91"/>
      <c r="G220" s="92"/>
      <c r="H220" s="96"/>
      <c r="I220" s="97" t="str">
        <f t="shared" si="10"/>
        <v/>
      </c>
      <c r="J220" s="171"/>
      <c r="K220" s="214" t="str">
        <f t="shared" si="9"/>
        <v/>
      </c>
      <c r="L220" s="71"/>
    </row>
    <row r="221" spans="2:12" x14ac:dyDescent="0.35">
      <c r="B221" s="84">
        <f t="shared" si="11"/>
        <v>209</v>
      </c>
      <c r="C221" s="89"/>
      <c r="D221" s="222"/>
      <c r="E221" s="90"/>
      <c r="F221" s="91"/>
      <c r="G221" s="92"/>
      <c r="H221" s="96"/>
      <c r="I221" s="97" t="str">
        <f t="shared" si="10"/>
        <v/>
      </c>
      <c r="J221" s="171"/>
      <c r="K221" s="214" t="str">
        <f t="shared" si="9"/>
        <v/>
      </c>
      <c r="L221" s="71"/>
    </row>
    <row r="222" spans="2:12" x14ac:dyDescent="0.35">
      <c r="B222" s="84">
        <f t="shared" si="11"/>
        <v>210</v>
      </c>
      <c r="C222" s="89"/>
      <c r="D222" s="222"/>
      <c r="E222" s="90"/>
      <c r="F222" s="91"/>
      <c r="G222" s="92"/>
      <c r="H222" s="96"/>
      <c r="I222" s="97" t="str">
        <f t="shared" si="10"/>
        <v/>
      </c>
      <c r="J222" s="171"/>
      <c r="K222" s="214" t="str">
        <f t="shared" si="9"/>
        <v/>
      </c>
      <c r="L222" s="71"/>
    </row>
    <row r="223" spans="2:12" x14ac:dyDescent="0.35">
      <c r="B223" s="84">
        <f t="shared" si="11"/>
        <v>211</v>
      </c>
      <c r="C223" s="89"/>
      <c r="D223" s="222"/>
      <c r="E223" s="90"/>
      <c r="F223" s="91"/>
      <c r="G223" s="92"/>
      <c r="H223" s="96"/>
      <c r="I223" s="97" t="str">
        <f t="shared" si="10"/>
        <v/>
      </c>
      <c r="J223" s="171"/>
      <c r="K223" s="214" t="str">
        <f t="shared" si="9"/>
        <v/>
      </c>
      <c r="L223" s="71"/>
    </row>
    <row r="224" spans="2:12" x14ac:dyDescent="0.35">
      <c r="B224" s="84">
        <f t="shared" si="11"/>
        <v>212</v>
      </c>
      <c r="C224" s="89"/>
      <c r="D224" s="222"/>
      <c r="E224" s="90"/>
      <c r="F224" s="91"/>
      <c r="G224" s="92"/>
      <c r="H224" s="96"/>
      <c r="I224" s="97" t="str">
        <f t="shared" si="10"/>
        <v/>
      </c>
      <c r="J224" s="171"/>
      <c r="K224" s="214" t="str">
        <f t="shared" si="9"/>
        <v/>
      </c>
      <c r="L224" s="71"/>
    </row>
    <row r="225" spans="2:12" x14ac:dyDescent="0.35">
      <c r="B225" s="84">
        <f t="shared" si="11"/>
        <v>213</v>
      </c>
      <c r="C225" s="89"/>
      <c r="D225" s="222"/>
      <c r="E225" s="90"/>
      <c r="F225" s="91"/>
      <c r="G225" s="92"/>
      <c r="H225" s="96"/>
      <c r="I225" s="97" t="str">
        <f t="shared" si="10"/>
        <v/>
      </c>
      <c r="J225" s="171"/>
      <c r="K225" s="214" t="str">
        <f t="shared" si="9"/>
        <v/>
      </c>
      <c r="L225" s="71"/>
    </row>
    <row r="226" spans="2:12" x14ac:dyDescent="0.35">
      <c r="B226" s="84">
        <f t="shared" si="11"/>
        <v>214</v>
      </c>
      <c r="C226" s="89"/>
      <c r="D226" s="222"/>
      <c r="E226" s="90"/>
      <c r="F226" s="91"/>
      <c r="G226" s="92"/>
      <c r="H226" s="96"/>
      <c r="I226" s="97" t="str">
        <f t="shared" si="10"/>
        <v/>
      </c>
      <c r="J226" s="171"/>
      <c r="K226" s="214" t="str">
        <f t="shared" si="9"/>
        <v/>
      </c>
      <c r="L226" s="71"/>
    </row>
    <row r="227" spans="2:12" x14ac:dyDescent="0.35">
      <c r="B227" s="84">
        <f t="shared" si="11"/>
        <v>215</v>
      </c>
      <c r="C227" s="89"/>
      <c r="D227" s="222"/>
      <c r="E227" s="90"/>
      <c r="F227" s="91"/>
      <c r="G227" s="92"/>
      <c r="H227" s="96"/>
      <c r="I227" s="97" t="str">
        <f t="shared" si="10"/>
        <v/>
      </c>
      <c r="J227" s="171"/>
      <c r="K227" s="214" t="str">
        <f t="shared" si="9"/>
        <v/>
      </c>
      <c r="L227" s="71"/>
    </row>
    <row r="228" spans="2:12" x14ac:dyDescent="0.35">
      <c r="B228" s="84">
        <f t="shared" si="11"/>
        <v>216</v>
      </c>
      <c r="C228" s="89"/>
      <c r="D228" s="222"/>
      <c r="E228" s="90"/>
      <c r="F228" s="91"/>
      <c r="G228" s="92"/>
      <c r="H228" s="96"/>
      <c r="I228" s="97" t="str">
        <f t="shared" si="10"/>
        <v/>
      </c>
      <c r="J228" s="171"/>
      <c r="K228" s="214" t="str">
        <f t="shared" si="9"/>
        <v/>
      </c>
      <c r="L228" s="71"/>
    </row>
    <row r="229" spans="2:12" x14ac:dyDescent="0.35">
      <c r="B229" s="84">
        <f t="shared" si="11"/>
        <v>217</v>
      </c>
      <c r="C229" s="89"/>
      <c r="D229" s="222"/>
      <c r="E229" s="90"/>
      <c r="F229" s="91"/>
      <c r="G229" s="92"/>
      <c r="H229" s="96"/>
      <c r="I229" s="97" t="str">
        <f t="shared" si="10"/>
        <v/>
      </c>
      <c r="J229" s="171"/>
      <c r="K229" s="214" t="str">
        <f t="shared" si="9"/>
        <v/>
      </c>
      <c r="L229" s="71"/>
    </row>
    <row r="230" spans="2:12" x14ac:dyDescent="0.35">
      <c r="B230" s="84">
        <f t="shared" si="11"/>
        <v>218</v>
      </c>
      <c r="C230" s="89"/>
      <c r="D230" s="222"/>
      <c r="E230" s="90"/>
      <c r="F230" s="91"/>
      <c r="G230" s="92"/>
      <c r="H230" s="96"/>
      <c r="I230" s="97" t="str">
        <f t="shared" si="10"/>
        <v/>
      </c>
      <c r="J230" s="171"/>
      <c r="K230" s="214" t="str">
        <f t="shared" si="9"/>
        <v/>
      </c>
      <c r="L230" s="71"/>
    </row>
    <row r="231" spans="2:12" x14ac:dyDescent="0.35">
      <c r="B231" s="84">
        <f t="shared" si="11"/>
        <v>219</v>
      </c>
      <c r="C231" s="89"/>
      <c r="D231" s="222"/>
      <c r="E231" s="90"/>
      <c r="F231" s="91"/>
      <c r="G231" s="92"/>
      <c r="H231" s="96"/>
      <c r="I231" s="97" t="str">
        <f t="shared" si="10"/>
        <v/>
      </c>
      <c r="J231" s="171"/>
      <c r="K231" s="214" t="str">
        <f t="shared" si="9"/>
        <v/>
      </c>
      <c r="L231" s="71"/>
    </row>
    <row r="232" spans="2:12" x14ac:dyDescent="0.35">
      <c r="B232" s="84">
        <f t="shared" si="11"/>
        <v>220</v>
      </c>
      <c r="C232" s="89"/>
      <c r="D232" s="222"/>
      <c r="E232" s="90"/>
      <c r="F232" s="91"/>
      <c r="G232" s="92"/>
      <c r="H232" s="96"/>
      <c r="I232" s="97" t="str">
        <f t="shared" si="10"/>
        <v/>
      </c>
      <c r="J232" s="171"/>
      <c r="K232" s="214" t="str">
        <f t="shared" si="9"/>
        <v/>
      </c>
      <c r="L232" s="71"/>
    </row>
    <row r="233" spans="2:12" x14ac:dyDescent="0.35">
      <c r="B233" s="84">
        <f t="shared" si="11"/>
        <v>221</v>
      </c>
      <c r="C233" s="89"/>
      <c r="D233" s="222"/>
      <c r="E233" s="90"/>
      <c r="F233" s="91"/>
      <c r="G233" s="92"/>
      <c r="H233" s="96"/>
      <c r="I233" s="97" t="str">
        <f t="shared" si="10"/>
        <v/>
      </c>
      <c r="J233" s="171"/>
      <c r="K233" s="214" t="str">
        <f t="shared" si="9"/>
        <v/>
      </c>
      <c r="L233" s="71"/>
    </row>
    <row r="234" spans="2:12" x14ac:dyDescent="0.35">
      <c r="B234" s="84">
        <f t="shared" si="11"/>
        <v>222</v>
      </c>
      <c r="C234" s="89"/>
      <c r="D234" s="222"/>
      <c r="E234" s="90"/>
      <c r="F234" s="91"/>
      <c r="G234" s="92"/>
      <c r="H234" s="96"/>
      <c r="I234" s="97" t="str">
        <f t="shared" si="10"/>
        <v/>
      </c>
      <c r="J234" s="171"/>
      <c r="K234" s="214" t="str">
        <f t="shared" si="9"/>
        <v/>
      </c>
      <c r="L234" s="71"/>
    </row>
    <row r="235" spans="2:12" x14ac:dyDescent="0.35">
      <c r="B235" s="84">
        <f t="shared" si="11"/>
        <v>223</v>
      </c>
      <c r="C235" s="89"/>
      <c r="D235" s="222"/>
      <c r="E235" s="90"/>
      <c r="F235" s="91"/>
      <c r="G235" s="92"/>
      <c r="H235" s="96"/>
      <c r="I235" s="97" t="str">
        <f t="shared" si="10"/>
        <v/>
      </c>
      <c r="J235" s="171"/>
      <c r="K235" s="214" t="str">
        <f t="shared" si="9"/>
        <v/>
      </c>
      <c r="L235" s="71"/>
    </row>
    <row r="236" spans="2:12" x14ac:dyDescent="0.35">
      <c r="B236" s="84">
        <f t="shared" si="11"/>
        <v>224</v>
      </c>
      <c r="C236" s="89"/>
      <c r="D236" s="222"/>
      <c r="E236" s="90"/>
      <c r="F236" s="91"/>
      <c r="G236" s="92"/>
      <c r="H236" s="96"/>
      <c r="I236" s="97" t="str">
        <f t="shared" si="10"/>
        <v/>
      </c>
      <c r="J236" s="171"/>
      <c r="K236" s="214" t="str">
        <f t="shared" si="9"/>
        <v/>
      </c>
      <c r="L236" s="71"/>
    </row>
    <row r="237" spans="2:12" x14ac:dyDescent="0.35">
      <c r="B237" s="84">
        <f t="shared" si="11"/>
        <v>225</v>
      </c>
      <c r="C237" s="89"/>
      <c r="D237" s="222"/>
      <c r="E237" s="90"/>
      <c r="F237" s="91"/>
      <c r="G237" s="92"/>
      <c r="H237" s="96"/>
      <c r="I237" s="97" t="str">
        <f t="shared" si="10"/>
        <v/>
      </c>
      <c r="J237" s="171"/>
      <c r="K237" s="214" t="str">
        <f t="shared" si="9"/>
        <v/>
      </c>
      <c r="L237" s="71"/>
    </row>
    <row r="238" spans="2:12" x14ac:dyDescent="0.35">
      <c r="B238" s="84">
        <f t="shared" si="11"/>
        <v>226</v>
      </c>
      <c r="C238" s="89"/>
      <c r="D238" s="222"/>
      <c r="E238" s="90"/>
      <c r="F238" s="91"/>
      <c r="G238" s="92"/>
      <c r="H238" s="96"/>
      <c r="I238" s="97" t="str">
        <f t="shared" si="10"/>
        <v/>
      </c>
      <c r="J238" s="171"/>
      <c r="K238" s="214" t="str">
        <f t="shared" si="9"/>
        <v/>
      </c>
      <c r="L238" s="71"/>
    </row>
    <row r="239" spans="2:12" x14ac:dyDescent="0.35">
      <c r="B239" s="84">
        <f t="shared" si="11"/>
        <v>227</v>
      </c>
      <c r="C239" s="89"/>
      <c r="D239" s="222"/>
      <c r="E239" s="90"/>
      <c r="F239" s="91"/>
      <c r="G239" s="92"/>
      <c r="H239" s="96"/>
      <c r="I239" s="97" t="str">
        <f t="shared" si="10"/>
        <v/>
      </c>
      <c r="J239" s="171"/>
      <c r="K239" s="214" t="str">
        <f t="shared" si="9"/>
        <v/>
      </c>
      <c r="L239" s="71"/>
    </row>
    <row r="240" spans="2:12" x14ac:dyDescent="0.35">
      <c r="B240" s="84">
        <f t="shared" si="11"/>
        <v>228</v>
      </c>
      <c r="C240" s="89"/>
      <c r="D240" s="222"/>
      <c r="E240" s="90"/>
      <c r="F240" s="91"/>
      <c r="G240" s="92"/>
      <c r="H240" s="96"/>
      <c r="I240" s="97" t="str">
        <f t="shared" si="10"/>
        <v/>
      </c>
      <c r="J240" s="171"/>
      <c r="K240" s="214" t="str">
        <f t="shared" si="9"/>
        <v/>
      </c>
      <c r="L240" s="71"/>
    </row>
    <row r="241" spans="2:12" x14ac:dyDescent="0.35">
      <c r="B241" s="84">
        <f t="shared" si="11"/>
        <v>229</v>
      </c>
      <c r="C241" s="89"/>
      <c r="D241" s="222"/>
      <c r="E241" s="90"/>
      <c r="F241" s="91"/>
      <c r="G241" s="92"/>
      <c r="H241" s="96"/>
      <c r="I241" s="97" t="str">
        <f t="shared" si="10"/>
        <v/>
      </c>
      <c r="J241" s="171"/>
      <c r="K241" s="214" t="str">
        <f t="shared" si="9"/>
        <v/>
      </c>
      <c r="L241" s="71"/>
    </row>
    <row r="242" spans="2:12" x14ac:dyDescent="0.35">
      <c r="B242" s="84">
        <f t="shared" si="11"/>
        <v>230</v>
      </c>
      <c r="C242" s="89"/>
      <c r="D242" s="222"/>
      <c r="E242" s="90"/>
      <c r="F242" s="91"/>
      <c r="G242" s="92"/>
      <c r="H242" s="96"/>
      <c r="I242" s="97" t="str">
        <f t="shared" si="10"/>
        <v/>
      </c>
      <c r="J242" s="171"/>
      <c r="K242" s="214" t="str">
        <f t="shared" si="9"/>
        <v/>
      </c>
      <c r="L242" s="71"/>
    </row>
    <row r="243" spans="2:12" x14ac:dyDescent="0.35">
      <c r="B243" s="84">
        <f t="shared" si="11"/>
        <v>231</v>
      </c>
      <c r="C243" s="89"/>
      <c r="D243" s="222"/>
      <c r="E243" s="90"/>
      <c r="F243" s="91"/>
      <c r="G243" s="92"/>
      <c r="H243" s="96"/>
      <c r="I243" s="97" t="str">
        <f t="shared" si="10"/>
        <v/>
      </c>
      <c r="J243" s="171"/>
      <c r="K243" s="214" t="str">
        <f t="shared" si="9"/>
        <v/>
      </c>
      <c r="L243" s="71"/>
    </row>
    <row r="244" spans="2:12" x14ac:dyDescent="0.35">
      <c r="B244" s="84">
        <f t="shared" si="11"/>
        <v>232</v>
      </c>
      <c r="C244" s="89"/>
      <c r="D244" s="222"/>
      <c r="E244" s="90"/>
      <c r="F244" s="91"/>
      <c r="G244" s="92"/>
      <c r="H244" s="96"/>
      <c r="I244" s="97" t="str">
        <f t="shared" si="10"/>
        <v/>
      </c>
      <c r="J244" s="171"/>
      <c r="K244" s="214" t="str">
        <f t="shared" si="9"/>
        <v/>
      </c>
      <c r="L244" s="71"/>
    </row>
    <row r="245" spans="2:12" x14ac:dyDescent="0.35">
      <c r="B245" s="84">
        <f t="shared" si="11"/>
        <v>233</v>
      </c>
      <c r="C245" s="89"/>
      <c r="D245" s="222"/>
      <c r="E245" s="90"/>
      <c r="F245" s="91"/>
      <c r="G245" s="92"/>
      <c r="H245" s="96"/>
      <c r="I245" s="97" t="str">
        <f t="shared" si="10"/>
        <v/>
      </c>
      <c r="J245" s="171"/>
      <c r="K245" s="214" t="str">
        <f t="shared" si="9"/>
        <v/>
      </c>
      <c r="L245" s="71"/>
    </row>
    <row r="246" spans="2:12" x14ac:dyDescent="0.35">
      <c r="B246" s="84">
        <f t="shared" si="11"/>
        <v>234</v>
      </c>
      <c r="C246" s="89"/>
      <c r="D246" s="222"/>
      <c r="E246" s="90"/>
      <c r="F246" s="91"/>
      <c r="G246" s="92"/>
      <c r="H246" s="96"/>
      <c r="I246" s="97" t="str">
        <f t="shared" si="10"/>
        <v/>
      </c>
      <c r="J246" s="171"/>
      <c r="K246" s="214" t="str">
        <f t="shared" si="9"/>
        <v/>
      </c>
      <c r="L246" s="71"/>
    </row>
    <row r="247" spans="2:12" x14ac:dyDescent="0.35">
      <c r="B247" s="84">
        <f t="shared" si="11"/>
        <v>235</v>
      </c>
      <c r="C247" s="89"/>
      <c r="D247" s="222"/>
      <c r="E247" s="90"/>
      <c r="F247" s="91"/>
      <c r="G247" s="92"/>
      <c r="H247" s="96"/>
      <c r="I247" s="97" t="str">
        <f t="shared" si="10"/>
        <v/>
      </c>
      <c r="J247" s="171"/>
      <c r="K247" s="214" t="str">
        <f t="shared" si="9"/>
        <v/>
      </c>
      <c r="L247" s="71"/>
    </row>
    <row r="248" spans="2:12" x14ac:dyDescent="0.35">
      <c r="B248" s="84">
        <f t="shared" si="11"/>
        <v>236</v>
      </c>
      <c r="C248" s="89"/>
      <c r="D248" s="222"/>
      <c r="E248" s="90"/>
      <c r="F248" s="91"/>
      <c r="G248" s="92"/>
      <c r="H248" s="96"/>
      <c r="I248" s="97" t="str">
        <f t="shared" si="10"/>
        <v/>
      </c>
      <c r="J248" s="171"/>
      <c r="K248" s="214" t="str">
        <f t="shared" si="9"/>
        <v/>
      </c>
      <c r="L248" s="71"/>
    </row>
    <row r="249" spans="2:12" x14ac:dyDescent="0.35">
      <c r="B249" s="84">
        <f t="shared" si="11"/>
        <v>237</v>
      </c>
      <c r="C249" s="89"/>
      <c r="D249" s="222"/>
      <c r="E249" s="90"/>
      <c r="F249" s="91"/>
      <c r="G249" s="92"/>
      <c r="H249" s="96"/>
      <c r="I249" s="97" t="str">
        <f t="shared" si="10"/>
        <v/>
      </c>
      <c r="J249" s="171"/>
      <c r="K249" s="214" t="str">
        <f t="shared" si="9"/>
        <v/>
      </c>
      <c r="L249" s="71"/>
    </row>
    <row r="250" spans="2:12" x14ac:dyDescent="0.35">
      <c r="B250" s="84">
        <f t="shared" si="11"/>
        <v>238</v>
      </c>
      <c r="C250" s="89"/>
      <c r="D250" s="222"/>
      <c r="E250" s="90"/>
      <c r="F250" s="91"/>
      <c r="G250" s="92"/>
      <c r="H250" s="96"/>
      <c r="I250" s="97" t="str">
        <f t="shared" si="10"/>
        <v/>
      </c>
      <c r="J250" s="171"/>
      <c r="K250" s="214" t="str">
        <f t="shared" si="9"/>
        <v/>
      </c>
      <c r="L250" s="71"/>
    </row>
    <row r="251" spans="2:12" x14ac:dyDescent="0.35">
      <c r="B251" s="84">
        <f t="shared" si="11"/>
        <v>239</v>
      </c>
      <c r="C251" s="89"/>
      <c r="D251" s="222"/>
      <c r="E251" s="90"/>
      <c r="F251" s="91"/>
      <c r="G251" s="92"/>
      <c r="H251" s="96"/>
      <c r="I251" s="97" t="str">
        <f t="shared" si="10"/>
        <v/>
      </c>
      <c r="J251" s="171"/>
      <c r="K251" s="214" t="str">
        <f t="shared" si="9"/>
        <v/>
      </c>
      <c r="L251" s="71"/>
    </row>
    <row r="252" spans="2:12" x14ac:dyDescent="0.35">
      <c r="B252" s="84">
        <f t="shared" si="11"/>
        <v>240</v>
      </c>
      <c r="C252" s="89"/>
      <c r="D252" s="222"/>
      <c r="E252" s="90"/>
      <c r="F252" s="91"/>
      <c r="G252" s="92"/>
      <c r="H252" s="96"/>
      <c r="I252" s="97" t="str">
        <f t="shared" si="10"/>
        <v/>
      </c>
      <c r="J252" s="171"/>
      <c r="K252" s="214" t="str">
        <f t="shared" si="9"/>
        <v/>
      </c>
      <c r="L252" s="71"/>
    </row>
    <row r="253" spans="2:12" x14ac:dyDescent="0.35">
      <c r="B253" s="84">
        <f t="shared" si="11"/>
        <v>241</v>
      </c>
      <c r="C253" s="89"/>
      <c r="D253" s="222"/>
      <c r="E253" s="90"/>
      <c r="F253" s="91"/>
      <c r="G253" s="92"/>
      <c r="H253" s="96"/>
      <c r="I253" s="97" t="str">
        <f t="shared" si="10"/>
        <v/>
      </c>
      <c r="J253" s="171"/>
      <c r="K253" s="214" t="str">
        <f t="shared" si="9"/>
        <v/>
      </c>
      <c r="L253" s="71"/>
    </row>
    <row r="254" spans="2:12" x14ac:dyDescent="0.35">
      <c r="B254" s="84">
        <f t="shared" si="11"/>
        <v>242</v>
      </c>
      <c r="C254" s="89"/>
      <c r="D254" s="222"/>
      <c r="E254" s="90"/>
      <c r="F254" s="91"/>
      <c r="G254" s="92"/>
      <c r="H254" s="96"/>
      <c r="I254" s="97" t="str">
        <f t="shared" si="10"/>
        <v/>
      </c>
      <c r="J254" s="171"/>
      <c r="K254" s="214" t="str">
        <f t="shared" si="9"/>
        <v/>
      </c>
      <c r="L254" s="71"/>
    </row>
    <row r="255" spans="2:12" x14ac:dyDescent="0.35">
      <c r="B255" s="84">
        <f t="shared" si="11"/>
        <v>243</v>
      </c>
      <c r="C255" s="89"/>
      <c r="D255" s="222"/>
      <c r="E255" s="90"/>
      <c r="F255" s="91"/>
      <c r="G255" s="92"/>
      <c r="H255" s="96"/>
      <c r="I255" s="97" t="str">
        <f t="shared" si="10"/>
        <v/>
      </c>
      <c r="J255" s="171"/>
      <c r="K255" s="214" t="str">
        <f t="shared" si="9"/>
        <v/>
      </c>
      <c r="L255" s="71"/>
    </row>
    <row r="256" spans="2:12" x14ac:dyDescent="0.35">
      <c r="B256" s="84">
        <f t="shared" si="11"/>
        <v>244</v>
      </c>
      <c r="C256" s="89"/>
      <c r="D256" s="222"/>
      <c r="E256" s="90"/>
      <c r="F256" s="91"/>
      <c r="G256" s="92"/>
      <c r="H256" s="96"/>
      <c r="I256" s="97" t="str">
        <f t="shared" si="10"/>
        <v/>
      </c>
      <c r="J256" s="171"/>
      <c r="K256" s="214" t="str">
        <f t="shared" si="9"/>
        <v/>
      </c>
      <c r="L256" s="71"/>
    </row>
    <row r="257" spans="2:12" x14ac:dyDescent="0.35">
      <c r="B257" s="84">
        <f t="shared" si="11"/>
        <v>245</v>
      </c>
      <c r="C257" s="89"/>
      <c r="D257" s="222"/>
      <c r="E257" s="90"/>
      <c r="F257" s="91"/>
      <c r="G257" s="92"/>
      <c r="H257" s="96"/>
      <c r="I257" s="97" t="str">
        <f t="shared" si="10"/>
        <v/>
      </c>
      <c r="J257" s="171"/>
      <c r="K257" s="214" t="str">
        <f t="shared" si="9"/>
        <v/>
      </c>
      <c r="L257" s="71"/>
    </row>
    <row r="258" spans="2:12" x14ac:dyDescent="0.35">
      <c r="B258" s="84">
        <f t="shared" si="11"/>
        <v>246</v>
      </c>
      <c r="C258" s="89"/>
      <c r="D258" s="222"/>
      <c r="E258" s="90"/>
      <c r="F258" s="91"/>
      <c r="G258" s="92"/>
      <c r="H258" s="96"/>
      <c r="I258" s="97" t="str">
        <f t="shared" si="10"/>
        <v/>
      </c>
      <c r="J258" s="171"/>
      <c r="K258" s="214" t="str">
        <f t="shared" si="9"/>
        <v/>
      </c>
      <c r="L258" s="71"/>
    </row>
    <row r="259" spans="2:12" x14ac:dyDescent="0.35">
      <c r="B259" s="84">
        <f t="shared" si="11"/>
        <v>247</v>
      </c>
      <c r="C259" s="89"/>
      <c r="D259" s="222"/>
      <c r="E259" s="90"/>
      <c r="F259" s="91"/>
      <c r="G259" s="92"/>
      <c r="H259" s="96"/>
      <c r="I259" s="97" t="str">
        <f t="shared" si="10"/>
        <v/>
      </c>
      <c r="J259" s="171"/>
      <c r="K259" s="214" t="str">
        <f t="shared" si="9"/>
        <v/>
      </c>
      <c r="L259" s="71"/>
    </row>
    <row r="260" spans="2:12" x14ac:dyDescent="0.35">
      <c r="B260" s="84">
        <f t="shared" si="11"/>
        <v>248</v>
      </c>
      <c r="C260" s="89"/>
      <c r="D260" s="222"/>
      <c r="E260" s="90"/>
      <c r="F260" s="91"/>
      <c r="G260" s="92"/>
      <c r="H260" s="96"/>
      <c r="I260" s="97" t="str">
        <f t="shared" si="10"/>
        <v/>
      </c>
      <c r="J260" s="171"/>
      <c r="K260" s="214" t="str">
        <f t="shared" si="9"/>
        <v/>
      </c>
      <c r="L260" s="71"/>
    </row>
    <row r="261" spans="2:12" x14ac:dyDescent="0.35">
      <c r="B261" s="84">
        <f t="shared" si="11"/>
        <v>249</v>
      </c>
      <c r="C261" s="89"/>
      <c r="D261" s="222"/>
      <c r="E261" s="90"/>
      <c r="F261" s="91"/>
      <c r="G261" s="92"/>
      <c r="H261" s="96"/>
      <c r="I261" s="97" t="str">
        <f t="shared" si="10"/>
        <v/>
      </c>
      <c r="J261" s="171"/>
      <c r="K261" s="214" t="str">
        <f t="shared" si="9"/>
        <v/>
      </c>
      <c r="L261" s="71"/>
    </row>
    <row r="262" spans="2:12" x14ac:dyDescent="0.35">
      <c r="B262" s="84">
        <f t="shared" si="11"/>
        <v>250</v>
      </c>
      <c r="C262" s="89"/>
      <c r="D262" s="222"/>
      <c r="E262" s="90"/>
      <c r="F262" s="91"/>
      <c r="G262" s="92"/>
      <c r="H262" s="96"/>
      <c r="I262" s="97" t="str">
        <f t="shared" si="10"/>
        <v/>
      </c>
      <c r="J262" s="171"/>
      <c r="K262" s="214" t="str">
        <f t="shared" si="9"/>
        <v/>
      </c>
      <c r="L262" s="71"/>
    </row>
    <row r="263" spans="2:12" x14ac:dyDescent="0.35">
      <c r="B263" s="84">
        <f t="shared" si="11"/>
        <v>251</v>
      </c>
      <c r="C263" s="89"/>
      <c r="D263" s="222"/>
      <c r="E263" s="90"/>
      <c r="F263" s="91"/>
      <c r="G263" s="92"/>
      <c r="H263" s="96"/>
      <c r="I263" s="97" t="str">
        <f t="shared" si="10"/>
        <v/>
      </c>
      <c r="J263" s="171"/>
      <c r="K263" s="214" t="str">
        <f t="shared" si="9"/>
        <v/>
      </c>
      <c r="L263" s="71"/>
    </row>
    <row r="264" spans="2:12" x14ac:dyDescent="0.35">
      <c r="B264" s="84">
        <f t="shared" si="11"/>
        <v>252</v>
      </c>
      <c r="C264" s="89"/>
      <c r="D264" s="222"/>
      <c r="E264" s="90"/>
      <c r="F264" s="91"/>
      <c r="G264" s="92"/>
      <c r="H264" s="96"/>
      <c r="I264" s="97" t="str">
        <f t="shared" si="10"/>
        <v/>
      </c>
      <c r="J264" s="171"/>
      <c r="K264" s="214" t="str">
        <f t="shared" si="9"/>
        <v/>
      </c>
      <c r="L264" s="71"/>
    </row>
    <row r="265" spans="2:12" x14ac:dyDescent="0.35">
      <c r="B265" s="84">
        <f t="shared" si="11"/>
        <v>253</v>
      </c>
      <c r="C265" s="89"/>
      <c r="D265" s="222"/>
      <c r="E265" s="90"/>
      <c r="F265" s="91"/>
      <c r="G265" s="92"/>
      <c r="H265" s="96"/>
      <c r="I265" s="97" t="str">
        <f t="shared" si="10"/>
        <v/>
      </c>
      <c r="J265" s="171"/>
      <c r="K265" s="214" t="str">
        <f t="shared" si="9"/>
        <v/>
      </c>
      <c r="L265" s="71"/>
    </row>
    <row r="266" spans="2:12" x14ac:dyDescent="0.35">
      <c r="B266" s="84">
        <f t="shared" si="11"/>
        <v>254</v>
      </c>
      <c r="C266" s="89"/>
      <c r="D266" s="222"/>
      <c r="E266" s="90"/>
      <c r="F266" s="91"/>
      <c r="G266" s="92"/>
      <c r="H266" s="96"/>
      <c r="I266" s="97" t="str">
        <f t="shared" si="10"/>
        <v/>
      </c>
      <c r="J266" s="171"/>
      <c r="K266" s="214" t="str">
        <f t="shared" si="9"/>
        <v/>
      </c>
      <c r="L266" s="71"/>
    </row>
    <row r="267" spans="2:12" x14ac:dyDescent="0.35">
      <c r="B267" s="84">
        <f t="shared" si="11"/>
        <v>255</v>
      </c>
      <c r="C267" s="89"/>
      <c r="D267" s="222"/>
      <c r="E267" s="90"/>
      <c r="F267" s="91"/>
      <c r="G267" s="92"/>
      <c r="H267" s="96"/>
      <c r="I267" s="97" t="str">
        <f t="shared" si="10"/>
        <v/>
      </c>
      <c r="J267" s="171"/>
      <c r="K267" s="214" t="str">
        <f t="shared" si="9"/>
        <v/>
      </c>
      <c r="L267" s="71"/>
    </row>
    <row r="268" spans="2:12" x14ac:dyDescent="0.35">
      <c r="B268" s="84">
        <f t="shared" si="11"/>
        <v>256</v>
      </c>
      <c r="C268" s="89"/>
      <c r="D268" s="222"/>
      <c r="E268" s="90"/>
      <c r="F268" s="91"/>
      <c r="G268" s="92"/>
      <c r="H268" s="96"/>
      <c r="I268" s="97" t="str">
        <f t="shared" si="10"/>
        <v/>
      </c>
      <c r="J268" s="171"/>
      <c r="K268" s="214" t="str">
        <f t="shared" si="9"/>
        <v/>
      </c>
      <c r="L268" s="71"/>
    </row>
    <row r="269" spans="2:12" x14ac:dyDescent="0.35">
      <c r="B269" s="84">
        <f t="shared" si="11"/>
        <v>257</v>
      </c>
      <c r="C269" s="89"/>
      <c r="D269" s="222"/>
      <c r="E269" s="90"/>
      <c r="F269" s="91"/>
      <c r="G269" s="92"/>
      <c r="H269" s="96"/>
      <c r="I269" s="97" t="str">
        <f t="shared" si="10"/>
        <v/>
      </c>
      <c r="J269" s="171"/>
      <c r="K269" s="214" t="str">
        <f t="shared" ref="K269:K332" si="12">IF(E269="","",VLOOKUP(J269,BUDGETLINETABLE,2,FALSE))</f>
        <v/>
      </c>
      <c r="L269" s="71"/>
    </row>
    <row r="270" spans="2:12" x14ac:dyDescent="0.35">
      <c r="B270" s="84">
        <f t="shared" si="11"/>
        <v>258</v>
      </c>
      <c r="C270" s="89"/>
      <c r="D270" s="222"/>
      <c r="E270" s="90"/>
      <c r="F270" s="91"/>
      <c r="G270" s="92"/>
      <c r="H270" s="96"/>
      <c r="I270" s="97" t="str">
        <f t="shared" ref="I270:I333" si="13">IF(E270="","",ROUND(F270/H270,2))</f>
        <v/>
      </c>
      <c r="J270" s="171"/>
      <c r="K270" s="214" t="str">
        <f t="shared" si="12"/>
        <v/>
      </c>
      <c r="L270" s="71"/>
    </row>
    <row r="271" spans="2:12" x14ac:dyDescent="0.35">
      <c r="B271" s="84">
        <f t="shared" ref="B271:B334" si="14">B270+1</f>
        <v>259</v>
      </c>
      <c r="C271" s="89"/>
      <c r="D271" s="222"/>
      <c r="E271" s="90"/>
      <c r="F271" s="91"/>
      <c r="G271" s="92"/>
      <c r="H271" s="96"/>
      <c r="I271" s="97" t="str">
        <f t="shared" si="13"/>
        <v/>
      </c>
      <c r="J271" s="171"/>
      <c r="K271" s="214" t="str">
        <f t="shared" si="12"/>
        <v/>
      </c>
      <c r="L271" s="71"/>
    </row>
    <row r="272" spans="2:12" x14ac:dyDescent="0.35">
      <c r="B272" s="84">
        <f t="shared" si="14"/>
        <v>260</v>
      </c>
      <c r="C272" s="89"/>
      <c r="D272" s="222"/>
      <c r="E272" s="90"/>
      <c r="F272" s="91"/>
      <c r="G272" s="92"/>
      <c r="H272" s="96"/>
      <c r="I272" s="97" t="str">
        <f t="shared" si="13"/>
        <v/>
      </c>
      <c r="J272" s="171"/>
      <c r="K272" s="214" t="str">
        <f t="shared" si="12"/>
        <v/>
      </c>
      <c r="L272" s="71"/>
    </row>
    <row r="273" spans="2:12" x14ac:dyDescent="0.35">
      <c r="B273" s="84">
        <f t="shared" si="14"/>
        <v>261</v>
      </c>
      <c r="C273" s="89"/>
      <c r="D273" s="222"/>
      <c r="E273" s="90"/>
      <c r="F273" s="91"/>
      <c r="G273" s="92"/>
      <c r="H273" s="96"/>
      <c r="I273" s="97" t="str">
        <f t="shared" si="13"/>
        <v/>
      </c>
      <c r="J273" s="171"/>
      <c r="K273" s="214" t="str">
        <f t="shared" si="12"/>
        <v/>
      </c>
      <c r="L273" s="71"/>
    </row>
    <row r="274" spans="2:12" x14ac:dyDescent="0.35">
      <c r="B274" s="84">
        <f t="shared" si="14"/>
        <v>262</v>
      </c>
      <c r="C274" s="89"/>
      <c r="D274" s="222"/>
      <c r="E274" s="90"/>
      <c r="F274" s="91"/>
      <c r="G274" s="92"/>
      <c r="H274" s="96"/>
      <c r="I274" s="97" t="str">
        <f t="shared" si="13"/>
        <v/>
      </c>
      <c r="J274" s="171"/>
      <c r="K274" s="214" t="str">
        <f t="shared" si="12"/>
        <v/>
      </c>
      <c r="L274" s="71"/>
    </row>
    <row r="275" spans="2:12" x14ac:dyDescent="0.35">
      <c r="B275" s="84">
        <f t="shared" si="14"/>
        <v>263</v>
      </c>
      <c r="C275" s="89"/>
      <c r="D275" s="222"/>
      <c r="E275" s="90"/>
      <c r="F275" s="91"/>
      <c r="G275" s="92"/>
      <c r="H275" s="96"/>
      <c r="I275" s="97" t="str">
        <f t="shared" si="13"/>
        <v/>
      </c>
      <c r="J275" s="171"/>
      <c r="K275" s="214" t="str">
        <f t="shared" si="12"/>
        <v/>
      </c>
      <c r="L275" s="71"/>
    </row>
    <row r="276" spans="2:12" x14ac:dyDescent="0.35">
      <c r="B276" s="84">
        <f t="shared" si="14"/>
        <v>264</v>
      </c>
      <c r="C276" s="89"/>
      <c r="D276" s="222"/>
      <c r="E276" s="90"/>
      <c r="F276" s="91"/>
      <c r="G276" s="92"/>
      <c r="H276" s="96"/>
      <c r="I276" s="97" t="str">
        <f t="shared" si="13"/>
        <v/>
      </c>
      <c r="J276" s="171"/>
      <c r="K276" s="214" t="str">
        <f t="shared" si="12"/>
        <v/>
      </c>
      <c r="L276" s="71"/>
    </row>
    <row r="277" spans="2:12" x14ac:dyDescent="0.35">
      <c r="B277" s="84">
        <f t="shared" si="14"/>
        <v>265</v>
      </c>
      <c r="C277" s="89"/>
      <c r="D277" s="222"/>
      <c r="E277" s="90"/>
      <c r="F277" s="91"/>
      <c r="G277" s="92"/>
      <c r="H277" s="96"/>
      <c r="I277" s="97" t="str">
        <f t="shared" si="13"/>
        <v/>
      </c>
      <c r="J277" s="171"/>
      <c r="K277" s="214" t="str">
        <f t="shared" si="12"/>
        <v/>
      </c>
      <c r="L277" s="71"/>
    </row>
    <row r="278" spans="2:12" x14ac:dyDescent="0.35">
      <c r="B278" s="84">
        <f t="shared" si="14"/>
        <v>266</v>
      </c>
      <c r="C278" s="89"/>
      <c r="D278" s="222"/>
      <c r="E278" s="90"/>
      <c r="F278" s="91"/>
      <c r="G278" s="92"/>
      <c r="H278" s="96"/>
      <c r="I278" s="97" t="str">
        <f t="shared" si="13"/>
        <v/>
      </c>
      <c r="J278" s="171"/>
      <c r="K278" s="214" t="str">
        <f t="shared" si="12"/>
        <v/>
      </c>
      <c r="L278" s="71"/>
    </row>
    <row r="279" spans="2:12" x14ac:dyDescent="0.35">
      <c r="B279" s="84">
        <f t="shared" si="14"/>
        <v>267</v>
      </c>
      <c r="C279" s="89"/>
      <c r="D279" s="222"/>
      <c r="E279" s="90"/>
      <c r="F279" s="91"/>
      <c r="G279" s="92"/>
      <c r="H279" s="96"/>
      <c r="I279" s="97" t="str">
        <f t="shared" si="13"/>
        <v/>
      </c>
      <c r="J279" s="171"/>
      <c r="K279" s="214" t="str">
        <f t="shared" si="12"/>
        <v/>
      </c>
      <c r="L279" s="71"/>
    </row>
    <row r="280" spans="2:12" x14ac:dyDescent="0.35">
      <c r="B280" s="84">
        <f t="shared" si="14"/>
        <v>268</v>
      </c>
      <c r="C280" s="89"/>
      <c r="D280" s="222"/>
      <c r="E280" s="90"/>
      <c r="F280" s="91"/>
      <c r="G280" s="92"/>
      <c r="H280" s="96"/>
      <c r="I280" s="97" t="str">
        <f t="shared" si="13"/>
        <v/>
      </c>
      <c r="J280" s="171"/>
      <c r="K280" s="214" t="str">
        <f t="shared" si="12"/>
        <v/>
      </c>
      <c r="L280" s="71"/>
    </row>
    <row r="281" spans="2:12" x14ac:dyDescent="0.35">
      <c r="B281" s="84">
        <f t="shared" si="14"/>
        <v>269</v>
      </c>
      <c r="C281" s="89"/>
      <c r="D281" s="222"/>
      <c r="E281" s="90"/>
      <c r="F281" s="91"/>
      <c r="G281" s="92"/>
      <c r="H281" s="96"/>
      <c r="I281" s="97" t="str">
        <f t="shared" si="13"/>
        <v/>
      </c>
      <c r="J281" s="171"/>
      <c r="K281" s="214" t="str">
        <f t="shared" si="12"/>
        <v/>
      </c>
      <c r="L281" s="71"/>
    </row>
    <row r="282" spans="2:12" x14ac:dyDescent="0.35">
      <c r="B282" s="84">
        <f t="shared" si="14"/>
        <v>270</v>
      </c>
      <c r="C282" s="89"/>
      <c r="D282" s="222"/>
      <c r="E282" s="90"/>
      <c r="F282" s="91"/>
      <c r="G282" s="92"/>
      <c r="H282" s="96"/>
      <c r="I282" s="97" t="str">
        <f t="shared" si="13"/>
        <v/>
      </c>
      <c r="J282" s="171"/>
      <c r="K282" s="214" t="str">
        <f t="shared" si="12"/>
        <v/>
      </c>
      <c r="L282" s="71"/>
    </row>
    <row r="283" spans="2:12" x14ac:dyDescent="0.35">
      <c r="B283" s="84">
        <f t="shared" si="14"/>
        <v>271</v>
      </c>
      <c r="C283" s="89"/>
      <c r="D283" s="222"/>
      <c r="E283" s="90"/>
      <c r="F283" s="91"/>
      <c r="G283" s="92"/>
      <c r="H283" s="96"/>
      <c r="I283" s="97" t="str">
        <f t="shared" si="13"/>
        <v/>
      </c>
      <c r="J283" s="171"/>
      <c r="K283" s="214" t="str">
        <f t="shared" si="12"/>
        <v/>
      </c>
      <c r="L283" s="71"/>
    </row>
    <row r="284" spans="2:12" x14ac:dyDescent="0.35">
      <c r="B284" s="84">
        <f t="shared" si="14"/>
        <v>272</v>
      </c>
      <c r="C284" s="89"/>
      <c r="D284" s="222"/>
      <c r="E284" s="90"/>
      <c r="F284" s="91"/>
      <c r="G284" s="92"/>
      <c r="H284" s="96"/>
      <c r="I284" s="97" t="str">
        <f t="shared" si="13"/>
        <v/>
      </c>
      <c r="J284" s="171"/>
      <c r="K284" s="214" t="str">
        <f t="shared" si="12"/>
        <v/>
      </c>
      <c r="L284" s="71"/>
    </row>
    <row r="285" spans="2:12" x14ac:dyDescent="0.35">
      <c r="B285" s="84">
        <f t="shared" si="14"/>
        <v>273</v>
      </c>
      <c r="C285" s="89"/>
      <c r="D285" s="222"/>
      <c r="E285" s="90"/>
      <c r="F285" s="91"/>
      <c r="G285" s="92"/>
      <c r="H285" s="96"/>
      <c r="I285" s="97" t="str">
        <f t="shared" si="13"/>
        <v/>
      </c>
      <c r="J285" s="171"/>
      <c r="K285" s="214" t="str">
        <f t="shared" si="12"/>
        <v/>
      </c>
      <c r="L285" s="71"/>
    </row>
    <row r="286" spans="2:12" x14ac:dyDescent="0.35">
      <c r="B286" s="84">
        <f t="shared" si="14"/>
        <v>274</v>
      </c>
      <c r="C286" s="89"/>
      <c r="D286" s="222"/>
      <c r="E286" s="90"/>
      <c r="F286" s="91"/>
      <c r="G286" s="92"/>
      <c r="H286" s="96"/>
      <c r="I286" s="97" t="str">
        <f t="shared" si="13"/>
        <v/>
      </c>
      <c r="J286" s="171"/>
      <c r="K286" s="214" t="str">
        <f t="shared" si="12"/>
        <v/>
      </c>
      <c r="L286" s="71"/>
    </row>
    <row r="287" spans="2:12" x14ac:dyDescent="0.35">
      <c r="B287" s="84">
        <f t="shared" si="14"/>
        <v>275</v>
      </c>
      <c r="C287" s="89"/>
      <c r="D287" s="222"/>
      <c r="E287" s="90"/>
      <c r="F287" s="91"/>
      <c r="G287" s="92"/>
      <c r="H287" s="96"/>
      <c r="I287" s="97" t="str">
        <f t="shared" si="13"/>
        <v/>
      </c>
      <c r="J287" s="171"/>
      <c r="K287" s="214" t="str">
        <f t="shared" si="12"/>
        <v/>
      </c>
      <c r="L287" s="71"/>
    </row>
    <row r="288" spans="2:12" x14ac:dyDescent="0.35">
      <c r="B288" s="84">
        <f t="shared" si="14"/>
        <v>276</v>
      </c>
      <c r="C288" s="89"/>
      <c r="D288" s="222"/>
      <c r="E288" s="90"/>
      <c r="F288" s="91"/>
      <c r="G288" s="92"/>
      <c r="H288" s="96"/>
      <c r="I288" s="97" t="str">
        <f t="shared" si="13"/>
        <v/>
      </c>
      <c r="J288" s="171"/>
      <c r="K288" s="214" t="str">
        <f t="shared" si="12"/>
        <v/>
      </c>
      <c r="L288" s="71"/>
    </row>
    <row r="289" spans="2:12" x14ac:dyDescent="0.35">
      <c r="B289" s="84">
        <f t="shared" si="14"/>
        <v>277</v>
      </c>
      <c r="C289" s="89"/>
      <c r="D289" s="222"/>
      <c r="E289" s="90"/>
      <c r="F289" s="91"/>
      <c r="G289" s="92"/>
      <c r="H289" s="96"/>
      <c r="I289" s="97" t="str">
        <f t="shared" si="13"/>
        <v/>
      </c>
      <c r="J289" s="171"/>
      <c r="K289" s="214" t="str">
        <f t="shared" si="12"/>
        <v/>
      </c>
      <c r="L289" s="71"/>
    </row>
    <row r="290" spans="2:12" x14ac:dyDescent="0.35">
      <c r="B290" s="84">
        <f t="shared" si="14"/>
        <v>278</v>
      </c>
      <c r="C290" s="89"/>
      <c r="D290" s="222"/>
      <c r="E290" s="90"/>
      <c r="F290" s="91"/>
      <c r="G290" s="92"/>
      <c r="H290" s="96"/>
      <c r="I290" s="97" t="str">
        <f t="shared" si="13"/>
        <v/>
      </c>
      <c r="J290" s="171"/>
      <c r="K290" s="214" t="str">
        <f t="shared" si="12"/>
        <v/>
      </c>
      <c r="L290" s="71"/>
    </row>
    <row r="291" spans="2:12" x14ac:dyDescent="0.35">
      <c r="B291" s="84">
        <f t="shared" si="14"/>
        <v>279</v>
      </c>
      <c r="C291" s="89"/>
      <c r="D291" s="222"/>
      <c r="E291" s="90"/>
      <c r="F291" s="91"/>
      <c r="G291" s="92"/>
      <c r="H291" s="96"/>
      <c r="I291" s="97" t="str">
        <f t="shared" si="13"/>
        <v/>
      </c>
      <c r="J291" s="171"/>
      <c r="K291" s="214" t="str">
        <f t="shared" si="12"/>
        <v/>
      </c>
      <c r="L291" s="71"/>
    </row>
    <row r="292" spans="2:12" x14ac:dyDescent="0.35">
      <c r="B292" s="84">
        <f t="shared" si="14"/>
        <v>280</v>
      </c>
      <c r="C292" s="89"/>
      <c r="D292" s="222"/>
      <c r="E292" s="90"/>
      <c r="F292" s="91"/>
      <c r="G292" s="92"/>
      <c r="H292" s="96"/>
      <c r="I292" s="97" t="str">
        <f t="shared" si="13"/>
        <v/>
      </c>
      <c r="J292" s="171"/>
      <c r="K292" s="214" t="str">
        <f t="shared" si="12"/>
        <v/>
      </c>
      <c r="L292" s="71"/>
    </row>
    <row r="293" spans="2:12" x14ac:dyDescent="0.35">
      <c r="B293" s="84">
        <f t="shared" si="14"/>
        <v>281</v>
      </c>
      <c r="C293" s="89"/>
      <c r="D293" s="222"/>
      <c r="E293" s="90"/>
      <c r="F293" s="91"/>
      <c r="G293" s="92"/>
      <c r="H293" s="96"/>
      <c r="I293" s="97" t="str">
        <f t="shared" si="13"/>
        <v/>
      </c>
      <c r="J293" s="171"/>
      <c r="K293" s="214" t="str">
        <f t="shared" si="12"/>
        <v/>
      </c>
      <c r="L293" s="71"/>
    </row>
    <row r="294" spans="2:12" x14ac:dyDescent="0.35">
      <c r="B294" s="84">
        <f t="shared" si="14"/>
        <v>282</v>
      </c>
      <c r="C294" s="89"/>
      <c r="D294" s="222"/>
      <c r="E294" s="90"/>
      <c r="F294" s="91"/>
      <c r="G294" s="92"/>
      <c r="H294" s="96"/>
      <c r="I294" s="97" t="str">
        <f t="shared" si="13"/>
        <v/>
      </c>
      <c r="J294" s="171"/>
      <c r="K294" s="214" t="str">
        <f t="shared" si="12"/>
        <v/>
      </c>
      <c r="L294" s="71"/>
    </row>
    <row r="295" spans="2:12" x14ac:dyDescent="0.35">
      <c r="B295" s="84">
        <f t="shared" si="14"/>
        <v>283</v>
      </c>
      <c r="C295" s="89"/>
      <c r="D295" s="222"/>
      <c r="E295" s="90"/>
      <c r="F295" s="91"/>
      <c r="G295" s="92"/>
      <c r="H295" s="96"/>
      <c r="I295" s="97" t="str">
        <f t="shared" si="13"/>
        <v/>
      </c>
      <c r="J295" s="171"/>
      <c r="K295" s="214" t="str">
        <f t="shared" si="12"/>
        <v/>
      </c>
      <c r="L295" s="71"/>
    </row>
    <row r="296" spans="2:12" x14ac:dyDescent="0.35">
      <c r="B296" s="84">
        <f t="shared" si="14"/>
        <v>284</v>
      </c>
      <c r="C296" s="89"/>
      <c r="D296" s="222"/>
      <c r="E296" s="90"/>
      <c r="F296" s="91"/>
      <c r="G296" s="92"/>
      <c r="H296" s="96"/>
      <c r="I296" s="97" t="str">
        <f t="shared" si="13"/>
        <v/>
      </c>
      <c r="J296" s="171"/>
      <c r="K296" s="214" t="str">
        <f t="shared" si="12"/>
        <v/>
      </c>
      <c r="L296" s="71"/>
    </row>
    <row r="297" spans="2:12" x14ac:dyDescent="0.35">
      <c r="B297" s="84">
        <f t="shared" si="14"/>
        <v>285</v>
      </c>
      <c r="C297" s="89"/>
      <c r="D297" s="222"/>
      <c r="E297" s="90"/>
      <c r="F297" s="91"/>
      <c r="G297" s="92"/>
      <c r="H297" s="96"/>
      <c r="I297" s="97" t="str">
        <f t="shared" si="13"/>
        <v/>
      </c>
      <c r="J297" s="171"/>
      <c r="K297" s="214" t="str">
        <f t="shared" si="12"/>
        <v/>
      </c>
      <c r="L297" s="71"/>
    </row>
    <row r="298" spans="2:12" x14ac:dyDescent="0.35">
      <c r="B298" s="84">
        <f t="shared" si="14"/>
        <v>286</v>
      </c>
      <c r="C298" s="89"/>
      <c r="D298" s="222"/>
      <c r="E298" s="90"/>
      <c r="F298" s="91"/>
      <c r="G298" s="92"/>
      <c r="H298" s="96"/>
      <c r="I298" s="97" t="str">
        <f t="shared" si="13"/>
        <v/>
      </c>
      <c r="J298" s="171"/>
      <c r="K298" s="214" t="str">
        <f t="shared" si="12"/>
        <v/>
      </c>
      <c r="L298" s="71"/>
    </row>
    <row r="299" spans="2:12" x14ac:dyDescent="0.35">
      <c r="B299" s="84">
        <f t="shared" si="14"/>
        <v>287</v>
      </c>
      <c r="C299" s="89"/>
      <c r="D299" s="222"/>
      <c r="E299" s="90"/>
      <c r="F299" s="91"/>
      <c r="G299" s="92"/>
      <c r="H299" s="96"/>
      <c r="I299" s="97" t="str">
        <f t="shared" si="13"/>
        <v/>
      </c>
      <c r="J299" s="171"/>
      <c r="K299" s="214" t="str">
        <f t="shared" si="12"/>
        <v/>
      </c>
      <c r="L299" s="71"/>
    </row>
    <row r="300" spans="2:12" x14ac:dyDescent="0.35">
      <c r="B300" s="84">
        <f t="shared" si="14"/>
        <v>288</v>
      </c>
      <c r="C300" s="89"/>
      <c r="D300" s="222"/>
      <c r="E300" s="90"/>
      <c r="F300" s="91"/>
      <c r="G300" s="92"/>
      <c r="H300" s="96"/>
      <c r="I300" s="97" t="str">
        <f t="shared" si="13"/>
        <v/>
      </c>
      <c r="J300" s="171"/>
      <c r="K300" s="214" t="str">
        <f t="shared" si="12"/>
        <v/>
      </c>
      <c r="L300" s="71"/>
    </row>
    <row r="301" spans="2:12" x14ac:dyDescent="0.35">
      <c r="B301" s="84">
        <f t="shared" si="14"/>
        <v>289</v>
      </c>
      <c r="C301" s="89"/>
      <c r="D301" s="222"/>
      <c r="E301" s="90"/>
      <c r="F301" s="91"/>
      <c r="G301" s="92"/>
      <c r="H301" s="96"/>
      <c r="I301" s="97" t="str">
        <f t="shared" si="13"/>
        <v/>
      </c>
      <c r="J301" s="171"/>
      <c r="K301" s="214" t="str">
        <f t="shared" si="12"/>
        <v/>
      </c>
      <c r="L301" s="71"/>
    </row>
    <row r="302" spans="2:12" x14ac:dyDescent="0.35">
      <c r="B302" s="84">
        <f t="shared" si="14"/>
        <v>290</v>
      </c>
      <c r="C302" s="89"/>
      <c r="D302" s="222"/>
      <c r="E302" s="90"/>
      <c r="F302" s="91"/>
      <c r="G302" s="92"/>
      <c r="H302" s="96"/>
      <c r="I302" s="97" t="str">
        <f t="shared" si="13"/>
        <v/>
      </c>
      <c r="J302" s="171"/>
      <c r="K302" s="214" t="str">
        <f t="shared" si="12"/>
        <v/>
      </c>
      <c r="L302" s="71"/>
    </row>
    <row r="303" spans="2:12" x14ac:dyDescent="0.35">
      <c r="B303" s="84">
        <f t="shared" si="14"/>
        <v>291</v>
      </c>
      <c r="C303" s="89"/>
      <c r="D303" s="222"/>
      <c r="E303" s="90"/>
      <c r="F303" s="91"/>
      <c r="G303" s="92"/>
      <c r="H303" s="96"/>
      <c r="I303" s="97" t="str">
        <f t="shared" si="13"/>
        <v/>
      </c>
      <c r="J303" s="171"/>
      <c r="K303" s="214" t="str">
        <f t="shared" si="12"/>
        <v/>
      </c>
      <c r="L303" s="71"/>
    </row>
    <row r="304" spans="2:12" x14ac:dyDescent="0.35">
      <c r="B304" s="84">
        <f t="shared" si="14"/>
        <v>292</v>
      </c>
      <c r="C304" s="89"/>
      <c r="D304" s="222"/>
      <c r="E304" s="90"/>
      <c r="F304" s="91"/>
      <c r="G304" s="92"/>
      <c r="H304" s="96"/>
      <c r="I304" s="97" t="str">
        <f t="shared" si="13"/>
        <v/>
      </c>
      <c r="J304" s="171"/>
      <c r="K304" s="214" t="str">
        <f t="shared" si="12"/>
        <v/>
      </c>
      <c r="L304" s="71"/>
    </row>
    <row r="305" spans="2:12" x14ac:dyDescent="0.35">
      <c r="B305" s="84">
        <f t="shared" si="14"/>
        <v>293</v>
      </c>
      <c r="C305" s="89"/>
      <c r="D305" s="222"/>
      <c r="E305" s="90"/>
      <c r="F305" s="91"/>
      <c r="G305" s="92"/>
      <c r="H305" s="96"/>
      <c r="I305" s="97" t="str">
        <f t="shared" si="13"/>
        <v/>
      </c>
      <c r="J305" s="171"/>
      <c r="K305" s="214" t="str">
        <f t="shared" si="12"/>
        <v/>
      </c>
      <c r="L305" s="71"/>
    </row>
    <row r="306" spans="2:12" x14ac:dyDescent="0.35">
      <c r="B306" s="84">
        <f t="shared" si="14"/>
        <v>294</v>
      </c>
      <c r="C306" s="89"/>
      <c r="D306" s="222"/>
      <c r="E306" s="90"/>
      <c r="F306" s="91"/>
      <c r="G306" s="92"/>
      <c r="H306" s="96"/>
      <c r="I306" s="97" t="str">
        <f t="shared" si="13"/>
        <v/>
      </c>
      <c r="J306" s="171"/>
      <c r="K306" s="214" t="str">
        <f t="shared" si="12"/>
        <v/>
      </c>
      <c r="L306" s="71"/>
    </row>
    <row r="307" spans="2:12" x14ac:dyDescent="0.35">
      <c r="B307" s="84">
        <f t="shared" si="14"/>
        <v>295</v>
      </c>
      <c r="C307" s="89"/>
      <c r="D307" s="222"/>
      <c r="E307" s="90"/>
      <c r="F307" s="91"/>
      <c r="G307" s="92"/>
      <c r="H307" s="96"/>
      <c r="I307" s="97" t="str">
        <f t="shared" si="13"/>
        <v/>
      </c>
      <c r="J307" s="171"/>
      <c r="K307" s="214" t="str">
        <f t="shared" si="12"/>
        <v/>
      </c>
      <c r="L307" s="71"/>
    </row>
    <row r="308" spans="2:12" x14ac:dyDescent="0.35">
      <c r="B308" s="84">
        <f t="shared" si="14"/>
        <v>296</v>
      </c>
      <c r="C308" s="89"/>
      <c r="D308" s="222"/>
      <c r="E308" s="90"/>
      <c r="F308" s="91"/>
      <c r="G308" s="92"/>
      <c r="H308" s="96"/>
      <c r="I308" s="97" t="str">
        <f t="shared" si="13"/>
        <v/>
      </c>
      <c r="J308" s="171"/>
      <c r="K308" s="214" t="str">
        <f t="shared" si="12"/>
        <v/>
      </c>
      <c r="L308" s="71"/>
    </row>
    <row r="309" spans="2:12" x14ac:dyDescent="0.35">
      <c r="B309" s="84">
        <f t="shared" si="14"/>
        <v>297</v>
      </c>
      <c r="C309" s="89"/>
      <c r="D309" s="222"/>
      <c r="E309" s="90"/>
      <c r="F309" s="91"/>
      <c r="G309" s="92"/>
      <c r="H309" s="96"/>
      <c r="I309" s="97" t="str">
        <f t="shared" si="13"/>
        <v/>
      </c>
      <c r="J309" s="171"/>
      <c r="K309" s="214" t="str">
        <f t="shared" si="12"/>
        <v/>
      </c>
      <c r="L309" s="71"/>
    </row>
    <row r="310" spans="2:12" x14ac:dyDescent="0.35">
      <c r="B310" s="84">
        <f t="shared" si="14"/>
        <v>298</v>
      </c>
      <c r="C310" s="89"/>
      <c r="D310" s="222"/>
      <c r="E310" s="90"/>
      <c r="F310" s="91"/>
      <c r="G310" s="92"/>
      <c r="H310" s="96"/>
      <c r="I310" s="97" t="str">
        <f t="shared" si="13"/>
        <v/>
      </c>
      <c r="J310" s="171"/>
      <c r="K310" s="214" t="str">
        <f t="shared" si="12"/>
        <v/>
      </c>
      <c r="L310" s="71"/>
    </row>
    <row r="311" spans="2:12" x14ac:dyDescent="0.35">
      <c r="B311" s="84">
        <f t="shared" si="14"/>
        <v>299</v>
      </c>
      <c r="C311" s="89"/>
      <c r="D311" s="222"/>
      <c r="E311" s="90"/>
      <c r="F311" s="91"/>
      <c r="G311" s="92"/>
      <c r="H311" s="96"/>
      <c r="I311" s="97" t="str">
        <f t="shared" si="13"/>
        <v/>
      </c>
      <c r="J311" s="171"/>
      <c r="K311" s="214" t="str">
        <f t="shared" si="12"/>
        <v/>
      </c>
      <c r="L311" s="71"/>
    </row>
    <row r="312" spans="2:12" x14ac:dyDescent="0.35">
      <c r="B312" s="84">
        <f t="shared" si="14"/>
        <v>300</v>
      </c>
      <c r="C312" s="89"/>
      <c r="D312" s="222"/>
      <c r="E312" s="90"/>
      <c r="F312" s="91"/>
      <c r="G312" s="92"/>
      <c r="H312" s="96"/>
      <c r="I312" s="97" t="str">
        <f t="shared" si="13"/>
        <v/>
      </c>
      <c r="J312" s="171"/>
      <c r="K312" s="214" t="str">
        <f t="shared" si="12"/>
        <v/>
      </c>
      <c r="L312" s="71"/>
    </row>
    <row r="313" spans="2:12" x14ac:dyDescent="0.35">
      <c r="B313" s="84">
        <f t="shared" si="14"/>
        <v>301</v>
      </c>
      <c r="C313" s="89"/>
      <c r="D313" s="222"/>
      <c r="E313" s="90"/>
      <c r="F313" s="91"/>
      <c r="G313" s="92"/>
      <c r="H313" s="96"/>
      <c r="I313" s="97" t="str">
        <f t="shared" si="13"/>
        <v/>
      </c>
      <c r="J313" s="171"/>
      <c r="K313" s="214" t="str">
        <f t="shared" si="12"/>
        <v/>
      </c>
      <c r="L313" s="71"/>
    </row>
    <row r="314" spans="2:12" x14ac:dyDescent="0.35">
      <c r="B314" s="84">
        <f t="shared" si="14"/>
        <v>302</v>
      </c>
      <c r="C314" s="89"/>
      <c r="D314" s="222"/>
      <c r="E314" s="90"/>
      <c r="F314" s="91"/>
      <c r="G314" s="92"/>
      <c r="H314" s="96"/>
      <c r="I314" s="97" t="str">
        <f t="shared" si="13"/>
        <v/>
      </c>
      <c r="J314" s="171"/>
      <c r="K314" s="214" t="str">
        <f t="shared" si="12"/>
        <v/>
      </c>
      <c r="L314" s="71"/>
    </row>
    <row r="315" spans="2:12" x14ac:dyDescent="0.35">
      <c r="B315" s="84">
        <f t="shared" si="14"/>
        <v>303</v>
      </c>
      <c r="C315" s="89"/>
      <c r="D315" s="222"/>
      <c r="E315" s="90"/>
      <c r="F315" s="91"/>
      <c r="G315" s="92"/>
      <c r="H315" s="96"/>
      <c r="I315" s="97" t="str">
        <f t="shared" si="13"/>
        <v/>
      </c>
      <c r="J315" s="171"/>
      <c r="K315" s="214" t="str">
        <f t="shared" si="12"/>
        <v/>
      </c>
      <c r="L315" s="71"/>
    </row>
    <row r="316" spans="2:12" x14ac:dyDescent="0.35">
      <c r="B316" s="84">
        <f t="shared" si="14"/>
        <v>304</v>
      </c>
      <c r="C316" s="89"/>
      <c r="D316" s="222"/>
      <c r="E316" s="90"/>
      <c r="F316" s="91"/>
      <c r="G316" s="92"/>
      <c r="H316" s="96"/>
      <c r="I316" s="97" t="str">
        <f t="shared" si="13"/>
        <v/>
      </c>
      <c r="J316" s="171"/>
      <c r="K316" s="214" t="str">
        <f t="shared" si="12"/>
        <v/>
      </c>
      <c r="L316" s="71"/>
    </row>
    <row r="317" spans="2:12" x14ac:dyDescent="0.35">
      <c r="B317" s="84">
        <f t="shared" si="14"/>
        <v>305</v>
      </c>
      <c r="C317" s="89"/>
      <c r="D317" s="222"/>
      <c r="E317" s="90"/>
      <c r="F317" s="91"/>
      <c r="G317" s="92"/>
      <c r="H317" s="96"/>
      <c r="I317" s="97" t="str">
        <f t="shared" si="13"/>
        <v/>
      </c>
      <c r="J317" s="171"/>
      <c r="K317" s="214" t="str">
        <f t="shared" si="12"/>
        <v/>
      </c>
      <c r="L317" s="71"/>
    </row>
    <row r="318" spans="2:12" x14ac:dyDescent="0.35">
      <c r="B318" s="84">
        <f t="shared" si="14"/>
        <v>306</v>
      </c>
      <c r="C318" s="89"/>
      <c r="D318" s="222"/>
      <c r="E318" s="90"/>
      <c r="F318" s="91"/>
      <c r="G318" s="92"/>
      <c r="H318" s="96"/>
      <c r="I318" s="97" t="str">
        <f t="shared" si="13"/>
        <v/>
      </c>
      <c r="J318" s="171"/>
      <c r="K318" s="214" t="str">
        <f t="shared" si="12"/>
        <v/>
      </c>
      <c r="L318" s="71"/>
    </row>
    <row r="319" spans="2:12" x14ac:dyDescent="0.35">
      <c r="B319" s="84">
        <f t="shared" si="14"/>
        <v>307</v>
      </c>
      <c r="C319" s="89"/>
      <c r="D319" s="222"/>
      <c r="E319" s="90"/>
      <c r="F319" s="91"/>
      <c r="G319" s="92"/>
      <c r="H319" s="96"/>
      <c r="I319" s="97" t="str">
        <f t="shared" si="13"/>
        <v/>
      </c>
      <c r="J319" s="171"/>
      <c r="K319" s="214" t="str">
        <f t="shared" si="12"/>
        <v/>
      </c>
      <c r="L319" s="71"/>
    </row>
    <row r="320" spans="2:12" x14ac:dyDescent="0.35">
      <c r="B320" s="84">
        <f t="shared" si="14"/>
        <v>308</v>
      </c>
      <c r="C320" s="89"/>
      <c r="D320" s="222"/>
      <c r="E320" s="90"/>
      <c r="F320" s="91"/>
      <c r="G320" s="92"/>
      <c r="H320" s="96"/>
      <c r="I320" s="97" t="str">
        <f t="shared" si="13"/>
        <v/>
      </c>
      <c r="J320" s="171"/>
      <c r="K320" s="214" t="str">
        <f t="shared" si="12"/>
        <v/>
      </c>
      <c r="L320" s="71"/>
    </row>
    <row r="321" spans="2:12" x14ac:dyDescent="0.35">
      <c r="B321" s="84">
        <f t="shared" si="14"/>
        <v>309</v>
      </c>
      <c r="C321" s="89"/>
      <c r="D321" s="222"/>
      <c r="E321" s="90"/>
      <c r="F321" s="91"/>
      <c r="G321" s="92"/>
      <c r="H321" s="96"/>
      <c r="I321" s="97" t="str">
        <f t="shared" si="13"/>
        <v/>
      </c>
      <c r="J321" s="171"/>
      <c r="K321" s="214" t="str">
        <f t="shared" si="12"/>
        <v/>
      </c>
      <c r="L321" s="71"/>
    </row>
    <row r="322" spans="2:12" x14ac:dyDescent="0.35">
      <c r="B322" s="84">
        <f t="shared" si="14"/>
        <v>310</v>
      </c>
      <c r="C322" s="89"/>
      <c r="D322" s="222"/>
      <c r="E322" s="90"/>
      <c r="F322" s="91"/>
      <c r="G322" s="92"/>
      <c r="H322" s="96"/>
      <c r="I322" s="97" t="str">
        <f t="shared" si="13"/>
        <v/>
      </c>
      <c r="J322" s="171"/>
      <c r="K322" s="214" t="str">
        <f t="shared" si="12"/>
        <v/>
      </c>
      <c r="L322" s="71"/>
    </row>
    <row r="323" spans="2:12" x14ac:dyDescent="0.35">
      <c r="B323" s="84">
        <f t="shared" si="14"/>
        <v>311</v>
      </c>
      <c r="C323" s="89"/>
      <c r="D323" s="222"/>
      <c r="E323" s="90"/>
      <c r="F323" s="91"/>
      <c r="G323" s="92"/>
      <c r="H323" s="96"/>
      <c r="I323" s="97" t="str">
        <f t="shared" si="13"/>
        <v/>
      </c>
      <c r="J323" s="171"/>
      <c r="K323" s="214" t="str">
        <f t="shared" si="12"/>
        <v/>
      </c>
      <c r="L323" s="71"/>
    </row>
    <row r="324" spans="2:12" x14ac:dyDescent="0.35">
      <c r="B324" s="84">
        <f t="shared" si="14"/>
        <v>312</v>
      </c>
      <c r="C324" s="89"/>
      <c r="D324" s="222"/>
      <c r="E324" s="90"/>
      <c r="F324" s="91"/>
      <c r="G324" s="92"/>
      <c r="H324" s="96"/>
      <c r="I324" s="97" t="str">
        <f t="shared" si="13"/>
        <v/>
      </c>
      <c r="J324" s="171"/>
      <c r="K324" s="214" t="str">
        <f t="shared" si="12"/>
        <v/>
      </c>
      <c r="L324" s="71"/>
    </row>
    <row r="325" spans="2:12" x14ac:dyDescent="0.35">
      <c r="B325" s="84">
        <f t="shared" si="14"/>
        <v>313</v>
      </c>
      <c r="C325" s="89"/>
      <c r="D325" s="222"/>
      <c r="E325" s="90"/>
      <c r="F325" s="91"/>
      <c r="G325" s="92"/>
      <c r="H325" s="96"/>
      <c r="I325" s="97" t="str">
        <f t="shared" si="13"/>
        <v/>
      </c>
      <c r="J325" s="171"/>
      <c r="K325" s="214" t="str">
        <f t="shared" si="12"/>
        <v/>
      </c>
      <c r="L325" s="71"/>
    </row>
    <row r="326" spans="2:12" x14ac:dyDescent="0.35">
      <c r="B326" s="84">
        <f t="shared" si="14"/>
        <v>314</v>
      </c>
      <c r="C326" s="89"/>
      <c r="D326" s="222"/>
      <c r="E326" s="90"/>
      <c r="F326" s="91"/>
      <c r="G326" s="92"/>
      <c r="H326" s="96"/>
      <c r="I326" s="97" t="str">
        <f t="shared" si="13"/>
        <v/>
      </c>
      <c r="J326" s="171"/>
      <c r="K326" s="214" t="str">
        <f t="shared" si="12"/>
        <v/>
      </c>
      <c r="L326" s="71"/>
    </row>
    <row r="327" spans="2:12" x14ac:dyDescent="0.35">
      <c r="B327" s="84">
        <f t="shared" si="14"/>
        <v>315</v>
      </c>
      <c r="C327" s="89"/>
      <c r="D327" s="222"/>
      <c r="E327" s="90"/>
      <c r="F327" s="91"/>
      <c r="G327" s="92"/>
      <c r="H327" s="96"/>
      <c r="I327" s="97" t="str">
        <f t="shared" si="13"/>
        <v/>
      </c>
      <c r="J327" s="171"/>
      <c r="K327" s="214" t="str">
        <f t="shared" si="12"/>
        <v/>
      </c>
      <c r="L327" s="71"/>
    </row>
    <row r="328" spans="2:12" x14ac:dyDescent="0.35">
      <c r="B328" s="84">
        <f t="shared" si="14"/>
        <v>316</v>
      </c>
      <c r="C328" s="89"/>
      <c r="D328" s="222"/>
      <c r="E328" s="90"/>
      <c r="F328" s="91"/>
      <c r="G328" s="92"/>
      <c r="H328" s="96"/>
      <c r="I328" s="97" t="str">
        <f t="shared" si="13"/>
        <v/>
      </c>
      <c r="J328" s="171"/>
      <c r="K328" s="214" t="str">
        <f t="shared" si="12"/>
        <v/>
      </c>
      <c r="L328" s="71"/>
    </row>
    <row r="329" spans="2:12" x14ac:dyDescent="0.35">
      <c r="B329" s="84">
        <f t="shared" si="14"/>
        <v>317</v>
      </c>
      <c r="C329" s="89"/>
      <c r="D329" s="222"/>
      <c r="E329" s="90"/>
      <c r="F329" s="91"/>
      <c r="G329" s="92"/>
      <c r="H329" s="96"/>
      <c r="I329" s="97" t="str">
        <f t="shared" si="13"/>
        <v/>
      </c>
      <c r="J329" s="171"/>
      <c r="K329" s="214" t="str">
        <f t="shared" si="12"/>
        <v/>
      </c>
      <c r="L329" s="71"/>
    </row>
    <row r="330" spans="2:12" x14ac:dyDescent="0.35">
      <c r="B330" s="84">
        <f t="shared" si="14"/>
        <v>318</v>
      </c>
      <c r="C330" s="89"/>
      <c r="D330" s="222"/>
      <c r="E330" s="90"/>
      <c r="F330" s="91"/>
      <c r="G330" s="92"/>
      <c r="H330" s="96"/>
      <c r="I330" s="97" t="str">
        <f t="shared" si="13"/>
        <v/>
      </c>
      <c r="J330" s="171"/>
      <c r="K330" s="214" t="str">
        <f t="shared" si="12"/>
        <v/>
      </c>
      <c r="L330" s="71"/>
    </row>
    <row r="331" spans="2:12" x14ac:dyDescent="0.35">
      <c r="B331" s="84">
        <f t="shared" si="14"/>
        <v>319</v>
      </c>
      <c r="C331" s="89"/>
      <c r="D331" s="222"/>
      <c r="E331" s="90"/>
      <c r="F331" s="91"/>
      <c r="G331" s="92"/>
      <c r="H331" s="96"/>
      <c r="I331" s="97" t="str">
        <f t="shared" si="13"/>
        <v/>
      </c>
      <c r="J331" s="171"/>
      <c r="K331" s="214" t="str">
        <f t="shared" si="12"/>
        <v/>
      </c>
      <c r="L331" s="71"/>
    </row>
    <row r="332" spans="2:12" x14ac:dyDescent="0.35">
      <c r="B332" s="84">
        <f t="shared" si="14"/>
        <v>320</v>
      </c>
      <c r="C332" s="89"/>
      <c r="D332" s="222"/>
      <c r="E332" s="90"/>
      <c r="F332" s="91"/>
      <c r="G332" s="92"/>
      <c r="H332" s="96"/>
      <c r="I332" s="97" t="str">
        <f t="shared" si="13"/>
        <v/>
      </c>
      <c r="J332" s="171"/>
      <c r="K332" s="214" t="str">
        <f t="shared" si="12"/>
        <v/>
      </c>
      <c r="L332" s="71"/>
    </row>
    <row r="333" spans="2:12" x14ac:dyDescent="0.35">
      <c r="B333" s="84">
        <f t="shared" si="14"/>
        <v>321</v>
      </c>
      <c r="C333" s="89"/>
      <c r="D333" s="222"/>
      <c r="E333" s="90"/>
      <c r="F333" s="91"/>
      <c r="G333" s="92"/>
      <c r="H333" s="96"/>
      <c r="I333" s="97" t="str">
        <f t="shared" si="13"/>
        <v/>
      </c>
      <c r="J333" s="171"/>
      <c r="K333" s="214" t="str">
        <f t="shared" ref="K333:K396" si="15">IF(E333="","",VLOOKUP(J333,BUDGETLINETABLE,2,FALSE))</f>
        <v/>
      </c>
      <c r="L333" s="71"/>
    </row>
    <row r="334" spans="2:12" x14ac:dyDescent="0.35">
      <c r="B334" s="84">
        <f t="shared" si="14"/>
        <v>322</v>
      </c>
      <c r="C334" s="89"/>
      <c r="D334" s="222"/>
      <c r="E334" s="90"/>
      <c r="F334" s="91"/>
      <c r="G334" s="92"/>
      <c r="H334" s="96"/>
      <c r="I334" s="97" t="str">
        <f t="shared" ref="I334:I397" si="16">IF(E334="","",ROUND(F334/H334,2))</f>
        <v/>
      </c>
      <c r="J334" s="171"/>
      <c r="K334" s="214" t="str">
        <f t="shared" si="15"/>
        <v/>
      </c>
      <c r="L334" s="71"/>
    </row>
    <row r="335" spans="2:12" x14ac:dyDescent="0.35">
      <c r="B335" s="84">
        <f t="shared" ref="B335:B398" si="17">B334+1</f>
        <v>323</v>
      </c>
      <c r="C335" s="89"/>
      <c r="D335" s="222"/>
      <c r="E335" s="90"/>
      <c r="F335" s="91"/>
      <c r="G335" s="92"/>
      <c r="H335" s="96"/>
      <c r="I335" s="97" t="str">
        <f t="shared" si="16"/>
        <v/>
      </c>
      <c r="J335" s="171"/>
      <c r="K335" s="214" t="str">
        <f t="shared" si="15"/>
        <v/>
      </c>
      <c r="L335" s="71"/>
    </row>
    <row r="336" spans="2:12" x14ac:dyDescent="0.35">
      <c r="B336" s="84">
        <f t="shared" si="17"/>
        <v>324</v>
      </c>
      <c r="C336" s="89"/>
      <c r="D336" s="222"/>
      <c r="E336" s="90"/>
      <c r="F336" s="91"/>
      <c r="G336" s="92"/>
      <c r="H336" s="96"/>
      <c r="I336" s="97" t="str">
        <f t="shared" si="16"/>
        <v/>
      </c>
      <c r="J336" s="171"/>
      <c r="K336" s="214" t="str">
        <f t="shared" si="15"/>
        <v/>
      </c>
      <c r="L336" s="71"/>
    </row>
    <row r="337" spans="2:12" x14ac:dyDescent="0.35">
      <c r="B337" s="84">
        <f t="shared" si="17"/>
        <v>325</v>
      </c>
      <c r="C337" s="89"/>
      <c r="D337" s="222"/>
      <c r="E337" s="90"/>
      <c r="F337" s="91"/>
      <c r="G337" s="92"/>
      <c r="H337" s="96"/>
      <c r="I337" s="97" t="str">
        <f t="shared" si="16"/>
        <v/>
      </c>
      <c r="J337" s="171"/>
      <c r="K337" s="214" t="str">
        <f t="shared" si="15"/>
        <v/>
      </c>
      <c r="L337" s="71"/>
    </row>
    <row r="338" spans="2:12" x14ac:dyDescent="0.35">
      <c r="B338" s="84">
        <f t="shared" si="17"/>
        <v>326</v>
      </c>
      <c r="C338" s="89"/>
      <c r="D338" s="222"/>
      <c r="E338" s="90"/>
      <c r="F338" s="91"/>
      <c r="G338" s="92"/>
      <c r="H338" s="96"/>
      <c r="I338" s="97" t="str">
        <f t="shared" si="16"/>
        <v/>
      </c>
      <c r="J338" s="171"/>
      <c r="K338" s="214" t="str">
        <f t="shared" si="15"/>
        <v/>
      </c>
      <c r="L338" s="71"/>
    </row>
    <row r="339" spans="2:12" x14ac:dyDescent="0.35">
      <c r="B339" s="84">
        <f t="shared" si="17"/>
        <v>327</v>
      </c>
      <c r="C339" s="89"/>
      <c r="D339" s="222"/>
      <c r="E339" s="90"/>
      <c r="F339" s="91"/>
      <c r="G339" s="92"/>
      <c r="H339" s="96"/>
      <c r="I339" s="97" t="str">
        <f t="shared" si="16"/>
        <v/>
      </c>
      <c r="J339" s="171"/>
      <c r="K339" s="214" t="str">
        <f t="shared" si="15"/>
        <v/>
      </c>
      <c r="L339" s="71"/>
    </row>
    <row r="340" spans="2:12" x14ac:dyDescent="0.35">
      <c r="B340" s="84">
        <f t="shared" si="17"/>
        <v>328</v>
      </c>
      <c r="C340" s="89"/>
      <c r="D340" s="222"/>
      <c r="E340" s="90"/>
      <c r="F340" s="91"/>
      <c r="G340" s="92"/>
      <c r="H340" s="96"/>
      <c r="I340" s="97" t="str">
        <f t="shared" si="16"/>
        <v/>
      </c>
      <c r="J340" s="171"/>
      <c r="K340" s="214" t="str">
        <f t="shared" si="15"/>
        <v/>
      </c>
      <c r="L340" s="71"/>
    </row>
    <row r="341" spans="2:12" x14ac:dyDescent="0.35">
      <c r="B341" s="84">
        <f t="shared" si="17"/>
        <v>329</v>
      </c>
      <c r="C341" s="89"/>
      <c r="D341" s="222"/>
      <c r="E341" s="90"/>
      <c r="F341" s="91"/>
      <c r="G341" s="92"/>
      <c r="H341" s="96"/>
      <c r="I341" s="97" t="str">
        <f t="shared" si="16"/>
        <v/>
      </c>
      <c r="J341" s="171"/>
      <c r="K341" s="214" t="str">
        <f t="shared" si="15"/>
        <v/>
      </c>
      <c r="L341" s="71"/>
    </row>
    <row r="342" spans="2:12" x14ac:dyDescent="0.35">
      <c r="B342" s="84">
        <f t="shared" si="17"/>
        <v>330</v>
      </c>
      <c r="C342" s="89"/>
      <c r="D342" s="222"/>
      <c r="E342" s="90"/>
      <c r="F342" s="91"/>
      <c r="G342" s="92"/>
      <c r="H342" s="96"/>
      <c r="I342" s="97" t="str">
        <f t="shared" si="16"/>
        <v/>
      </c>
      <c r="J342" s="171"/>
      <c r="K342" s="214" t="str">
        <f t="shared" si="15"/>
        <v/>
      </c>
      <c r="L342" s="71"/>
    </row>
    <row r="343" spans="2:12" x14ac:dyDescent="0.35">
      <c r="B343" s="84">
        <f t="shared" si="17"/>
        <v>331</v>
      </c>
      <c r="C343" s="89"/>
      <c r="D343" s="222"/>
      <c r="E343" s="90"/>
      <c r="F343" s="91"/>
      <c r="G343" s="92"/>
      <c r="H343" s="96"/>
      <c r="I343" s="97" t="str">
        <f t="shared" si="16"/>
        <v/>
      </c>
      <c r="J343" s="171"/>
      <c r="K343" s="214" t="str">
        <f t="shared" si="15"/>
        <v/>
      </c>
      <c r="L343" s="71"/>
    </row>
    <row r="344" spans="2:12" x14ac:dyDescent="0.35">
      <c r="B344" s="84">
        <f t="shared" si="17"/>
        <v>332</v>
      </c>
      <c r="C344" s="89"/>
      <c r="D344" s="222"/>
      <c r="E344" s="90"/>
      <c r="F344" s="91"/>
      <c r="G344" s="92"/>
      <c r="H344" s="96"/>
      <c r="I344" s="97" t="str">
        <f t="shared" si="16"/>
        <v/>
      </c>
      <c r="J344" s="171"/>
      <c r="K344" s="214" t="str">
        <f t="shared" si="15"/>
        <v/>
      </c>
      <c r="L344" s="71"/>
    </row>
    <row r="345" spans="2:12" x14ac:dyDescent="0.35">
      <c r="B345" s="84">
        <f t="shared" si="17"/>
        <v>333</v>
      </c>
      <c r="C345" s="89"/>
      <c r="D345" s="222"/>
      <c r="E345" s="90"/>
      <c r="F345" s="91"/>
      <c r="G345" s="92"/>
      <c r="H345" s="96"/>
      <c r="I345" s="97" t="str">
        <f t="shared" si="16"/>
        <v/>
      </c>
      <c r="J345" s="171"/>
      <c r="K345" s="214" t="str">
        <f t="shared" si="15"/>
        <v/>
      </c>
      <c r="L345" s="71"/>
    </row>
    <row r="346" spans="2:12" x14ac:dyDescent="0.35">
      <c r="B346" s="84">
        <f t="shared" si="17"/>
        <v>334</v>
      </c>
      <c r="C346" s="89"/>
      <c r="D346" s="222"/>
      <c r="E346" s="90"/>
      <c r="F346" s="91"/>
      <c r="G346" s="92"/>
      <c r="H346" s="96"/>
      <c r="I346" s="97" t="str">
        <f t="shared" si="16"/>
        <v/>
      </c>
      <c r="J346" s="171"/>
      <c r="K346" s="214" t="str">
        <f t="shared" si="15"/>
        <v/>
      </c>
      <c r="L346" s="71"/>
    </row>
    <row r="347" spans="2:12" x14ac:dyDescent="0.35">
      <c r="B347" s="84">
        <f t="shared" si="17"/>
        <v>335</v>
      </c>
      <c r="C347" s="89"/>
      <c r="D347" s="222"/>
      <c r="E347" s="90"/>
      <c r="F347" s="91"/>
      <c r="G347" s="92"/>
      <c r="H347" s="96"/>
      <c r="I347" s="97" t="str">
        <f t="shared" si="16"/>
        <v/>
      </c>
      <c r="J347" s="171"/>
      <c r="K347" s="214" t="str">
        <f t="shared" si="15"/>
        <v/>
      </c>
      <c r="L347" s="71"/>
    </row>
    <row r="348" spans="2:12" x14ac:dyDescent="0.35">
      <c r="B348" s="84">
        <f t="shared" si="17"/>
        <v>336</v>
      </c>
      <c r="C348" s="89"/>
      <c r="D348" s="222"/>
      <c r="E348" s="90"/>
      <c r="F348" s="91"/>
      <c r="G348" s="92"/>
      <c r="H348" s="96"/>
      <c r="I348" s="97" t="str">
        <f t="shared" si="16"/>
        <v/>
      </c>
      <c r="J348" s="171"/>
      <c r="K348" s="214" t="str">
        <f t="shared" si="15"/>
        <v/>
      </c>
      <c r="L348" s="71"/>
    </row>
    <row r="349" spans="2:12" x14ac:dyDescent="0.35">
      <c r="B349" s="84">
        <f t="shared" si="17"/>
        <v>337</v>
      </c>
      <c r="C349" s="89"/>
      <c r="D349" s="222"/>
      <c r="E349" s="90"/>
      <c r="F349" s="91"/>
      <c r="G349" s="92"/>
      <c r="H349" s="96"/>
      <c r="I349" s="97" t="str">
        <f t="shared" si="16"/>
        <v/>
      </c>
      <c r="J349" s="171"/>
      <c r="K349" s="214" t="str">
        <f t="shared" si="15"/>
        <v/>
      </c>
      <c r="L349" s="71"/>
    </row>
    <row r="350" spans="2:12" x14ac:dyDescent="0.35">
      <c r="B350" s="84">
        <f t="shared" si="17"/>
        <v>338</v>
      </c>
      <c r="C350" s="89"/>
      <c r="D350" s="222"/>
      <c r="E350" s="90"/>
      <c r="F350" s="91"/>
      <c r="G350" s="92"/>
      <c r="H350" s="96"/>
      <c r="I350" s="97" t="str">
        <f t="shared" si="16"/>
        <v/>
      </c>
      <c r="J350" s="171"/>
      <c r="K350" s="214" t="str">
        <f t="shared" si="15"/>
        <v/>
      </c>
      <c r="L350" s="71"/>
    </row>
    <row r="351" spans="2:12" x14ac:dyDescent="0.35">
      <c r="B351" s="84">
        <f t="shared" si="17"/>
        <v>339</v>
      </c>
      <c r="C351" s="89"/>
      <c r="D351" s="222"/>
      <c r="E351" s="90"/>
      <c r="F351" s="91"/>
      <c r="G351" s="92"/>
      <c r="H351" s="96"/>
      <c r="I351" s="97" t="str">
        <f t="shared" si="16"/>
        <v/>
      </c>
      <c r="J351" s="171"/>
      <c r="K351" s="214" t="str">
        <f t="shared" si="15"/>
        <v/>
      </c>
      <c r="L351" s="71"/>
    </row>
    <row r="352" spans="2:12" x14ac:dyDescent="0.35">
      <c r="B352" s="84">
        <f t="shared" si="17"/>
        <v>340</v>
      </c>
      <c r="C352" s="89"/>
      <c r="D352" s="222"/>
      <c r="E352" s="90"/>
      <c r="F352" s="91"/>
      <c r="G352" s="92"/>
      <c r="H352" s="96"/>
      <c r="I352" s="97" t="str">
        <f t="shared" si="16"/>
        <v/>
      </c>
      <c r="J352" s="171"/>
      <c r="K352" s="214" t="str">
        <f t="shared" si="15"/>
        <v/>
      </c>
      <c r="L352" s="71"/>
    </row>
    <row r="353" spans="2:12" x14ac:dyDescent="0.35">
      <c r="B353" s="84">
        <f t="shared" si="17"/>
        <v>341</v>
      </c>
      <c r="C353" s="89"/>
      <c r="D353" s="222"/>
      <c r="E353" s="90"/>
      <c r="F353" s="91"/>
      <c r="G353" s="92"/>
      <c r="H353" s="96"/>
      <c r="I353" s="97" t="str">
        <f t="shared" si="16"/>
        <v/>
      </c>
      <c r="J353" s="171"/>
      <c r="K353" s="214" t="str">
        <f t="shared" si="15"/>
        <v/>
      </c>
      <c r="L353" s="71"/>
    </row>
    <row r="354" spans="2:12" x14ac:dyDescent="0.35">
      <c r="B354" s="84">
        <f t="shared" si="17"/>
        <v>342</v>
      </c>
      <c r="C354" s="89"/>
      <c r="D354" s="222"/>
      <c r="E354" s="90"/>
      <c r="F354" s="91"/>
      <c r="G354" s="92"/>
      <c r="H354" s="96"/>
      <c r="I354" s="97" t="str">
        <f t="shared" si="16"/>
        <v/>
      </c>
      <c r="J354" s="171"/>
      <c r="K354" s="214" t="str">
        <f t="shared" si="15"/>
        <v/>
      </c>
      <c r="L354" s="71"/>
    </row>
    <row r="355" spans="2:12" x14ac:dyDescent="0.35">
      <c r="B355" s="84">
        <f t="shared" si="17"/>
        <v>343</v>
      </c>
      <c r="C355" s="89"/>
      <c r="D355" s="222"/>
      <c r="E355" s="90"/>
      <c r="F355" s="91"/>
      <c r="G355" s="92"/>
      <c r="H355" s="96"/>
      <c r="I355" s="97" t="str">
        <f t="shared" si="16"/>
        <v/>
      </c>
      <c r="J355" s="171"/>
      <c r="K355" s="214" t="str">
        <f t="shared" si="15"/>
        <v/>
      </c>
      <c r="L355" s="71"/>
    </row>
    <row r="356" spans="2:12" x14ac:dyDescent="0.35">
      <c r="B356" s="84">
        <f t="shared" si="17"/>
        <v>344</v>
      </c>
      <c r="C356" s="89"/>
      <c r="D356" s="222"/>
      <c r="E356" s="90"/>
      <c r="F356" s="91"/>
      <c r="G356" s="92"/>
      <c r="H356" s="96"/>
      <c r="I356" s="97" t="str">
        <f t="shared" si="16"/>
        <v/>
      </c>
      <c r="J356" s="171"/>
      <c r="K356" s="214" t="str">
        <f t="shared" si="15"/>
        <v/>
      </c>
      <c r="L356" s="71"/>
    </row>
    <row r="357" spans="2:12" x14ac:dyDescent="0.35">
      <c r="B357" s="84">
        <f t="shared" si="17"/>
        <v>345</v>
      </c>
      <c r="C357" s="89"/>
      <c r="D357" s="222"/>
      <c r="E357" s="90"/>
      <c r="F357" s="91"/>
      <c r="G357" s="92"/>
      <c r="H357" s="96"/>
      <c r="I357" s="97" t="str">
        <f t="shared" si="16"/>
        <v/>
      </c>
      <c r="J357" s="171"/>
      <c r="K357" s="214" t="str">
        <f t="shared" si="15"/>
        <v/>
      </c>
      <c r="L357" s="71"/>
    </row>
    <row r="358" spans="2:12" x14ac:dyDescent="0.35">
      <c r="B358" s="84">
        <f t="shared" si="17"/>
        <v>346</v>
      </c>
      <c r="C358" s="89"/>
      <c r="D358" s="222"/>
      <c r="E358" s="90"/>
      <c r="F358" s="91"/>
      <c r="G358" s="92"/>
      <c r="H358" s="96"/>
      <c r="I358" s="97" t="str">
        <f t="shared" si="16"/>
        <v/>
      </c>
      <c r="J358" s="171"/>
      <c r="K358" s="214" t="str">
        <f t="shared" si="15"/>
        <v/>
      </c>
      <c r="L358" s="71"/>
    </row>
    <row r="359" spans="2:12" x14ac:dyDescent="0.35">
      <c r="B359" s="84">
        <f t="shared" si="17"/>
        <v>347</v>
      </c>
      <c r="C359" s="89"/>
      <c r="D359" s="222"/>
      <c r="E359" s="90"/>
      <c r="F359" s="91"/>
      <c r="G359" s="92"/>
      <c r="H359" s="96"/>
      <c r="I359" s="97" t="str">
        <f t="shared" si="16"/>
        <v/>
      </c>
      <c r="J359" s="171"/>
      <c r="K359" s="214" t="str">
        <f t="shared" si="15"/>
        <v/>
      </c>
      <c r="L359" s="71"/>
    </row>
    <row r="360" spans="2:12" x14ac:dyDescent="0.35">
      <c r="B360" s="84">
        <f t="shared" si="17"/>
        <v>348</v>
      </c>
      <c r="C360" s="89"/>
      <c r="D360" s="222"/>
      <c r="E360" s="90"/>
      <c r="F360" s="91"/>
      <c r="G360" s="92"/>
      <c r="H360" s="96"/>
      <c r="I360" s="97" t="str">
        <f t="shared" si="16"/>
        <v/>
      </c>
      <c r="J360" s="171"/>
      <c r="K360" s="214" t="str">
        <f t="shared" si="15"/>
        <v/>
      </c>
      <c r="L360" s="71"/>
    </row>
    <row r="361" spans="2:12" x14ac:dyDescent="0.35">
      <c r="B361" s="84">
        <f t="shared" si="17"/>
        <v>349</v>
      </c>
      <c r="C361" s="89"/>
      <c r="D361" s="222"/>
      <c r="E361" s="90"/>
      <c r="F361" s="91"/>
      <c r="G361" s="92"/>
      <c r="H361" s="96"/>
      <c r="I361" s="97" t="str">
        <f t="shared" si="16"/>
        <v/>
      </c>
      <c r="J361" s="171"/>
      <c r="K361" s="214" t="str">
        <f t="shared" si="15"/>
        <v/>
      </c>
      <c r="L361" s="71"/>
    </row>
    <row r="362" spans="2:12" x14ac:dyDescent="0.35">
      <c r="B362" s="84">
        <f t="shared" si="17"/>
        <v>350</v>
      </c>
      <c r="C362" s="89"/>
      <c r="D362" s="222"/>
      <c r="E362" s="90"/>
      <c r="F362" s="91"/>
      <c r="G362" s="92"/>
      <c r="H362" s="96"/>
      <c r="I362" s="97" t="str">
        <f t="shared" si="16"/>
        <v/>
      </c>
      <c r="J362" s="171"/>
      <c r="K362" s="214" t="str">
        <f t="shared" si="15"/>
        <v/>
      </c>
      <c r="L362" s="71"/>
    </row>
    <row r="363" spans="2:12" x14ac:dyDescent="0.35">
      <c r="B363" s="84">
        <f t="shared" si="17"/>
        <v>351</v>
      </c>
      <c r="C363" s="89"/>
      <c r="D363" s="222"/>
      <c r="E363" s="90"/>
      <c r="F363" s="91"/>
      <c r="G363" s="92"/>
      <c r="H363" s="96"/>
      <c r="I363" s="97" t="str">
        <f t="shared" si="16"/>
        <v/>
      </c>
      <c r="J363" s="171"/>
      <c r="K363" s="214" t="str">
        <f t="shared" si="15"/>
        <v/>
      </c>
      <c r="L363" s="71"/>
    </row>
    <row r="364" spans="2:12" x14ac:dyDescent="0.35">
      <c r="B364" s="84">
        <f t="shared" si="17"/>
        <v>352</v>
      </c>
      <c r="C364" s="89"/>
      <c r="D364" s="222"/>
      <c r="E364" s="90"/>
      <c r="F364" s="91"/>
      <c r="G364" s="92"/>
      <c r="H364" s="96"/>
      <c r="I364" s="97" t="str">
        <f t="shared" si="16"/>
        <v/>
      </c>
      <c r="J364" s="171"/>
      <c r="K364" s="214" t="str">
        <f t="shared" si="15"/>
        <v/>
      </c>
      <c r="L364" s="71"/>
    </row>
    <row r="365" spans="2:12" x14ac:dyDescent="0.35">
      <c r="B365" s="84">
        <f t="shared" si="17"/>
        <v>353</v>
      </c>
      <c r="C365" s="89"/>
      <c r="D365" s="222"/>
      <c r="E365" s="90"/>
      <c r="F365" s="91"/>
      <c r="G365" s="92"/>
      <c r="H365" s="96"/>
      <c r="I365" s="97" t="str">
        <f t="shared" si="16"/>
        <v/>
      </c>
      <c r="J365" s="171"/>
      <c r="K365" s="214" t="str">
        <f t="shared" si="15"/>
        <v/>
      </c>
      <c r="L365" s="71"/>
    </row>
    <row r="366" spans="2:12" x14ac:dyDescent="0.35">
      <c r="B366" s="84">
        <f t="shared" si="17"/>
        <v>354</v>
      </c>
      <c r="C366" s="89"/>
      <c r="D366" s="222"/>
      <c r="E366" s="90"/>
      <c r="F366" s="91"/>
      <c r="G366" s="92"/>
      <c r="H366" s="96"/>
      <c r="I366" s="97" t="str">
        <f t="shared" si="16"/>
        <v/>
      </c>
      <c r="J366" s="171"/>
      <c r="K366" s="214" t="str">
        <f t="shared" si="15"/>
        <v/>
      </c>
      <c r="L366" s="71"/>
    </row>
    <row r="367" spans="2:12" x14ac:dyDescent="0.35">
      <c r="B367" s="84">
        <f t="shared" si="17"/>
        <v>355</v>
      </c>
      <c r="C367" s="89"/>
      <c r="D367" s="222"/>
      <c r="E367" s="90"/>
      <c r="F367" s="91"/>
      <c r="G367" s="92"/>
      <c r="H367" s="96"/>
      <c r="I367" s="97" t="str">
        <f t="shared" si="16"/>
        <v/>
      </c>
      <c r="J367" s="171"/>
      <c r="K367" s="214" t="str">
        <f t="shared" si="15"/>
        <v/>
      </c>
      <c r="L367" s="71"/>
    </row>
    <row r="368" spans="2:12" x14ac:dyDescent="0.35">
      <c r="B368" s="84">
        <f t="shared" si="17"/>
        <v>356</v>
      </c>
      <c r="C368" s="89"/>
      <c r="D368" s="222"/>
      <c r="E368" s="90"/>
      <c r="F368" s="91"/>
      <c r="G368" s="92"/>
      <c r="H368" s="96"/>
      <c r="I368" s="97" t="str">
        <f t="shared" si="16"/>
        <v/>
      </c>
      <c r="J368" s="171"/>
      <c r="K368" s="214" t="str">
        <f t="shared" si="15"/>
        <v/>
      </c>
      <c r="L368" s="71"/>
    </row>
    <row r="369" spans="2:12" x14ac:dyDescent="0.35">
      <c r="B369" s="84">
        <f t="shared" si="17"/>
        <v>357</v>
      </c>
      <c r="C369" s="89"/>
      <c r="D369" s="222"/>
      <c r="E369" s="90"/>
      <c r="F369" s="91"/>
      <c r="G369" s="92"/>
      <c r="H369" s="96"/>
      <c r="I369" s="97" t="str">
        <f t="shared" si="16"/>
        <v/>
      </c>
      <c r="J369" s="171"/>
      <c r="K369" s="214" t="str">
        <f t="shared" si="15"/>
        <v/>
      </c>
      <c r="L369" s="71"/>
    </row>
    <row r="370" spans="2:12" x14ac:dyDescent="0.35">
      <c r="B370" s="84">
        <f t="shared" si="17"/>
        <v>358</v>
      </c>
      <c r="C370" s="89"/>
      <c r="D370" s="222"/>
      <c r="E370" s="90"/>
      <c r="F370" s="91"/>
      <c r="G370" s="92"/>
      <c r="H370" s="96"/>
      <c r="I370" s="97" t="str">
        <f t="shared" si="16"/>
        <v/>
      </c>
      <c r="J370" s="171"/>
      <c r="K370" s="214" t="str">
        <f t="shared" si="15"/>
        <v/>
      </c>
      <c r="L370" s="71"/>
    </row>
    <row r="371" spans="2:12" x14ac:dyDescent="0.35">
      <c r="B371" s="84">
        <f t="shared" si="17"/>
        <v>359</v>
      </c>
      <c r="C371" s="89"/>
      <c r="D371" s="222"/>
      <c r="E371" s="90"/>
      <c r="F371" s="91"/>
      <c r="G371" s="92"/>
      <c r="H371" s="96"/>
      <c r="I371" s="97" t="str">
        <f t="shared" si="16"/>
        <v/>
      </c>
      <c r="J371" s="171"/>
      <c r="K371" s="214" t="str">
        <f t="shared" si="15"/>
        <v/>
      </c>
      <c r="L371" s="71"/>
    </row>
    <row r="372" spans="2:12" x14ac:dyDescent="0.35">
      <c r="B372" s="84">
        <f t="shared" si="17"/>
        <v>360</v>
      </c>
      <c r="C372" s="89"/>
      <c r="D372" s="222"/>
      <c r="E372" s="90"/>
      <c r="F372" s="91"/>
      <c r="G372" s="92"/>
      <c r="H372" s="96"/>
      <c r="I372" s="97" t="str">
        <f t="shared" si="16"/>
        <v/>
      </c>
      <c r="J372" s="171"/>
      <c r="K372" s="214" t="str">
        <f t="shared" si="15"/>
        <v/>
      </c>
      <c r="L372" s="71"/>
    </row>
    <row r="373" spans="2:12" x14ac:dyDescent="0.35">
      <c r="B373" s="84">
        <f t="shared" si="17"/>
        <v>361</v>
      </c>
      <c r="C373" s="89"/>
      <c r="D373" s="222"/>
      <c r="E373" s="90"/>
      <c r="F373" s="91"/>
      <c r="G373" s="92"/>
      <c r="H373" s="96"/>
      <c r="I373" s="97" t="str">
        <f t="shared" si="16"/>
        <v/>
      </c>
      <c r="J373" s="171"/>
      <c r="K373" s="214" t="str">
        <f t="shared" si="15"/>
        <v/>
      </c>
      <c r="L373" s="71"/>
    </row>
    <row r="374" spans="2:12" x14ac:dyDescent="0.35">
      <c r="B374" s="84">
        <f t="shared" si="17"/>
        <v>362</v>
      </c>
      <c r="C374" s="89"/>
      <c r="D374" s="222"/>
      <c r="E374" s="90"/>
      <c r="F374" s="91"/>
      <c r="G374" s="92"/>
      <c r="H374" s="96"/>
      <c r="I374" s="97" t="str">
        <f t="shared" si="16"/>
        <v/>
      </c>
      <c r="J374" s="171"/>
      <c r="K374" s="214" t="str">
        <f t="shared" si="15"/>
        <v/>
      </c>
      <c r="L374" s="71"/>
    </row>
    <row r="375" spans="2:12" x14ac:dyDescent="0.35">
      <c r="B375" s="84">
        <f t="shared" si="17"/>
        <v>363</v>
      </c>
      <c r="C375" s="89"/>
      <c r="D375" s="222"/>
      <c r="E375" s="90"/>
      <c r="F375" s="91"/>
      <c r="G375" s="92"/>
      <c r="H375" s="96"/>
      <c r="I375" s="97" t="str">
        <f t="shared" si="16"/>
        <v/>
      </c>
      <c r="J375" s="171"/>
      <c r="K375" s="214" t="str">
        <f t="shared" si="15"/>
        <v/>
      </c>
      <c r="L375" s="71"/>
    </row>
    <row r="376" spans="2:12" x14ac:dyDescent="0.35">
      <c r="B376" s="84">
        <f t="shared" si="17"/>
        <v>364</v>
      </c>
      <c r="C376" s="89"/>
      <c r="D376" s="222"/>
      <c r="E376" s="90"/>
      <c r="F376" s="91"/>
      <c r="G376" s="92"/>
      <c r="H376" s="96"/>
      <c r="I376" s="97" t="str">
        <f t="shared" si="16"/>
        <v/>
      </c>
      <c r="J376" s="171"/>
      <c r="K376" s="214" t="str">
        <f t="shared" si="15"/>
        <v/>
      </c>
      <c r="L376" s="71"/>
    </row>
    <row r="377" spans="2:12" x14ac:dyDescent="0.35">
      <c r="B377" s="84">
        <f t="shared" si="17"/>
        <v>365</v>
      </c>
      <c r="C377" s="89"/>
      <c r="D377" s="222"/>
      <c r="E377" s="90"/>
      <c r="F377" s="91"/>
      <c r="G377" s="92"/>
      <c r="H377" s="96"/>
      <c r="I377" s="97" t="str">
        <f t="shared" si="16"/>
        <v/>
      </c>
      <c r="J377" s="171"/>
      <c r="K377" s="214" t="str">
        <f t="shared" si="15"/>
        <v/>
      </c>
      <c r="L377" s="71"/>
    </row>
    <row r="378" spans="2:12" x14ac:dyDescent="0.35">
      <c r="B378" s="84">
        <f t="shared" si="17"/>
        <v>366</v>
      </c>
      <c r="C378" s="89"/>
      <c r="D378" s="222"/>
      <c r="E378" s="90"/>
      <c r="F378" s="91"/>
      <c r="G378" s="92"/>
      <c r="H378" s="96"/>
      <c r="I378" s="97" t="str">
        <f t="shared" si="16"/>
        <v/>
      </c>
      <c r="J378" s="171"/>
      <c r="K378" s="214" t="str">
        <f t="shared" si="15"/>
        <v/>
      </c>
      <c r="L378" s="71"/>
    </row>
    <row r="379" spans="2:12" x14ac:dyDescent="0.35">
      <c r="B379" s="84">
        <f t="shared" si="17"/>
        <v>367</v>
      </c>
      <c r="C379" s="89"/>
      <c r="D379" s="222"/>
      <c r="E379" s="90"/>
      <c r="F379" s="91"/>
      <c r="G379" s="92"/>
      <c r="H379" s="96"/>
      <c r="I379" s="97" t="str">
        <f t="shared" si="16"/>
        <v/>
      </c>
      <c r="J379" s="171"/>
      <c r="K379" s="214" t="str">
        <f t="shared" si="15"/>
        <v/>
      </c>
      <c r="L379" s="71"/>
    </row>
    <row r="380" spans="2:12" x14ac:dyDescent="0.35">
      <c r="B380" s="84">
        <f t="shared" si="17"/>
        <v>368</v>
      </c>
      <c r="C380" s="89"/>
      <c r="D380" s="222"/>
      <c r="E380" s="90"/>
      <c r="F380" s="91"/>
      <c r="G380" s="92"/>
      <c r="H380" s="96"/>
      <c r="I380" s="97" t="str">
        <f t="shared" si="16"/>
        <v/>
      </c>
      <c r="J380" s="171"/>
      <c r="K380" s="214" t="str">
        <f t="shared" si="15"/>
        <v/>
      </c>
      <c r="L380" s="71"/>
    </row>
    <row r="381" spans="2:12" x14ac:dyDescent="0.35">
      <c r="B381" s="84">
        <f t="shared" si="17"/>
        <v>369</v>
      </c>
      <c r="C381" s="89"/>
      <c r="D381" s="222"/>
      <c r="E381" s="90"/>
      <c r="F381" s="91"/>
      <c r="G381" s="92"/>
      <c r="H381" s="96"/>
      <c r="I381" s="97" t="str">
        <f t="shared" si="16"/>
        <v/>
      </c>
      <c r="J381" s="171"/>
      <c r="K381" s="214" t="str">
        <f t="shared" si="15"/>
        <v/>
      </c>
      <c r="L381" s="71"/>
    </row>
    <row r="382" spans="2:12" x14ac:dyDescent="0.35">
      <c r="B382" s="84">
        <f t="shared" si="17"/>
        <v>370</v>
      </c>
      <c r="C382" s="89"/>
      <c r="D382" s="222"/>
      <c r="E382" s="90"/>
      <c r="F382" s="91"/>
      <c r="G382" s="92"/>
      <c r="H382" s="96"/>
      <c r="I382" s="97" t="str">
        <f t="shared" si="16"/>
        <v/>
      </c>
      <c r="J382" s="171"/>
      <c r="K382" s="214" t="str">
        <f t="shared" si="15"/>
        <v/>
      </c>
      <c r="L382" s="71"/>
    </row>
    <row r="383" spans="2:12" x14ac:dyDescent="0.35">
      <c r="B383" s="84">
        <f t="shared" si="17"/>
        <v>371</v>
      </c>
      <c r="C383" s="89"/>
      <c r="D383" s="222"/>
      <c r="E383" s="90"/>
      <c r="F383" s="91"/>
      <c r="G383" s="92"/>
      <c r="H383" s="96"/>
      <c r="I383" s="97" t="str">
        <f t="shared" si="16"/>
        <v/>
      </c>
      <c r="J383" s="171"/>
      <c r="K383" s="214" t="str">
        <f t="shared" si="15"/>
        <v/>
      </c>
      <c r="L383" s="71"/>
    </row>
    <row r="384" spans="2:12" x14ac:dyDescent="0.35">
      <c r="B384" s="84">
        <f t="shared" si="17"/>
        <v>372</v>
      </c>
      <c r="C384" s="89"/>
      <c r="D384" s="222"/>
      <c r="E384" s="90"/>
      <c r="F384" s="91"/>
      <c r="G384" s="92"/>
      <c r="H384" s="96"/>
      <c r="I384" s="97" t="str">
        <f t="shared" si="16"/>
        <v/>
      </c>
      <c r="J384" s="171"/>
      <c r="K384" s="214" t="str">
        <f t="shared" si="15"/>
        <v/>
      </c>
      <c r="L384" s="71"/>
    </row>
    <row r="385" spans="2:12" x14ac:dyDescent="0.35">
      <c r="B385" s="84">
        <f t="shared" si="17"/>
        <v>373</v>
      </c>
      <c r="C385" s="89"/>
      <c r="D385" s="222"/>
      <c r="E385" s="90"/>
      <c r="F385" s="91"/>
      <c r="G385" s="92"/>
      <c r="H385" s="96"/>
      <c r="I385" s="97" t="str">
        <f t="shared" si="16"/>
        <v/>
      </c>
      <c r="J385" s="171"/>
      <c r="K385" s="214" t="str">
        <f t="shared" si="15"/>
        <v/>
      </c>
      <c r="L385" s="71"/>
    </row>
    <row r="386" spans="2:12" x14ac:dyDescent="0.35">
      <c r="B386" s="84">
        <f t="shared" si="17"/>
        <v>374</v>
      </c>
      <c r="C386" s="89"/>
      <c r="D386" s="222"/>
      <c r="E386" s="90"/>
      <c r="F386" s="91"/>
      <c r="G386" s="92"/>
      <c r="H386" s="96"/>
      <c r="I386" s="97" t="str">
        <f t="shared" si="16"/>
        <v/>
      </c>
      <c r="J386" s="171"/>
      <c r="K386" s="214" t="str">
        <f t="shared" si="15"/>
        <v/>
      </c>
      <c r="L386" s="71"/>
    </row>
    <row r="387" spans="2:12" x14ac:dyDescent="0.35">
      <c r="B387" s="84">
        <f t="shared" si="17"/>
        <v>375</v>
      </c>
      <c r="C387" s="89"/>
      <c r="D387" s="222"/>
      <c r="E387" s="90"/>
      <c r="F387" s="91"/>
      <c r="G387" s="92"/>
      <c r="H387" s="96"/>
      <c r="I387" s="97" t="str">
        <f t="shared" si="16"/>
        <v/>
      </c>
      <c r="J387" s="171"/>
      <c r="K387" s="214" t="str">
        <f t="shared" si="15"/>
        <v/>
      </c>
      <c r="L387" s="71"/>
    </row>
    <row r="388" spans="2:12" x14ac:dyDescent="0.35">
      <c r="B388" s="84">
        <f t="shared" si="17"/>
        <v>376</v>
      </c>
      <c r="C388" s="89"/>
      <c r="D388" s="222"/>
      <c r="E388" s="90"/>
      <c r="F388" s="91"/>
      <c r="G388" s="92"/>
      <c r="H388" s="96"/>
      <c r="I388" s="97" t="str">
        <f t="shared" si="16"/>
        <v/>
      </c>
      <c r="J388" s="171"/>
      <c r="K388" s="214" t="str">
        <f t="shared" si="15"/>
        <v/>
      </c>
      <c r="L388" s="71"/>
    </row>
    <row r="389" spans="2:12" x14ac:dyDescent="0.35">
      <c r="B389" s="84">
        <f t="shared" si="17"/>
        <v>377</v>
      </c>
      <c r="C389" s="89"/>
      <c r="D389" s="222"/>
      <c r="E389" s="90"/>
      <c r="F389" s="91"/>
      <c r="G389" s="92"/>
      <c r="H389" s="96"/>
      <c r="I389" s="97" t="str">
        <f t="shared" si="16"/>
        <v/>
      </c>
      <c r="J389" s="171"/>
      <c r="K389" s="214" t="str">
        <f t="shared" si="15"/>
        <v/>
      </c>
      <c r="L389" s="71"/>
    </row>
    <row r="390" spans="2:12" x14ac:dyDescent="0.35">
      <c r="B390" s="84">
        <f t="shared" si="17"/>
        <v>378</v>
      </c>
      <c r="C390" s="89"/>
      <c r="D390" s="222"/>
      <c r="E390" s="90"/>
      <c r="F390" s="91"/>
      <c r="G390" s="92"/>
      <c r="H390" s="96"/>
      <c r="I390" s="97" t="str">
        <f t="shared" si="16"/>
        <v/>
      </c>
      <c r="J390" s="171"/>
      <c r="K390" s="214" t="str">
        <f t="shared" si="15"/>
        <v/>
      </c>
      <c r="L390" s="71"/>
    </row>
    <row r="391" spans="2:12" x14ac:dyDescent="0.35">
      <c r="B391" s="84">
        <f t="shared" si="17"/>
        <v>379</v>
      </c>
      <c r="C391" s="89"/>
      <c r="D391" s="222"/>
      <c r="E391" s="90"/>
      <c r="F391" s="91"/>
      <c r="G391" s="92"/>
      <c r="H391" s="96"/>
      <c r="I391" s="97" t="str">
        <f t="shared" si="16"/>
        <v/>
      </c>
      <c r="J391" s="171"/>
      <c r="K391" s="214" t="str">
        <f t="shared" si="15"/>
        <v/>
      </c>
      <c r="L391" s="71"/>
    </row>
    <row r="392" spans="2:12" x14ac:dyDescent="0.35">
      <c r="B392" s="84">
        <f t="shared" si="17"/>
        <v>380</v>
      </c>
      <c r="C392" s="89"/>
      <c r="D392" s="222"/>
      <c r="E392" s="90"/>
      <c r="F392" s="91"/>
      <c r="G392" s="92"/>
      <c r="H392" s="96"/>
      <c r="I392" s="97" t="str">
        <f t="shared" si="16"/>
        <v/>
      </c>
      <c r="J392" s="171"/>
      <c r="K392" s="214" t="str">
        <f t="shared" si="15"/>
        <v/>
      </c>
      <c r="L392" s="71"/>
    </row>
    <row r="393" spans="2:12" x14ac:dyDescent="0.35">
      <c r="B393" s="84">
        <f t="shared" si="17"/>
        <v>381</v>
      </c>
      <c r="C393" s="89"/>
      <c r="D393" s="222"/>
      <c r="E393" s="90"/>
      <c r="F393" s="91"/>
      <c r="G393" s="92"/>
      <c r="H393" s="96"/>
      <c r="I393" s="97" t="str">
        <f t="shared" si="16"/>
        <v/>
      </c>
      <c r="J393" s="171"/>
      <c r="K393" s="214" t="str">
        <f t="shared" si="15"/>
        <v/>
      </c>
      <c r="L393" s="71"/>
    </row>
    <row r="394" spans="2:12" x14ac:dyDescent="0.35">
      <c r="B394" s="84">
        <f t="shared" si="17"/>
        <v>382</v>
      </c>
      <c r="C394" s="89"/>
      <c r="D394" s="222"/>
      <c r="E394" s="90"/>
      <c r="F394" s="91"/>
      <c r="G394" s="92"/>
      <c r="H394" s="96"/>
      <c r="I394" s="97" t="str">
        <f t="shared" si="16"/>
        <v/>
      </c>
      <c r="J394" s="171"/>
      <c r="K394" s="214" t="str">
        <f t="shared" si="15"/>
        <v/>
      </c>
      <c r="L394" s="71"/>
    </row>
    <row r="395" spans="2:12" x14ac:dyDescent="0.35">
      <c r="B395" s="84">
        <f t="shared" si="17"/>
        <v>383</v>
      </c>
      <c r="C395" s="89"/>
      <c r="D395" s="222"/>
      <c r="E395" s="90"/>
      <c r="F395" s="91"/>
      <c r="G395" s="92"/>
      <c r="H395" s="96"/>
      <c r="I395" s="97" t="str">
        <f t="shared" si="16"/>
        <v/>
      </c>
      <c r="J395" s="171"/>
      <c r="K395" s="214" t="str">
        <f t="shared" si="15"/>
        <v/>
      </c>
      <c r="L395" s="71"/>
    </row>
    <row r="396" spans="2:12" x14ac:dyDescent="0.35">
      <c r="B396" s="84">
        <f t="shared" si="17"/>
        <v>384</v>
      </c>
      <c r="C396" s="89"/>
      <c r="D396" s="222"/>
      <c r="E396" s="90"/>
      <c r="F396" s="91"/>
      <c r="G396" s="92"/>
      <c r="H396" s="96"/>
      <c r="I396" s="97" t="str">
        <f t="shared" si="16"/>
        <v/>
      </c>
      <c r="J396" s="171"/>
      <c r="K396" s="214" t="str">
        <f t="shared" si="15"/>
        <v/>
      </c>
      <c r="L396" s="71"/>
    </row>
    <row r="397" spans="2:12" x14ac:dyDescent="0.35">
      <c r="B397" s="84">
        <f t="shared" si="17"/>
        <v>385</v>
      </c>
      <c r="C397" s="89"/>
      <c r="D397" s="222"/>
      <c r="E397" s="90"/>
      <c r="F397" s="91"/>
      <c r="G397" s="92"/>
      <c r="H397" s="96"/>
      <c r="I397" s="97" t="str">
        <f t="shared" si="16"/>
        <v/>
      </c>
      <c r="J397" s="171"/>
      <c r="K397" s="214" t="str">
        <f t="shared" ref="K397:K460" si="18">IF(E397="","",VLOOKUP(J397,BUDGETLINETABLE,2,FALSE))</f>
        <v/>
      </c>
      <c r="L397" s="71"/>
    </row>
    <row r="398" spans="2:12" x14ac:dyDescent="0.35">
      <c r="B398" s="84">
        <f t="shared" si="17"/>
        <v>386</v>
      </c>
      <c r="C398" s="89"/>
      <c r="D398" s="222"/>
      <c r="E398" s="90"/>
      <c r="F398" s="91"/>
      <c r="G398" s="92"/>
      <c r="H398" s="96"/>
      <c r="I398" s="97" t="str">
        <f t="shared" ref="I398:I461" si="19">IF(E398="","",ROUND(F398/H398,2))</f>
        <v/>
      </c>
      <c r="J398" s="171"/>
      <c r="K398" s="214" t="str">
        <f t="shared" si="18"/>
        <v/>
      </c>
      <c r="L398" s="71"/>
    </row>
    <row r="399" spans="2:12" x14ac:dyDescent="0.35">
      <c r="B399" s="84">
        <f t="shared" ref="B399:B462" si="20">B398+1</f>
        <v>387</v>
      </c>
      <c r="C399" s="89"/>
      <c r="D399" s="222"/>
      <c r="E399" s="90"/>
      <c r="F399" s="91"/>
      <c r="G399" s="92"/>
      <c r="H399" s="96"/>
      <c r="I399" s="97" t="str">
        <f t="shared" si="19"/>
        <v/>
      </c>
      <c r="J399" s="171"/>
      <c r="K399" s="214" t="str">
        <f t="shared" si="18"/>
        <v/>
      </c>
      <c r="L399" s="71"/>
    </row>
    <row r="400" spans="2:12" x14ac:dyDescent="0.35">
      <c r="B400" s="84">
        <f t="shared" si="20"/>
        <v>388</v>
      </c>
      <c r="C400" s="89"/>
      <c r="D400" s="222"/>
      <c r="E400" s="90"/>
      <c r="F400" s="91"/>
      <c r="G400" s="92"/>
      <c r="H400" s="96"/>
      <c r="I400" s="97" t="str">
        <f t="shared" si="19"/>
        <v/>
      </c>
      <c r="J400" s="171"/>
      <c r="K400" s="214" t="str">
        <f t="shared" si="18"/>
        <v/>
      </c>
      <c r="L400" s="71"/>
    </row>
    <row r="401" spans="2:12" x14ac:dyDescent="0.35">
      <c r="B401" s="84">
        <f t="shared" si="20"/>
        <v>389</v>
      </c>
      <c r="C401" s="89"/>
      <c r="D401" s="222"/>
      <c r="E401" s="90"/>
      <c r="F401" s="91"/>
      <c r="G401" s="92"/>
      <c r="H401" s="96"/>
      <c r="I401" s="97" t="str">
        <f t="shared" si="19"/>
        <v/>
      </c>
      <c r="J401" s="171"/>
      <c r="K401" s="214" t="str">
        <f t="shared" si="18"/>
        <v/>
      </c>
      <c r="L401" s="71"/>
    </row>
    <row r="402" spans="2:12" x14ac:dyDescent="0.35">
      <c r="B402" s="84">
        <f t="shared" si="20"/>
        <v>390</v>
      </c>
      <c r="C402" s="89"/>
      <c r="D402" s="222"/>
      <c r="E402" s="90"/>
      <c r="F402" s="91"/>
      <c r="G402" s="92"/>
      <c r="H402" s="96"/>
      <c r="I402" s="97" t="str">
        <f t="shared" si="19"/>
        <v/>
      </c>
      <c r="J402" s="171"/>
      <c r="K402" s="214" t="str">
        <f t="shared" si="18"/>
        <v/>
      </c>
      <c r="L402" s="71"/>
    </row>
    <row r="403" spans="2:12" x14ac:dyDescent="0.35">
      <c r="B403" s="84">
        <f t="shared" si="20"/>
        <v>391</v>
      </c>
      <c r="C403" s="89"/>
      <c r="D403" s="222"/>
      <c r="E403" s="90"/>
      <c r="F403" s="91"/>
      <c r="G403" s="92"/>
      <c r="H403" s="96"/>
      <c r="I403" s="97" t="str">
        <f t="shared" si="19"/>
        <v/>
      </c>
      <c r="J403" s="171"/>
      <c r="K403" s="214" t="str">
        <f t="shared" si="18"/>
        <v/>
      </c>
      <c r="L403" s="71"/>
    </row>
    <row r="404" spans="2:12" x14ac:dyDescent="0.35">
      <c r="B404" s="84">
        <f t="shared" si="20"/>
        <v>392</v>
      </c>
      <c r="C404" s="89"/>
      <c r="D404" s="222"/>
      <c r="E404" s="90"/>
      <c r="F404" s="91"/>
      <c r="G404" s="92"/>
      <c r="H404" s="96"/>
      <c r="I404" s="97" t="str">
        <f t="shared" si="19"/>
        <v/>
      </c>
      <c r="J404" s="171"/>
      <c r="K404" s="214" t="str">
        <f t="shared" si="18"/>
        <v/>
      </c>
      <c r="L404" s="71"/>
    </row>
    <row r="405" spans="2:12" x14ac:dyDescent="0.35">
      <c r="B405" s="84">
        <f t="shared" si="20"/>
        <v>393</v>
      </c>
      <c r="C405" s="89"/>
      <c r="D405" s="222"/>
      <c r="E405" s="90"/>
      <c r="F405" s="91"/>
      <c r="G405" s="92"/>
      <c r="H405" s="96"/>
      <c r="I405" s="97" t="str">
        <f t="shared" si="19"/>
        <v/>
      </c>
      <c r="J405" s="171"/>
      <c r="K405" s="214" t="str">
        <f t="shared" si="18"/>
        <v/>
      </c>
      <c r="L405" s="71"/>
    </row>
    <row r="406" spans="2:12" x14ac:dyDescent="0.35">
      <c r="B406" s="84">
        <f t="shared" si="20"/>
        <v>394</v>
      </c>
      <c r="C406" s="89"/>
      <c r="D406" s="222"/>
      <c r="E406" s="90"/>
      <c r="F406" s="91"/>
      <c r="G406" s="92"/>
      <c r="H406" s="96"/>
      <c r="I406" s="97" t="str">
        <f t="shared" si="19"/>
        <v/>
      </c>
      <c r="J406" s="171"/>
      <c r="K406" s="214" t="str">
        <f t="shared" si="18"/>
        <v/>
      </c>
      <c r="L406" s="71"/>
    </row>
    <row r="407" spans="2:12" x14ac:dyDescent="0.35">
      <c r="B407" s="84">
        <f t="shared" si="20"/>
        <v>395</v>
      </c>
      <c r="C407" s="89"/>
      <c r="D407" s="222"/>
      <c r="E407" s="90"/>
      <c r="F407" s="91"/>
      <c r="G407" s="92"/>
      <c r="H407" s="96"/>
      <c r="I407" s="97" t="str">
        <f t="shared" si="19"/>
        <v/>
      </c>
      <c r="J407" s="171"/>
      <c r="K407" s="214" t="str">
        <f t="shared" si="18"/>
        <v/>
      </c>
      <c r="L407" s="71"/>
    </row>
    <row r="408" spans="2:12" x14ac:dyDescent="0.35">
      <c r="B408" s="84">
        <f t="shared" si="20"/>
        <v>396</v>
      </c>
      <c r="C408" s="89"/>
      <c r="D408" s="222"/>
      <c r="E408" s="90"/>
      <c r="F408" s="91"/>
      <c r="G408" s="92"/>
      <c r="H408" s="96"/>
      <c r="I408" s="97" t="str">
        <f t="shared" si="19"/>
        <v/>
      </c>
      <c r="J408" s="171"/>
      <c r="K408" s="214" t="str">
        <f t="shared" si="18"/>
        <v/>
      </c>
      <c r="L408" s="71"/>
    </row>
    <row r="409" spans="2:12" x14ac:dyDescent="0.35">
      <c r="B409" s="84">
        <f t="shared" si="20"/>
        <v>397</v>
      </c>
      <c r="C409" s="89"/>
      <c r="D409" s="222"/>
      <c r="E409" s="90"/>
      <c r="F409" s="91"/>
      <c r="G409" s="92"/>
      <c r="H409" s="96"/>
      <c r="I409" s="97" t="str">
        <f t="shared" si="19"/>
        <v/>
      </c>
      <c r="J409" s="171"/>
      <c r="K409" s="214" t="str">
        <f t="shared" si="18"/>
        <v/>
      </c>
      <c r="L409" s="71"/>
    </row>
    <row r="410" spans="2:12" x14ac:dyDescent="0.35">
      <c r="B410" s="84">
        <f t="shared" si="20"/>
        <v>398</v>
      </c>
      <c r="C410" s="89"/>
      <c r="D410" s="222"/>
      <c r="E410" s="90"/>
      <c r="F410" s="91"/>
      <c r="G410" s="92"/>
      <c r="H410" s="96"/>
      <c r="I410" s="97" t="str">
        <f t="shared" si="19"/>
        <v/>
      </c>
      <c r="J410" s="171"/>
      <c r="K410" s="214" t="str">
        <f t="shared" si="18"/>
        <v/>
      </c>
      <c r="L410" s="71"/>
    </row>
    <row r="411" spans="2:12" x14ac:dyDescent="0.35">
      <c r="B411" s="84">
        <f t="shared" si="20"/>
        <v>399</v>
      </c>
      <c r="C411" s="89"/>
      <c r="D411" s="222"/>
      <c r="E411" s="90"/>
      <c r="F411" s="91"/>
      <c r="G411" s="92"/>
      <c r="H411" s="96"/>
      <c r="I411" s="97" t="str">
        <f t="shared" si="19"/>
        <v/>
      </c>
      <c r="J411" s="171"/>
      <c r="K411" s="214" t="str">
        <f t="shared" si="18"/>
        <v/>
      </c>
      <c r="L411" s="71"/>
    </row>
    <row r="412" spans="2:12" x14ac:dyDescent="0.35">
      <c r="B412" s="84">
        <f t="shared" si="20"/>
        <v>400</v>
      </c>
      <c r="C412" s="89"/>
      <c r="D412" s="222"/>
      <c r="E412" s="90"/>
      <c r="F412" s="91"/>
      <c r="G412" s="92"/>
      <c r="H412" s="96"/>
      <c r="I412" s="97" t="str">
        <f t="shared" si="19"/>
        <v/>
      </c>
      <c r="J412" s="171"/>
      <c r="K412" s="214" t="str">
        <f t="shared" si="18"/>
        <v/>
      </c>
      <c r="L412" s="71"/>
    </row>
    <row r="413" spans="2:12" x14ac:dyDescent="0.35">
      <c r="B413" s="84">
        <f t="shared" si="20"/>
        <v>401</v>
      </c>
      <c r="C413" s="89"/>
      <c r="D413" s="222"/>
      <c r="E413" s="90"/>
      <c r="F413" s="91"/>
      <c r="G413" s="92"/>
      <c r="H413" s="96"/>
      <c r="I413" s="97" t="str">
        <f t="shared" si="19"/>
        <v/>
      </c>
      <c r="J413" s="171"/>
      <c r="K413" s="214" t="str">
        <f t="shared" si="18"/>
        <v/>
      </c>
      <c r="L413" s="71"/>
    </row>
    <row r="414" spans="2:12" x14ac:dyDescent="0.35">
      <c r="B414" s="84">
        <f t="shared" si="20"/>
        <v>402</v>
      </c>
      <c r="C414" s="89"/>
      <c r="D414" s="222"/>
      <c r="E414" s="90"/>
      <c r="F414" s="91"/>
      <c r="G414" s="92"/>
      <c r="H414" s="96"/>
      <c r="I414" s="97" t="str">
        <f t="shared" si="19"/>
        <v/>
      </c>
      <c r="J414" s="171"/>
      <c r="K414" s="214" t="str">
        <f t="shared" si="18"/>
        <v/>
      </c>
      <c r="L414" s="71"/>
    </row>
    <row r="415" spans="2:12" x14ac:dyDescent="0.35">
      <c r="B415" s="84">
        <f t="shared" si="20"/>
        <v>403</v>
      </c>
      <c r="C415" s="89"/>
      <c r="D415" s="222"/>
      <c r="E415" s="90"/>
      <c r="F415" s="91"/>
      <c r="G415" s="92"/>
      <c r="H415" s="96"/>
      <c r="I415" s="97" t="str">
        <f t="shared" si="19"/>
        <v/>
      </c>
      <c r="J415" s="171"/>
      <c r="K415" s="214" t="str">
        <f t="shared" si="18"/>
        <v/>
      </c>
      <c r="L415" s="71"/>
    </row>
    <row r="416" spans="2:12" x14ac:dyDescent="0.35">
      <c r="B416" s="84">
        <f t="shared" si="20"/>
        <v>404</v>
      </c>
      <c r="C416" s="89"/>
      <c r="D416" s="222"/>
      <c r="E416" s="90"/>
      <c r="F416" s="91"/>
      <c r="G416" s="92"/>
      <c r="H416" s="96"/>
      <c r="I416" s="97" t="str">
        <f t="shared" si="19"/>
        <v/>
      </c>
      <c r="J416" s="171"/>
      <c r="K416" s="214" t="str">
        <f t="shared" si="18"/>
        <v/>
      </c>
      <c r="L416" s="71"/>
    </row>
    <row r="417" spans="2:12" x14ac:dyDescent="0.35">
      <c r="B417" s="84">
        <f t="shared" si="20"/>
        <v>405</v>
      </c>
      <c r="C417" s="89"/>
      <c r="D417" s="222"/>
      <c r="E417" s="90"/>
      <c r="F417" s="91"/>
      <c r="G417" s="92"/>
      <c r="H417" s="96"/>
      <c r="I417" s="97" t="str">
        <f t="shared" si="19"/>
        <v/>
      </c>
      <c r="J417" s="171"/>
      <c r="K417" s="214" t="str">
        <f t="shared" si="18"/>
        <v/>
      </c>
      <c r="L417" s="71"/>
    </row>
    <row r="418" spans="2:12" x14ac:dyDescent="0.35">
      <c r="B418" s="84">
        <f t="shared" si="20"/>
        <v>406</v>
      </c>
      <c r="C418" s="89"/>
      <c r="D418" s="222"/>
      <c r="E418" s="90"/>
      <c r="F418" s="91"/>
      <c r="G418" s="92"/>
      <c r="H418" s="96"/>
      <c r="I418" s="97" t="str">
        <f t="shared" si="19"/>
        <v/>
      </c>
      <c r="J418" s="171"/>
      <c r="K418" s="214" t="str">
        <f t="shared" si="18"/>
        <v/>
      </c>
      <c r="L418" s="71"/>
    </row>
    <row r="419" spans="2:12" x14ac:dyDescent="0.35">
      <c r="B419" s="84">
        <f t="shared" si="20"/>
        <v>407</v>
      </c>
      <c r="C419" s="89"/>
      <c r="D419" s="222"/>
      <c r="E419" s="90"/>
      <c r="F419" s="91"/>
      <c r="G419" s="92"/>
      <c r="H419" s="96"/>
      <c r="I419" s="97" t="str">
        <f t="shared" si="19"/>
        <v/>
      </c>
      <c r="J419" s="171"/>
      <c r="K419" s="214" t="str">
        <f t="shared" si="18"/>
        <v/>
      </c>
      <c r="L419" s="71"/>
    </row>
    <row r="420" spans="2:12" x14ac:dyDescent="0.35">
      <c r="B420" s="84">
        <f t="shared" si="20"/>
        <v>408</v>
      </c>
      <c r="C420" s="89"/>
      <c r="D420" s="222"/>
      <c r="E420" s="90"/>
      <c r="F420" s="91"/>
      <c r="G420" s="92"/>
      <c r="H420" s="96"/>
      <c r="I420" s="97" t="str">
        <f t="shared" si="19"/>
        <v/>
      </c>
      <c r="J420" s="171"/>
      <c r="K420" s="214" t="str">
        <f t="shared" si="18"/>
        <v/>
      </c>
      <c r="L420" s="71"/>
    </row>
    <row r="421" spans="2:12" x14ac:dyDescent="0.35">
      <c r="B421" s="84">
        <f t="shared" si="20"/>
        <v>409</v>
      </c>
      <c r="C421" s="89"/>
      <c r="D421" s="222"/>
      <c r="E421" s="90"/>
      <c r="F421" s="91"/>
      <c r="G421" s="92"/>
      <c r="H421" s="96"/>
      <c r="I421" s="97" t="str">
        <f t="shared" si="19"/>
        <v/>
      </c>
      <c r="J421" s="171"/>
      <c r="K421" s="214" t="str">
        <f t="shared" si="18"/>
        <v/>
      </c>
      <c r="L421" s="71"/>
    </row>
    <row r="422" spans="2:12" x14ac:dyDescent="0.35">
      <c r="B422" s="84">
        <f t="shared" si="20"/>
        <v>410</v>
      </c>
      <c r="C422" s="89"/>
      <c r="D422" s="222"/>
      <c r="E422" s="90"/>
      <c r="F422" s="91"/>
      <c r="G422" s="92"/>
      <c r="H422" s="96"/>
      <c r="I422" s="97" t="str">
        <f t="shared" si="19"/>
        <v/>
      </c>
      <c r="J422" s="171"/>
      <c r="K422" s="214" t="str">
        <f t="shared" si="18"/>
        <v/>
      </c>
      <c r="L422" s="71"/>
    </row>
    <row r="423" spans="2:12" x14ac:dyDescent="0.35">
      <c r="B423" s="84">
        <f t="shared" si="20"/>
        <v>411</v>
      </c>
      <c r="C423" s="89"/>
      <c r="D423" s="222"/>
      <c r="E423" s="90"/>
      <c r="F423" s="91"/>
      <c r="G423" s="92"/>
      <c r="H423" s="96"/>
      <c r="I423" s="97" t="str">
        <f t="shared" si="19"/>
        <v/>
      </c>
      <c r="J423" s="171"/>
      <c r="K423" s="214" t="str">
        <f t="shared" si="18"/>
        <v/>
      </c>
      <c r="L423" s="71"/>
    </row>
    <row r="424" spans="2:12" x14ac:dyDescent="0.35">
      <c r="B424" s="84">
        <f t="shared" si="20"/>
        <v>412</v>
      </c>
      <c r="C424" s="89"/>
      <c r="D424" s="222"/>
      <c r="E424" s="90"/>
      <c r="F424" s="91"/>
      <c r="G424" s="92"/>
      <c r="H424" s="96"/>
      <c r="I424" s="97" t="str">
        <f t="shared" si="19"/>
        <v/>
      </c>
      <c r="J424" s="171"/>
      <c r="K424" s="214" t="str">
        <f t="shared" si="18"/>
        <v/>
      </c>
      <c r="L424" s="71"/>
    </row>
    <row r="425" spans="2:12" x14ac:dyDescent="0.35">
      <c r="B425" s="84">
        <f t="shared" si="20"/>
        <v>413</v>
      </c>
      <c r="C425" s="89"/>
      <c r="D425" s="222"/>
      <c r="E425" s="90"/>
      <c r="F425" s="91"/>
      <c r="G425" s="92"/>
      <c r="H425" s="96"/>
      <c r="I425" s="97" t="str">
        <f t="shared" si="19"/>
        <v/>
      </c>
      <c r="J425" s="171"/>
      <c r="K425" s="214" t="str">
        <f t="shared" si="18"/>
        <v/>
      </c>
      <c r="L425" s="71"/>
    </row>
    <row r="426" spans="2:12" x14ac:dyDescent="0.35">
      <c r="B426" s="84">
        <f t="shared" si="20"/>
        <v>414</v>
      </c>
      <c r="C426" s="89"/>
      <c r="D426" s="222"/>
      <c r="E426" s="90"/>
      <c r="F426" s="91"/>
      <c r="G426" s="92"/>
      <c r="H426" s="96"/>
      <c r="I426" s="97" t="str">
        <f t="shared" si="19"/>
        <v/>
      </c>
      <c r="J426" s="171"/>
      <c r="K426" s="214" t="str">
        <f t="shared" si="18"/>
        <v/>
      </c>
      <c r="L426" s="71"/>
    </row>
    <row r="427" spans="2:12" x14ac:dyDescent="0.35">
      <c r="B427" s="84">
        <f t="shared" si="20"/>
        <v>415</v>
      </c>
      <c r="C427" s="89"/>
      <c r="D427" s="222"/>
      <c r="E427" s="90"/>
      <c r="F427" s="91"/>
      <c r="G427" s="92"/>
      <c r="H427" s="96"/>
      <c r="I427" s="97" t="str">
        <f t="shared" si="19"/>
        <v/>
      </c>
      <c r="J427" s="171"/>
      <c r="K427" s="214" t="str">
        <f t="shared" si="18"/>
        <v/>
      </c>
      <c r="L427" s="71"/>
    </row>
    <row r="428" spans="2:12" x14ac:dyDescent="0.35">
      <c r="B428" s="84">
        <f t="shared" si="20"/>
        <v>416</v>
      </c>
      <c r="C428" s="89"/>
      <c r="D428" s="222"/>
      <c r="E428" s="90"/>
      <c r="F428" s="91"/>
      <c r="G428" s="92"/>
      <c r="H428" s="96"/>
      <c r="I428" s="97" t="str">
        <f t="shared" si="19"/>
        <v/>
      </c>
      <c r="J428" s="171"/>
      <c r="K428" s="214" t="str">
        <f t="shared" si="18"/>
        <v/>
      </c>
      <c r="L428" s="71"/>
    </row>
    <row r="429" spans="2:12" x14ac:dyDescent="0.35">
      <c r="B429" s="84">
        <f t="shared" si="20"/>
        <v>417</v>
      </c>
      <c r="C429" s="89"/>
      <c r="D429" s="222"/>
      <c r="E429" s="90"/>
      <c r="F429" s="91"/>
      <c r="G429" s="92"/>
      <c r="H429" s="96"/>
      <c r="I429" s="97" t="str">
        <f t="shared" si="19"/>
        <v/>
      </c>
      <c r="J429" s="171"/>
      <c r="K429" s="214" t="str">
        <f t="shared" si="18"/>
        <v/>
      </c>
      <c r="L429" s="71"/>
    </row>
    <row r="430" spans="2:12" x14ac:dyDescent="0.35">
      <c r="B430" s="84">
        <f t="shared" si="20"/>
        <v>418</v>
      </c>
      <c r="C430" s="89"/>
      <c r="D430" s="222"/>
      <c r="E430" s="90"/>
      <c r="F430" s="91"/>
      <c r="G430" s="92"/>
      <c r="H430" s="96"/>
      <c r="I430" s="97" t="str">
        <f t="shared" si="19"/>
        <v/>
      </c>
      <c r="J430" s="171"/>
      <c r="K430" s="214" t="str">
        <f t="shared" si="18"/>
        <v/>
      </c>
      <c r="L430" s="71"/>
    </row>
    <row r="431" spans="2:12" x14ac:dyDescent="0.35">
      <c r="B431" s="84">
        <f t="shared" si="20"/>
        <v>419</v>
      </c>
      <c r="C431" s="89"/>
      <c r="D431" s="222"/>
      <c r="E431" s="90"/>
      <c r="F431" s="91"/>
      <c r="G431" s="92"/>
      <c r="H431" s="96"/>
      <c r="I431" s="97" t="str">
        <f t="shared" si="19"/>
        <v/>
      </c>
      <c r="J431" s="171"/>
      <c r="K431" s="214" t="str">
        <f t="shared" si="18"/>
        <v/>
      </c>
      <c r="L431" s="71"/>
    </row>
    <row r="432" spans="2:12" x14ac:dyDescent="0.35">
      <c r="B432" s="84">
        <f t="shared" si="20"/>
        <v>420</v>
      </c>
      <c r="C432" s="89"/>
      <c r="D432" s="222"/>
      <c r="E432" s="90"/>
      <c r="F432" s="91"/>
      <c r="G432" s="92"/>
      <c r="H432" s="96"/>
      <c r="I432" s="97" t="str">
        <f t="shared" si="19"/>
        <v/>
      </c>
      <c r="J432" s="171"/>
      <c r="K432" s="214" t="str">
        <f t="shared" si="18"/>
        <v/>
      </c>
      <c r="L432" s="71"/>
    </row>
    <row r="433" spans="2:12" x14ac:dyDescent="0.35">
      <c r="B433" s="84">
        <f t="shared" si="20"/>
        <v>421</v>
      </c>
      <c r="C433" s="89"/>
      <c r="D433" s="222"/>
      <c r="E433" s="90"/>
      <c r="F433" s="91"/>
      <c r="G433" s="92"/>
      <c r="H433" s="96"/>
      <c r="I433" s="97" t="str">
        <f t="shared" si="19"/>
        <v/>
      </c>
      <c r="J433" s="171"/>
      <c r="K433" s="214" t="str">
        <f t="shared" si="18"/>
        <v/>
      </c>
      <c r="L433" s="71"/>
    </row>
    <row r="434" spans="2:12" x14ac:dyDescent="0.35">
      <c r="B434" s="84">
        <f t="shared" si="20"/>
        <v>422</v>
      </c>
      <c r="C434" s="89"/>
      <c r="D434" s="222"/>
      <c r="E434" s="90"/>
      <c r="F434" s="91"/>
      <c r="G434" s="92"/>
      <c r="H434" s="96"/>
      <c r="I434" s="97" t="str">
        <f t="shared" si="19"/>
        <v/>
      </c>
      <c r="J434" s="171"/>
      <c r="K434" s="214" t="str">
        <f t="shared" si="18"/>
        <v/>
      </c>
      <c r="L434" s="71"/>
    </row>
    <row r="435" spans="2:12" x14ac:dyDescent="0.35">
      <c r="B435" s="84">
        <f t="shared" si="20"/>
        <v>423</v>
      </c>
      <c r="C435" s="89"/>
      <c r="D435" s="222"/>
      <c r="E435" s="90"/>
      <c r="F435" s="91"/>
      <c r="G435" s="92"/>
      <c r="H435" s="96"/>
      <c r="I435" s="97" t="str">
        <f t="shared" si="19"/>
        <v/>
      </c>
      <c r="J435" s="171"/>
      <c r="K435" s="214" t="str">
        <f t="shared" si="18"/>
        <v/>
      </c>
      <c r="L435" s="71"/>
    </row>
    <row r="436" spans="2:12" x14ac:dyDescent="0.35">
      <c r="B436" s="84">
        <f t="shared" si="20"/>
        <v>424</v>
      </c>
      <c r="C436" s="89"/>
      <c r="D436" s="222"/>
      <c r="E436" s="90"/>
      <c r="F436" s="91"/>
      <c r="G436" s="92"/>
      <c r="H436" s="96"/>
      <c r="I436" s="97" t="str">
        <f t="shared" si="19"/>
        <v/>
      </c>
      <c r="J436" s="171"/>
      <c r="K436" s="214" t="str">
        <f t="shared" si="18"/>
        <v/>
      </c>
      <c r="L436" s="71"/>
    </row>
    <row r="437" spans="2:12" x14ac:dyDescent="0.35">
      <c r="B437" s="84">
        <f t="shared" si="20"/>
        <v>425</v>
      </c>
      <c r="C437" s="89"/>
      <c r="D437" s="222"/>
      <c r="E437" s="90"/>
      <c r="F437" s="91"/>
      <c r="G437" s="92"/>
      <c r="H437" s="96"/>
      <c r="I437" s="97" t="str">
        <f t="shared" si="19"/>
        <v/>
      </c>
      <c r="J437" s="171"/>
      <c r="K437" s="214" t="str">
        <f t="shared" si="18"/>
        <v/>
      </c>
      <c r="L437" s="71"/>
    </row>
    <row r="438" spans="2:12" x14ac:dyDescent="0.35">
      <c r="B438" s="84">
        <f t="shared" si="20"/>
        <v>426</v>
      </c>
      <c r="C438" s="89"/>
      <c r="D438" s="222"/>
      <c r="E438" s="90"/>
      <c r="F438" s="91"/>
      <c r="G438" s="92"/>
      <c r="H438" s="96"/>
      <c r="I438" s="97" t="str">
        <f t="shared" si="19"/>
        <v/>
      </c>
      <c r="J438" s="171"/>
      <c r="K438" s="214" t="str">
        <f t="shared" si="18"/>
        <v/>
      </c>
      <c r="L438" s="71"/>
    </row>
    <row r="439" spans="2:12" x14ac:dyDescent="0.35">
      <c r="B439" s="84">
        <f t="shared" si="20"/>
        <v>427</v>
      </c>
      <c r="C439" s="89"/>
      <c r="D439" s="222"/>
      <c r="E439" s="90"/>
      <c r="F439" s="91"/>
      <c r="G439" s="92"/>
      <c r="H439" s="96"/>
      <c r="I439" s="97" t="str">
        <f t="shared" si="19"/>
        <v/>
      </c>
      <c r="J439" s="171"/>
      <c r="K439" s="214" t="str">
        <f t="shared" si="18"/>
        <v/>
      </c>
      <c r="L439" s="71"/>
    </row>
    <row r="440" spans="2:12" x14ac:dyDescent="0.35">
      <c r="B440" s="84">
        <f t="shared" si="20"/>
        <v>428</v>
      </c>
      <c r="C440" s="89"/>
      <c r="D440" s="222"/>
      <c r="E440" s="90"/>
      <c r="F440" s="91"/>
      <c r="G440" s="92"/>
      <c r="H440" s="96"/>
      <c r="I440" s="97" t="str">
        <f t="shared" si="19"/>
        <v/>
      </c>
      <c r="J440" s="171"/>
      <c r="K440" s="214" t="str">
        <f t="shared" si="18"/>
        <v/>
      </c>
      <c r="L440" s="71"/>
    </row>
    <row r="441" spans="2:12" x14ac:dyDescent="0.35">
      <c r="B441" s="84">
        <f t="shared" si="20"/>
        <v>429</v>
      </c>
      <c r="C441" s="89"/>
      <c r="D441" s="222"/>
      <c r="E441" s="90"/>
      <c r="F441" s="91"/>
      <c r="G441" s="92"/>
      <c r="H441" s="96"/>
      <c r="I441" s="97" t="str">
        <f t="shared" si="19"/>
        <v/>
      </c>
      <c r="J441" s="171"/>
      <c r="K441" s="214" t="str">
        <f t="shared" si="18"/>
        <v/>
      </c>
      <c r="L441" s="71"/>
    </row>
    <row r="442" spans="2:12" x14ac:dyDescent="0.35">
      <c r="B442" s="84">
        <f t="shared" si="20"/>
        <v>430</v>
      </c>
      <c r="C442" s="89"/>
      <c r="D442" s="222"/>
      <c r="E442" s="90"/>
      <c r="F442" s="91"/>
      <c r="G442" s="92"/>
      <c r="H442" s="96"/>
      <c r="I442" s="97" t="str">
        <f t="shared" si="19"/>
        <v/>
      </c>
      <c r="J442" s="171"/>
      <c r="K442" s="214" t="str">
        <f t="shared" si="18"/>
        <v/>
      </c>
      <c r="L442" s="71"/>
    </row>
    <row r="443" spans="2:12" x14ac:dyDescent="0.35">
      <c r="B443" s="84">
        <f t="shared" si="20"/>
        <v>431</v>
      </c>
      <c r="C443" s="89"/>
      <c r="D443" s="222"/>
      <c r="E443" s="90"/>
      <c r="F443" s="91"/>
      <c r="G443" s="92"/>
      <c r="H443" s="96"/>
      <c r="I443" s="97" t="str">
        <f t="shared" si="19"/>
        <v/>
      </c>
      <c r="J443" s="171"/>
      <c r="K443" s="214" t="str">
        <f t="shared" si="18"/>
        <v/>
      </c>
      <c r="L443" s="71"/>
    </row>
    <row r="444" spans="2:12" x14ac:dyDescent="0.35">
      <c r="B444" s="84">
        <f t="shared" si="20"/>
        <v>432</v>
      </c>
      <c r="C444" s="89"/>
      <c r="D444" s="222"/>
      <c r="E444" s="90"/>
      <c r="F444" s="91"/>
      <c r="G444" s="92"/>
      <c r="H444" s="96"/>
      <c r="I444" s="97" t="str">
        <f t="shared" si="19"/>
        <v/>
      </c>
      <c r="J444" s="171"/>
      <c r="K444" s="214" t="str">
        <f t="shared" si="18"/>
        <v/>
      </c>
      <c r="L444" s="71"/>
    </row>
    <row r="445" spans="2:12" x14ac:dyDescent="0.35">
      <c r="B445" s="84">
        <f t="shared" si="20"/>
        <v>433</v>
      </c>
      <c r="C445" s="89"/>
      <c r="D445" s="222"/>
      <c r="E445" s="90"/>
      <c r="F445" s="91"/>
      <c r="G445" s="92"/>
      <c r="H445" s="96"/>
      <c r="I445" s="97" t="str">
        <f t="shared" si="19"/>
        <v/>
      </c>
      <c r="J445" s="171"/>
      <c r="K445" s="214" t="str">
        <f t="shared" si="18"/>
        <v/>
      </c>
      <c r="L445" s="71"/>
    </row>
    <row r="446" spans="2:12" x14ac:dyDescent="0.35">
      <c r="B446" s="84">
        <f t="shared" si="20"/>
        <v>434</v>
      </c>
      <c r="C446" s="89"/>
      <c r="D446" s="222"/>
      <c r="E446" s="90"/>
      <c r="F446" s="91"/>
      <c r="G446" s="92"/>
      <c r="H446" s="96"/>
      <c r="I446" s="97" t="str">
        <f t="shared" si="19"/>
        <v/>
      </c>
      <c r="J446" s="171"/>
      <c r="K446" s="214" t="str">
        <f t="shared" si="18"/>
        <v/>
      </c>
      <c r="L446" s="71"/>
    </row>
    <row r="447" spans="2:12" x14ac:dyDescent="0.35">
      <c r="B447" s="84">
        <f t="shared" si="20"/>
        <v>435</v>
      </c>
      <c r="C447" s="89"/>
      <c r="D447" s="222"/>
      <c r="E447" s="90"/>
      <c r="F447" s="91"/>
      <c r="G447" s="92"/>
      <c r="H447" s="96"/>
      <c r="I447" s="97" t="str">
        <f t="shared" si="19"/>
        <v/>
      </c>
      <c r="J447" s="171"/>
      <c r="K447" s="214" t="str">
        <f t="shared" si="18"/>
        <v/>
      </c>
      <c r="L447" s="71"/>
    </row>
    <row r="448" spans="2:12" x14ac:dyDescent="0.35">
      <c r="B448" s="84">
        <f t="shared" si="20"/>
        <v>436</v>
      </c>
      <c r="C448" s="89"/>
      <c r="D448" s="222"/>
      <c r="E448" s="90"/>
      <c r="F448" s="91"/>
      <c r="G448" s="92"/>
      <c r="H448" s="96"/>
      <c r="I448" s="97" t="str">
        <f t="shared" si="19"/>
        <v/>
      </c>
      <c r="J448" s="171"/>
      <c r="K448" s="214" t="str">
        <f t="shared" si="18"/>
        <v/>
      </c>
      <c r="L448" s="71"/>
    </row>
    <row r="449" spans="2:12" x14ac:dyDescent="0.35">
      <c r="B449" s="84">
        <f t="shared" si="20"/>
        <v>437</v>
      </c>
      <c r="C449" s="89"/>
      <c r="D449" s="222"/>
      <c r="E449" s="90"/>
      <c r="F449" s="91"/>
      <c r="G449" s="92"/>
      <c r="H449" s="96"/>
      <c r="I449" s="97" t="str">
        <f t="shared" si="19"/>
        <v/>
      </c>
      <c r="J449" s="171"/>
      <c r="K449" s="214" t="str">
        <f t="shared" si="18"/>
        <v/>
      </c>
      <c r="L449" s="71"/>
    </row>
    <row r="450" spans="2:12" x14ac:dyDescent="0.35">
      <c r="B450" s="84">
        <f t="shared" si="20"/>
        <v>438</v>
      </c>
      <c r="C450" s="89"/>
      <c r="D450" s="222"/>
      <c r="E450" s="90"/>
      <c r="F450" s="91"/>
      <c r="G450" s="92"/>
      <c r="H450" s="96"/>
      <c r="I450" s="97" t="str">
        <f t="shared" si="19"/>
        <v/>
      </c>
      <c r="J450" s="171"/>
      <c r="K450" s="214" t="str">
        <f t="shared" si="18"/>
        <v/>
      </c>
      <c r="L450" s="71"/>
    </row>
    <row r="451" spans="2:12" x14ac:dyDescent="0.35">
      <c r="B451" s="84">
        <f t="shared" si="20"/>
        <v>439</v>
      </c>
      <c r="C451" s="89"/>
      <c r="D451" s="222"/>
      <c r="E451" s="90"/>
      <c r="F451" s="91"/>
      <c r="G451" s="92"/>
      <c r="H451" s="96"/>
      <c r="I451" s="97" t="str">
        <f t="shared" si="19"/>
        <v/>
      </c>
      <c r="J451" s="171"/>
      <c r="K451" s="214" t="str">
        <f t="shared" si="18"/>
        <v/>
      </c>
      <c r="L451" s="71"/>
    </row>
    <row r="452" spans="2:12" x14ac:dyDescent="0.35">
      <c r="B452" s="84">
        <f t="shared" si="20"/>
        <v>440</v>
      </c>
      <c r="C452" s="89"/>
      <c r="D452" s="222"/>
      <c r="E452" s="90"/>
      <c r="F452" s="91"/>
      <c r="G452" s="92"/>
      <c r="H452" s="96"/>
      <c r="I452" s="97" t="str">
        <f t="shared" si="19"/>
        <v/>
      </c>
      <c r="J452" s="171"/>
      <c r="K452" s="214" t="str">
        <f t="shared" si="18"/>
        <v/>
      </c>
      <c r="L452" s="71"/>
    </row>
    <row r="453" spans="2:12" x14ac:dyDescent="0.35">
      <c r="B453" s="84">
        <f t="shared" si="20"/>
        <v>441</v>
      </c>
      <c r="C453" s="89"/>
      <c r="D453" s="222"/>
      <c r="E453" s="90"/>
      <c r="F453" s="91"/>
      <c r="G453" s="92"/>
      <c r="H453" s="96"/>
      <c r="I453" s="97" t="str">
        <f t="shared" si="19"/>
        <v/>
      </c>
      <c r="J453" s="171"/>
      <c r="K453" s="214" t="str">
        <f t="shared" si="18"/>
        <v/>
      </c>
      <c r="L453" s="71"/>
    </row>
    <row r="454" spans="2:12" x14ac:dyDescent="0.35">
      <c r="B454" s="84">
        <f t="shared" si="20"/>
        <v>442</v>
      </c>
      <c r="C454" s="89"/>
      <c r="D454" s="222"/>
      <c r="E454" s="90"/>
      <c r="F454" s="91"/>
      <c r="G454" s="92"/>
      <c r="H454" s="96"/>
      <c r="I454" s="97" t="str">
        <f t="shared" si="19"/>
        <v/>
      </c>
      <c r="J454" s="171"/>
      <c r="K454" s="214" t="str">
        <f t="shared" si="18"/>
        <v/>
      </c>
      <c r="L454" s="71"/>
    </row>
    <row r="455" spans="2:12" x14ac:dyDescent="0.35">
      <c r="B455" s="84">
        <f t="shared" si="20"/>
        <v>443</v>
      </c>
      <c r="C455" s="89"/>
      <c r="D455" s="222"/>
      <c r="E455" s="90"/>
      <c r="F455" s="91"/>
      <c r="G455" s="92"/>
      <c r="H455" s="96"/>
      <c r="I455" s="97" t="str">
        <f t="shared" si="19"/>
        <v/>
      </c>
      <c r="J455" s="171"/>
      <c r="K455" s="214" t="str">
        <f t="shared" si="18"/>
        <v/>
      </c>
      <c r="L455" s="71"/>
    </row>
    <row r="456" spans="2:12" x14ac:dyDescent="0.35">
      <c r="B456" s="84">
        <f t="shared" si="20"/>
        <v>444</v>
      </c>
      <c r="C456" s="89"/>
      <c r="D456" s="222"/>
      <c r="E456" s="90"/>
      <c r="F456" s="91"/>
      <c r="G456" s="92"/>
      <c r="H456" s="96"/>
      <c r="I456" s="97" t="str">
        <f t="shared" si="19"/>
        <v/>
      </c>
      <c r="J456" s="171"/>
      <c r="K456" s="214" t="str">
        <f t="shared" si="18"/>
        <v/>
      </c>
      <c r="L456" s="71"/>
    </row>
    <row r="457" spans="2:12" x14ac:dyDescent="0.35">
      <c r="B457" s="84">
        <f t="shared" si="20"/>
        <v>445</v>
      </c>
      <c r="C457" s="89"/>
      <c r="D457" s="222"/>
      <c r="E457" s="90"/>
      <c r="F457" s="91"/>
      <c r="G457" s="92"/>
      <c r="H457" s="96"/>
      <c r="I457" s="97" t="str">
        <f t="shared" si="19"/>
        <v/>
      </c>
      <c r="J457" s="171"/>
      <c r="K457" s="214" t="str">
        <f t="shared" si="18"/>
        <v/>
      </c>
      <c r="L457" s="71"/>
    </row>
    <row r="458" spans="2:12" x14ac:dyDescent="0.35">
      <c r="B458" s="84">
        <f t="shared" si="20"/>
        <v>446</v>
      </c>
      <c r="C458" s="89"/>
      <c r="D458" s="222"/>
      <c r="E458" s="90"/>
      <c r="F458" s="91"/>
      <c r="G458" s="92"/>
      <c r="H458" s="96"/>
      <c r="I458" s="97" t="str">
        <f t="shared" si="19"/>
        <v/>
      </c>
      <c r="J458" s="171"/>
      <c r="K458" s="214" t="str">
        <f t="shared" si="18"/>
        <v/>
      </c>
      <c r="L458" s="71"/>
    </row>
    <row r="459" spans="2:12" x14ac:dyDescent="0.35">
      <c r="B459" s="84">
        <f t="shared" si="20"/>
        <v>447</v>
      </c>
      <c r="C459" s="89"/>
      <c r="D459" s="222"/>
      <c r="E459" s="90"/>
      <c r="F459" s="91"/>
      <c r="G459" s="92"/>
      <c r="H459" s="96"/>
      <c r="I459" s="97" t="str">
        <f t="shared" si="19"/>
        <v/>
      </c>
      <c r="J459" s="171"/>
      <c r="K459" s="214" t="str">
        <f t="shared" si="18"/>
        <v/>
      </c>
      <c r="L459" s="71"/>
    </row>
    <row r="460" spans="2:12" x14ac:dyDescent="0.35">
      <c r="B460" s="84">
        <f t="shared" si="20"/>
        <v>448</v>
      </c>
      <c r="C460" s="89"/>
      <c r="D460" s="222"/>
      <c r="E460" s="90"/>
      <c r="F460" s="91"/>
      <c r="G460" s="92"/>
      <c r="H460" s="96"/>
      <c r="I460" s="97" t="str">
        <f t="shared" si="19"/>
        <v/>
      </c>
      <c r="J460" s="171"/>
      <c r="K460" s="214" t="str">
        <f t="shared" si="18"/>
        <v/>
      </c>
      <c r="L460" s="71"/>
    </row>
    <row r="461" spans="2:12" x14ac:dyDescent="0.35">
      <c r="B461" s="84">
        <f t="shared" si="20"/>
        <v>449</v>
      </c>
      <c r="C461" s="89"/>
      <c r="D461" s="222"/>
      <c r="E461" s="90"/>
      <c r="F461" s="91"/>
      <c r="G461" s="92"/>
      <c r="H461" s="96"/>
      <c r="I461" s="97" t="str">
        <f t="shared" si="19"/>
        <v/>
      </c>
      <c r="J461" s="171"/>
      <c r="K461" s="214" t="str">
        <f t="shared" ref="K461:K512" si="21">IF(E461="","",VLOOKUP(J461,BUDGETLINETABLE,2,FALSE))</f>
        <v/>
      </c>
      <c r="L461" s="71"/>
    </row>
    <row r="462" spans="2:12" x14ac:dyDescent="0.35">
      <c r="B462" s="84">
        <f t="shared" si="20"/>
        <v>450</v>
      </c>
      <c r="C462" s="89"/>
      <c r="D462" s="222"/>
      <c r="E462" s="90"/>
      <c r="F462" s="91"/>
      <c r="G462" s="92"/>
      <c r="H462" s="96"/>
      <c r="I462" s="97" t="str">
        <f t="shared" ref="I462:I512" si="22">IF(E462="","",ROUND(F462/H462,2))</f>
        <v/>
      </c>
      <c r="J462" s="171"/>
      <c r="K462" s="214" t="str">
        <f t="shared" si="21"/>
        <v/>
      </c>
      <c r="L462" s="71"/>
    </row>
    <row r="463" spans="2:12" x14ac:dyDescent="0.35">
      <c r="B463" s="84">
        <f t="shared" ref="B463:B512" si="23">B462+1</f>
        <v>451</v>
      </c>
      <c r="C463" s="89"/>
      <c r="D463" s="222"/>
      <c r="E463" s="90"/>
      <c r="F463" s="91"/>
      <c r="G463" s="92"/>
      <c r="H463" s="96"/>
      <c r="I463" s="97" t="str">
        <f t="shared" si="22"/>
        <v/>
      </c>
      <c r="J463" s="171"/>
      <c r="K463" s="214" t="str">
        <f t="shared" si="21"/>
        <v/>
      </c>
      <c r="L463" s="71"/>
    </row>
    <row r="464" spans="2:12" x14ac:dyDescent="0.35">
      <c r="B464" s="84">
        <f t="shared" si="23"/>
        <v>452</v>
      </c>
      <c r="C464" s="89"/>
      <c r="D464" s="222"/>
      <c r="E464" s="90"/>
      <c r="F464" s="91"/>
      <c r="G464" s="92"/>
      <c r="H464" s="96"/>
      <c r="I464" s="97" t="str">
        <f t="shared" si="22"/>
        <v/>
      </c>
      <c r="J464" s="171"/>
      <c r="K464" s="214" t="str">
        <f t="shared" si="21"/>
        <v/>
      </c>
      <c r="L464" s="71"/>
    </row>
    <row r="465" spans="2:12" x14ac:dyDescent="0.35">
      <c r="B465" s="84">
        <f t="shared" si="23"/>
        <v>453</v>
      </c>
      <c r="C465" s="89"/>
      <c r="D465" s="222"/>
      <c r="E465" s="90"/>
      <c r="F465" s="91"/>
      <c r="G465" s="92"/>
      <c r="H465" s="96"/>
      <c r="I465" s="97" t="str">
        <f t="shared" si="22"/>
        <v/>
      </c>
      <c r="J465" s="171"/>
      <c r="K465" s="214" t="str">
        <f t="shared" si="21"/>
        <v/>
      </c>
      <c r="L465" s="71"/>
    </row>
    <row r="466" spans="2:12" x14ac:dyDescent="0.35">
      <c r="B466" s="84">
        <f t="shared" si="23"/>
        <v>454</v>
      </c>
      <c r="C466" s="89"/>
      <c r="D466" s="222"/>
      <c r="E466" s="90"/>
      <c r="F466" s="91"/>
      <c r="G466" s="92"/>
      <c r="H466" s="96"/>
      <c r="I466" s="97" t="str">
        <f t="shared" si="22"/>
        <v/>
      </c>
      <c r="J466" s="171"/>
      <c r="K466" s="214" t="str">
        <f t="shared" si="21"/>
        <v/>
      </c>
      <c r="L466" s="71"/>
    </row>
    <row r="467" spans="2:12" x14ac:dyDescent="0.35">
      <c r="B467" s="84">
        <f t="shared" si="23"/>
        <v>455</v>
      </c>
      <c r="C467" s="89"/>
      <c r="D467" s="222"/>
      <c r="E467" s="90"/>
      <c r="F467" s="91"/>
      <c r="G467" s="92"/>
      <c r="H467" s="96"/>
      <c r="I467" s="97" t="str">
        <f t="shared" si="22"/>
        <v/>
      </c>
      <c r="J467" s="171"/>
      <c r="K467" s="214" t="str">
        <f t="shared" si="21"/>
        <v/>
      </c>
      <c r="L467" s="71"/>
    </row>
    <row r="468" spans="2:12" x14ac:dyDescent="0.35">
      <c r="B468" s="84">
        <f t="shared" si="23"/>
        <v>456</v>
      </c>
      <c r="C468" s="89"/>
      <c r="D468" s="222"/>
      <c r="E468" s="90"/>
      <c r="F468" s="91"/>
      <c r="G468" s="92"/>
      <c r="H468" s="96"/>
      <c r="I468" s="97" t="str">
        <f t="shared" si="22"/>
        <v/>
      </c>
      <c r="J468" s="171"/>
      <c r="K468" s="214" t="str">
        <f t="shared" si="21"/>
        <v/>
      </c>
      <c r="L468" s="71"/>
    </row>
    <row r="469" spans="2:12" x14ac:dyDescent="0.35">
      <c r="B469" s="84">
        <f t="shared" si="23"/>
        <v>457</v>
      </c>
      <c r="C469" s="89"/>
      <c r="D469" s="222"/>
      <c r="E469" s="90"/>
      <c r="F469" s="91"/>
      <c r="G469" s="92"/>
      <c r="H469" s="96"/>
      <c r="I469" s="97" t="str">
        <f t="shared" si="22"/>
        <v/>
      </c>
      <c r="J469" s="171"/>
      <c r="K469" s="214" t="str">
        <f t="shared" si="21"/>
        <v/>
      </c>
      <c r="L469" s="71"/>
    </row>
    <row r="470" spans="2:12" x14ac:dyDescent="0.35">
      <c r="B470" s="84">
        <f t="shared" si="23"/>
        <v>458</v>
      </c>
      <c r="C470" s="89"/>
      <c r="D470" s="222"/>
      <c r="E470" s="90"/>
      <c r="F470" s="91"/>
      <c r="G470" s="92"/>
      <c r="H470" s="96"/>
      <c r="I470" s="97" t="str">
        <f t="shared" si="22"/>
        <v/>
      </c>
      <c r="J470" s="171"/>
      <c r="K470" s="214" t="str">
        <f t="shared" si="21"/>
        <v/>
      </c>
      <c r="L470" s="71"/>
    </row>
    <row r="471" spans="2:12" x14ac:dyDescent="0.35">
      <c r="B471" s="84">
        <f t="shared" si="23"/>
        <v>459</v>
      </c>
      <c r="C471" s="89"/>
      <c r="D471" s="222"/>
      <c r="E471" s="90"/>
      <c r="F471" s="91"/>
      <c r="G471" s="92"/>
      <c r="H471" s="96"/>
      <c r="I471" s="97" t="str">
        <f t="shared" si="22"/>
        <v/>
      </c>
      <c r="J471" s="171"/>
      <c r="K471" s="214" t="str">
        <f t="shared" si="21"/>
        <v/>
      </c>
      <c r="L471" s="71"/>
    </row>
    <row r="472" spans="2:12" x14ac:dyDescent="0.35">
      <c r="B472" s="84">
        <f t="shared" si="23"/>
        <v>460</v>
      </c>
      <c r="C472" s="89"/>
      <c r="D472" s="222"/>
      <c r="E472" s="90"/>
      <c r="F472" s="91"/>
      <c r="G472" s="92"/>
      <c r="H472" s="96"/>
      <c r="I472" s="97" t="str">
        <f t="shared" si="22"/>
        <v/>
      </c>
      <c r="J472" s="171"/>
      <c r="K472" s="214" t="str">
        <f t="shared" si="21"/>
        <v/>
      </c>
      <c r="L472" s="71"/>
    </row>
    <row r="473" spans="2:12" x14ac:dyDescent="0.35">
      <c r="B473" s="84">
        <f t="shared" si="23"/>
        <v>461</v>
      </c>
      <c r="C473" s="89"/>
      <c r="D473" s="222"/>
      <c r="E473" s="90"/>
      <c r="F473" s="91"/>
      <c r="G473" s="92"/>
      <c r="H473" s="96"/>
      <c r="I473" s="97" t="str">
        <f t="shared" si="22"/>
        <v/>
      </c>
      <c r="J473" s="171"/>
      <c r="K473" s="214" t="str">
        <f t="shared" si="21"/>
        <v/>
      </c>
      <c r="L473" s="71"/>
    </row>
    <row r="474" spans="2:12" x14ac:dyDescent="0.35">
      <c r="B474" s="84">
        <f t="shared" si="23"/>
        <v>462</v>
      </c>
      <c r="C474" s="89"/>
      <c r="D474" s="222"/>
      <c r="E474" s="90"/>
      <c r="F474" s="91"/>
      <c r="G474" s="92"/>
      <c r="H474" s="96"/>
      <c r="I474" s="97" t="str">
        <f t="shared" si="22"/>
        <v/>
      </c>
      <c r="J474" s="171"/>
      <c r="K474" s="214" t="str">
        <f t="shared" si="21"/>
        <v/>
      </c>
      <c r="L474" s="71"/>
    </row>
    <row r="475" spans="2:12" x14ac:dyDescent="0.35">
      <c r="B475" s="84">
        <f t="shared" si="23"/>
        <v>463</v>
      </c>
      <c r="C475" s="89"/>
      <c r="D475" s="222"/>
      <c r="E475" s="90"/>
      <c r="F475" s="91"/>
      <c r="G475" s="92"/>
      <c r="H475" s="96"/>
      <c r="I475" s="97" t="str">
        <f t="shared" si="22"/>
        <v/>
      </c>
      <c r="J475" s="171"/>
      <c r="K475" s="214" t="str">
        <f t="shared" si="21"/>
        <v/>
      </c>
      <c r="L475" s="71"/>
    </row>
    <row r="476" spans="2:12" x14ac:dyDescent="0.35">
      <c r="B476" s="84">
        <f t="shared" si="23"/>
        <v>464</v>
      </c>
      <c r="C476" s="89"/>
      <c r="D476" s="222"/>
      <c r="E476" s="90"/>
      <c r="F476" s="91"/>
      <c r="G476" s="92"/>
      <c r="H476" s="96"/>
      <c r="I476" s="97" t="str">
        <f t="shared" si="22"/>
        <v/>
      </c>
      <c r="J476" s="171"/>
      <c r="K476" s="214" t="str">
        <f t="shared" si="21"/>
        <v/>
      </c>
      <c r="L476" s="71"/>
    </row>
    <row r="477" spans="2:12" x14ac:dyDescent="0.35">
      <c r="B477" s="84">
        <f t="shared" si="23"/>
        <v>465</v>
      </c>
      <c r="C477" s="89"/>
      <c r="D477" s="222"/>
      <c r="E477" s="90"/>
      <c r="F477" s="91"/>
      <c r="G477" s="92"/>
      <c r="H477" s="96"/>
      <c r="I477" s="97" t="str">
        <f t="shared" si="22"/>
        <v/>
      </c>
      <c r="J477" s="171"/>
      <c r="K477" s="214" t="str">
        <f t="shared" si="21"/>
        <v/>
      </c>
      <c r="L477" s="71"/>
    </row>
    <row r="478" spans="2:12" x14ac:dyDescent="0.35">
      <c r="B478" s="84">
        <f t="shared" si="23"/>
        <v>466</v>
      </c>
      <c r="C478" s="89"/>
      <c r="D478" s="222"/>
      <c r="E478" s="90"/>
      <c r="F478" s="91"/>
      <c r="G478" s="92"/>
      <c r="H478" s="96"/>
      <c r="I478" s="97" t="str">
        <f t="shared" si="22"/>
        <v/>
      </c>
      <c r="J478" s="171"/>
      <c r="K478" s="214" t="str">
        <f t="shared" si="21"/>
        <v/>
      </c>
      <c r="L478" s="71"/>
    </row>
    <row r="479" spans="2:12" x14ac:dyDescent="0.35">
      <c r="B479" s="84">
        <f t="shared" si="23"/>
        <v>467</v>
      </c>
      <c r="C479" s="89"/>
      <c r="D479" s="222"/>
      <c r="E479" s="90"/>
      <c r="F479" s="91"/>
      <c r="G479" s="92"/>
      <c r="H479" s="96"/>
      <c r="I479" s="97" t="str">
        <f t="shared" si="22"/>
        <v/>
      </c>
      <c r="J479" s="171"/>
      <c r="K479" s="214" t="str">
        <f t="shared" si="21"/>
        <v/>
      </c>
      <c r="L479" s="71"/>
    </row>
    <row r="480" spans="2:12" x14ac:dyDescent="0.35">
      <c r="B480" s="84">
        <f t="shared" si="23"/>
        <v>468</v>
      </c>
      <c r="C480" s="89"/>
      <c r="D480" s="222"/>
      <c r="E480" s="90"/>
      <c r="F480" s="91"/>
      <c r="G480" s="92"/>
      <c r="H480" s="96"/>
      <c r="I480" s="97" t="str">
        <f t="shared" si="22"/>
        <v/>
      </c>
      <c r="J480" s="171"/>
      <c r="K480" s="214" t="str">
        <f t="shared" si="21"/>
        <v/>
      </c>
      <c r="L480" s="71"/>
    </row>
    <row r="481" spans="2:12" x14ac:dyDescent="0.35">
      <c r="B481" s="84">
        <f t="shared" si="23"/>
        <v>469</v>
      </c>
      <c r="C481" s="89"/>
      <c r="D481" s="222"/>
      <c r="E481" s="90"/>
      <c r="F481" s="91"/>
      <c r="G481" s="92"/>
      <c r="H481" s="96"/>
      <c r="I481" s="97" t="str">
        <f t="shared" si="22"/>
        <v/>
      </c>
      <c r="J481" s="171"/>
      <c r="K481" s="214" t="str">
        <f t="shared" si="21"/>
        <v/>
      </c>
      <c r="L481" s="71"/>
    </row>
    <row r="482" spans="2:12" x14ac:dyDescent="0.35">
      <c r="B482" s="84">
        <f t="shared" si="23"/>
        <v>470</v>
      </c>
      <c r="C482" s="89"/>
      <c r="D482" s="222"/>
      <c r="E482" s="90"/>
      <c r="F482" s="91"/>
      <c r="G482" s="92"/>
      <c r="H482" s="96"/>
      <c r="I482" s="97" t="str">
        <f t="shared" si="22"/>
        <v/>
      </c>
      <c r="J482" s="171"/>
      <c r="K482" s="214" t="str">
        <f t="shared" si="21"/>
        <v/>
      </c>
      <c r="L482" s="71"/>
    </row>
    <row r="483" spans="2:12" x14ac:dyDescent="0.35">
      <c r="B483" s="84">
        <f t="shared" si="23"/>
        <v>471</v>
      </c>
      <c r="C483" s="89"/>
      <c r="D483" s="222"/>
      <c r="E483" s="90"/>
      <c r="F483" s="91"/>
      <c r="G483" s="92"/>
      <c r="H483" s="96"/>
      <c r="I483" s="97" t="str">
        <f t="shared" si="22"/>
        <v/>
      </c>
      <c r="J483" s="171"/>
      <c r="K483" s="214" t="str">
        <f t="shared" si="21"/>
        <v/>
      </c>
      <c r="L483" s="71"/>
    </row>
    <row r="484" spans="2:12" x14ac:dyDescent="0.35">
      <c r="B484" s="84">
        <f t="shared" si="23"/>
        <v>472</v>
      </c>
      <c r="C484" s="89"/>
      <c r="D484" s="222"/>
      <c r="E484" s="90"/>
      <c r="F484" s="91"/>
      <c r="G484" s="92"/>
      <c r="H484" s="96"/>
      <c r="I484" s="97" t="str">
        <f t="shared" si="22"/>
        <v/>
      </c>
      <c r="J484" s="171"/>
      <c r="K484" s="214" t="str">
        <f t="shared" si="21"/>
        <v/>
      </c>
      <c r="L484" s="71"/>
    </row>
    <row r="485" spans="2:12" x14ac:dyDescent="0.35">
      <c r="B485" s="84">
        <f t="shared" si="23"/>
        <v>473</v>
      </c>
      <c r="C485" s="89"/>
      <c r="D485" s="222"/>
      <c r="E485" s="90"/>
      <c r="F485" s="91"/>
      <c r="G485" s="92"/>
      <c r="H485" s="96"/>
      <c r="I485" s="97" t="str">
        <f t="shared" si="22"/>
        <v/>
      </c>
      <c r="J485" s="171"/>
      <c r="K485" s="214" t="str">
        <f t="shared" si="21"/>
        <v/>
      </c>
      <c r="L485" s="71"/>
    </row>
    <row r="486" spans="2:12" x14ac:dyDescent="0.35">
      <c r="B486" s="84">
        <f t="shared" si="23"/>
        <v>474</v>
      </c>
      <c r="C486" s="89"/>
      <c r="D486" s="222"/>
      <c r="E486" s="90"/>
      <c r="F486" s="91"/>
      <c r="G486" s="92"/>
      <c r="H486" s="96"/>
      <c r="I486" s="97" t="str">
        <f t="shared" si="22"/>
        <v/>
      </c>
      <c r="J486" s="171"/>
      <c r="K486" s="214" t="str">
        <f t="shared" si="21"/>
        <v/>
      </c>
      <c r="L486" s="71"/>
    </row>
    <row r="487" spans="2:12" x14ac:dyDescent="0.35">
      <c r="B487" s="84">
        <f t="shared" si="23"/>
        <v>475</v>
      </c>
      <c r="C487" s="89"/>
      <c r="D487" s="222"/>
      <c r="E487" s="90"/>
      <c r="F487" s="91"/>
      <c r="G487" s="92"/>
      <c r="H487" s="96"/>
      <c r="I487" s="97" t="str">
        <f t="shared" si="22"/>
        <v/>
      </c>
      <c r="J487" s="171"/>
      <c r="K487" s="214" t="str">
        <f t="shared" si="21"/>
        <v/>
      </c>
      <c r="L487" s="71"/>
    </row>
    <row r="488" spans="2:12" x14ac:dyDescent="0.35">
      <c r="B488" s="84">
        <f t="shared" si="23"/>
        <v>476</v>
      </c>
      <c r="C488" s="89"/>
      <c r="D488" s="222"/>
      <c r="E488" s="90"/>
      <c r="F488" s="91"/>
      <c r="G488" s="92"/>
      <c r="H488" s="96"/>
      <c r="I488" s="97" t="str">
        <f t="shared" si="22"/>
        <v/>
      </c>
      <c r="J488" s="171"/>
      <c r="K488" s="214" t="str">
        <f t="shared" si="21"/>
        <v/>
      </c>
      <c r="L488" s="71"/>
    </row>
    <row r="489" spans="2:12" x14ac:dyDescent="0.35">
      <c r="B489" s="84">
        <f t="shared" si="23"/>
        <v>477</v>
      </c>
      <c r="C489" s="89"/>
      <c r="D489" s="222"/>
      <c r="E489" s="90"/>
      <c r="F489" s="91"/>
      <c r="G489" s="92"/>
      <c r="H489" s="96"/>
      <c r="I489" s="97" t="str">
        <f t="shared" si="22"/>
        <v/>
      </c>
      <c r="J489" s="171"/>
      <c r="K489" s="214" t="str">
        <f t="shared" si="21"/>
        <v/>
      </c>
      <c r="L489" s="71"/>
    </row>
    <row r="490" spans="2:12" x14ac:dyDescent="0.35">
      <c r="B490" s="84">
        <f t="shared" si="23"/>
        <v>478</v>
      </c>
      <c r="C490" s="89"/>
      <c r="D490" s="222"/>
      <c r="E490" s="90"/>
      <c r="F490" s="91"/>
      <c r="G490" s="92"/>
      <c r="H490" s="96"/>
      <c r="I490" s="97" t="str">
        <f t="shared" si="22"/>
        <v/>
      </c>
      <c r="J490" s="171"/>
      <c r="K490" s="214" t="str">
        <f t="shared" si="21"/>
        <v/>
      </c>
      <c r="L490" s="71"/>
    </row>
    <row r="491" spans="2:12" x14ac:dyDescent="0.35">
      <c r="B491" s="84">
        <f t="shared" si="23"/>
        <v>479</v>
      </c>
      <c r="C491" s="89"/>
      <c r="D491" s="222"/>
      <c r="E491" s="90"/>
      <c r="F491" s="91"/>
      <c r="G491" s="92"/>
      <c r="H491" s="96"/>
      <c r="I491" s="97" t="str">
        <f t="shared" si="22"/>
        <v/>
      </c>
      <c r="J491" s="171"/>
      <c r="K491" s="214" t="str">
        <f t="shared" si="21"/>
        <v/>
      </c>
      <c r="L491" s="71"/>
    </row>
    <row r="492" spans="2:12" x14ac:dyDescent="0.35">
      <c r="B492" s="84">
        <f t="shared" si="23"/>
        <v>480</v>
      </c>
      <c r="C492" s="89"/>
      <c r="D492" s="222"/>
      <c r="E492" s="90"/>
      <c r="F492" s="91"/>
      <c r="G492" s="92"/>
      <c r="H492" s="96"/>
      <c r="I492" s="97" t="str">
        <f t="shared" si="22"/>
        <v/>
      </c>
      <c r="J492" s="171"/>
      <c r="K492" s="214" t="str">
        <f t="shared" si="21"/>
        <v/>
      </c>
      <c r="L492" s="71"/>
    </row>
    <row r="493" spans="2:12" x14ac:dyDescent="0.35">
      <c r="B493" s="84">
        <f t="shared" si="23"/>
        <v>481</v>
      </c>
      <c r="C493" s="89"/>
      <c r="D493" s="222"/>
      <c r="E493" s="90"/>
      <c r="F493" s="91"/>
      <c r="G493" s="92"/>
      <c r="H493" s="96"/>
      <c r="I493" s="97" t="str">
        <f t="shared" si="22"/>
        <v/>
      </c>
      <c r="J493" s="171"/>
      <c r="K493" s="214" t="str">
        <f t="shared" si="21"/>
        <v/>
      </c>
      <c r="L493" s="71"/>
    </row>
    <row r="494" spans="2:12" x14ac:dyDescent="0.35">
      <c r="B494" s="84">
        <f t="shared" si="23"/>
        <v>482</v>
      </c>
      <c r="C494" s="89"/>
      <c r="D494" s="222"/>
      <c r="E494" s="90"/>
      <c r="F494" s="91"/>
      <c r="G494" s="92"/>
      <c r="H494" s="96"/>
      <c r="I494" s="97" t="str">
        <f t="shared" si="22"/>
        <v/>
      </c>
      <c r="J494" s="171"/>
      <c r="K494" s="214" t="str">
        <f t="shared" si="21"/>
        <v/>
      </c>
      <c r="L494" s="71"/>
    </row>
    <row r="495" spans="2:12" x14ac:dyDescent="0.35">
      <c r="B495" s="84">
        <f t="shared" si="23"/>
        <v>483</v>
      </c>
      <c r="C495" s="89"/>
      <c r="D495" s="222"/>
      <c r="E495" s="90"/>
      <c r="F495" s="91"/>
      <c r="G495" s="92"/>
      <c r="H495" s="96"/>
      <c r="I495" s="97" t="str">
        <f t="shared" si="22"/>
        <v/>
      </c>
      <c r="J495" s="171"/>
      <c r="K495" s="214" t="str">
        <f t="shared" si="21"/>
        <v/>
      </c>
      <c r="L495" s="71"/>
    </row>
    <row r="496" spans="2:12" x14ac:dyDescent="0.35">
      <c r="B496" s="84">
        <f t="shared" si="23"/>
        <v>484</v>
      </c>
      <c r="C496" s="89"/>
      <c r="D496" s="222"/>
      <c r="E496" s="90"/>
      <c r="F496" s="91"/>
      <c r="G496" s="92"/>
      <c r="H496" s="96"/>
      <c r="I496" s="97" t="str">
        <f t="shared" si="22"/>
        <v/>
      </c>
      <c r="J496" s="171"/>
      <c r="K496" s="214" t="str">
        <f t="shared" si="21"/>
        <v/>
      </c>
      <c r="L496" s="71"/>
    </row>
    <row r="497" spans="2:12" x14ac:dyDescent="0.35">
      <c r="B497" s="84">
        <f t="shared" si="23"/>
        <v>485</v>
      </c>
      <c r="C497" s="89"/>
      <c r="D497" s="222"/>
      <c r="E497" s="90"/>
      <c r="F497" s="91"/>
      <c r="G497" s="92"/>
      <c r="H497" s="96"/>
      <c r="I497" s="97" t="str">
        <f t="shared" si="22"/>
        <v/>
      </c>
      <c r="J497" s="171"/>
      <c r="K497" s="214" t="str">
        <f t="shared" si="21"/>
        <v/>
      </c>
      <c r="L497" s="71"/>
    </row>
    <row r="498" spans="2:12" x14ac:dyDescent="0.35">
      <c r="B498" s="84">
        <f t="shared" si="23"/>
        <v>486</v>
      </c>
      <c r="C498" s="89"/>
      <c r="D498" s="222"/>
      <c r="E498" s="90"/>
      <c r="F498" s="91"/>
      <c r="G498" s="92"/>
      <c r="H498" s="96"/>
      <c r="I498" s="97" t="str">
        <f t="shared" si="22"/>
        <v/>
      </c>
      <c r="J498" s="171"/>
      <c r="K498" s="214" t="str">
        <f t="shared" si="21"/>
        <v/>
      </c>
      <c r="L498" s="71"/>
    </row>
    <row r="499" spans="2:12" x14ac:dyDescent="0.35">
      <c r="B499" s="84">
        <f t="shared" si="23"/>
        <v>487</v>
      </c>
      <c r="C499" s="89"/>
      <c r="D499" s="222"/>
      <c r="E499" s="90"/>
      <c r="F499" s="91"/>
      <c r="G499" s="92"/>
      <c r="H499" s="96"/>
      <c r="I499" s="97" t="str">
        <f t="shared" si="22"/>
        <v/>
      </c>
      <c r="J499" s="171"/>
      <c r="K499" s="214" t="str">
        <f t="shared" si="21"/>
        <v/>
      </c>
      <c r="L499" s="71"/>
    </row>
    <row r="500" spans="2:12" x14ac:dyDescent="0.35">
      <c r="B500" s="84">
        <f t="shared" si="23"/>
        <v>488</v>
      </c>
      <c r="C500" s="89"/>
      <c r="D500" s="222"/>
      <c r="E500" s="90"/>
      <c r="F500" s="91"/>
      <c r="G500" s="92"/>
      <c r="H500" s="96"/>
      <c r="I500" s="97" t="str">
        <f t="shared" si="22"/>
        <v/>
      </c>
      <c r="J500" s="171"/>
      <c r="K500" s="214" t="str">
        <f t="shared" si="21"/>
        <v/>
      </c>
      <c r="L500" s="71"/>
    </row>
    <row r="501" spans="2:12" x14ac:dyDescent="0.35">
      <c r="B501" s="84">
        <f t="shared" si="23"/>
        <v>489</v>
      </c>
      <c r="C501" s="89"/>
      <c r="D501" s="222"/>
      <c r="E501" s="90"/>
      <c r="F501" s="91"/>
      <c r="G501" s="92"/>
      <c r="H501" s="96"/>
      <c r="I501" s="97" t="str">
        <f t="shared" si="22"/>
        <v/>
      </c>
      <c r="J501" s="171"/>
      <c r="K501" s="214" t="str">
        <f t="shared" si="21"/>
        <v/>
      </c>
      <c r="L501" s="71"/>
    </row>
    <row r="502" spans="2:12" x14ac:dyDescent="0.35">
      <c r="B502" s="84">
        <f t="shared" si="23"/>
        <v>490</v>
      </c>
      <c r="C502" s="89"/>
      <c r="D502" s="222"/>
      <c r="E502" s="90"/>
      <c r="F502" s="91"/>
      <c r="G502" s="92"/>
      <c r="H502" s="96"/>
      <c r="I502" s="97" t="str">
        <f t="shared" si="22"/>
        <v/>
      </c>
      <c r="J502" s="171"/>
      <c r="K502" s="214" t="str">
        <f t="shared" si="21"/>
        <v/>
      </c>
      <c r="L502" s="71"/>
    </row>
    <row r="503" spans="2:12" x14ac:dyDescent="0.35">
      <c r="B503" s="84">
        <f t="shared" si="23"/>
        <v>491</v>
      </c>
      <c r="C503" s="89"/>
      <c r="D503" s="222"/>
      <c r="E503" s="90"/>
      <c r="F503" s="91"/>
      <c r="G503" s="92"/>
      <c r="H503" s="96"/>
      <c r="I503" s="97" t="str">
        <f t="shared" si="22"/>
        <v/>
      </c>
      <c r="J503" s="171"/>
      <c r="K503" s="214" t="str">
        <f t="shared" si="21"/>
        <v/>
      </c>
      <c r="L503" s="71"/>
    </row>
    <row r="504" spans="2:12" x14ac:dyDescent="0.35">
      <c r="B504" s="84">
        <f t="shared" si="23"/>
        <v>492</v>
      </c>
      <c r="C504" s="89"/>
      <c r="D504" s="222"/>
      <c r="E504" s="90"/>
      <c r="F504" s="91"/>
      <c r="G504" s="92"/>
      <c r="H504" s="96"/>
      <c r="I504" s="97" t="str">
        <f t="shared" si="22"/>
        <v/>
      </c>
      <c r="J504" s="171"/>
      <c r="K504" s="214" t="str">
        <f t="shared" si="21"/>
        <v/>
      </c>
      <c r="L504" s="71"/>
    </row>
    <row r="505" spans="2:12" x14ac:dyDescent="0.35">
      <c r="B505" s="84">
        <f t="shared" si="23"/>
        <v>493</v>
      </c>
      <c r="C505" s="89"/>
      <c r="D505" s="222"/>
      <c r="E505" s="90"/>
      <c r="F505" s="91"/>
      <c r="G505" s="92"/>
      <c r="H505" s="96"/>
      <c r="I505" s="97" t="str">
        <f t="shared" si="22"/>
        <v/>
      </c>
      <c r="J505" s="171"/>
      <c r="K505" s="214" t="str">
        <f t="shared" si="21"/>
        <v/>
      </c>
      <c r="L505" s="71"/>
    </row>
    <row r="506" spans="2:12" x14ac:dyDescent="0.35">
      <c r="B506" s="84">
        <f t="shared" si="23"/>
        <v>494</v>
      </c>
      <c r="C506" s="89"/>
      <c r="D506" s="222"/>
      <c r="E506" s="90"/>
      <c r="F506" s="91"/>
      <c r="G506" s="92"/>
      <c r="H506" s="96"/>
      <c r="I506" s="97" t="str">
        <f t="shared" si="22"/>
        <v/>
      </c>
      <c r="J506" s="171"/>
      <c r="K506" s="214" t="str">
        <f t="shared" si="21"/>
        <v/>
      </c>
      <c r="L506" s="71"/>
    </row>
    <row r="507" spans="2:12" x14ac:dyDescent="0.35">
      <c r="B507" s="84">
        <f t="shared" si="23"/>
        <v>495</v>
      </c>
      <c r="C507" s="89"/>
      <c r="D507" s="222"/>
      <c r="E507" s="90"/>
      <c r="F507" s="91"/>
      <c r="G507" s="92"/>
      <c r="H507" s="96"/>
      <c r="I507" s="97" t="str">
        <f t="shared" si="22"/>
        <v/>
      </c>
      <c r="J507" s="171"/>
      <c r="K507" s="214" t="str">
        <f t="shared" si="21"/>
        <v/>
      </c>
      <c r="L507" s="71"/>
    </row>
    <row r="508" spans="2:12" x14ac:dyDescent="0.35">
      <c r="B508" s="84">
        <f t="shared" si="23"/>
        <v>496</v>
      </c>
      <c r="C508" s="89"/>
      <c r="D508" s="222"/>
      <c r="E508" s="90"/>
      <c r="F508" s="91"/>
      <c r="G508" s="92"/>
      <c r="H508" s="96"/>
      <c r="I508" s="97" t="str">
        <f t="shared" si="22"/>
        <v/>
      </c>
      <c r="J508" s="171"/>
      <c r="K508" s="214" t="str">
        <f t="shared" si="21"/>
        <v/>
      </c>
      <c r="L508" s="71"/>
    </row>
    <row r="509" spans="2:12" x14ac:dyDescent="0.35">
      <c r="B509" s="84">
        <f t="shared" si="23"/>
        <v>497</v>
      </c>
      <c r="C509" s="89"/>
      <c r="D509" s="222"/>
      <c r="E509" s="90"/>
      <c r="F509" s="91"/>
      <c r="G509" s="92"/>
      <c r="H509" s="96"/>
      <c r="I509" s="97" t="str">
        <f t="shared" si="22"/>
        <v/>
      </c>
      <c r="J509" s="171"/>
      <c r="K509" s="214" t="str">
        <f t="shared" si="21"/>
        <v/>
      </c>
      <c r="L509" s="71"/>
    </row>
    <row r="510" spans="2:12" x14ac:dyDescent="0.35">
      <c r="B510" s="84">
        <f t="shared" si="23"/>
        <v>498</v>
      </c>
      <c r="C510" s="89"/>
      <c r="D510" s="222"/>
      <c r="E510" s="90"/>
      <c r="F510" s="91"/>
      <c r="G510" s="92"/>
      <c r="H510" s="96"/>
      <c r="I510" s="97" t="str">
        <f t="shared" si="22"/>
        <v/>
      </c>
      <c r="J510" s="171"/>
      <c r="K510" s="214" t="str">
        <f t="shared" si="21"/>
        <v/>
      </c>
      <c r="L510" s="71"/>
    </row>
    <row r="511" spans="2:12" x14ac:dyDescent="0.35">
      <c r="B511" s="84">
        <f t="shared" si="23"/>
        <v>499</v>
      </c>
      <c r="C511" s="89"/>
      <c r="D511" s="222"/>
      <c r="E511" s="90"/>
      <c r="F511" s="91"/>
      <c r="G511" s="92"/>
      <c r="H511" s="96"/>
      <c r="I511" s="97" t="str">
        <f t="shared" si="22"/>
        <v/>
      </c>
      <c r="J511" s="171"/>
      <c r="K511" s="214" t="str">
        <f t="shared" si="21"/>
        <v/>
      </c>
      <c r="L511" s="71"/>
    </row>
    <row r="512" spans="2:12" x14ac:dyDescent="0.35">
      <c r="B512" s="84">
        <f t="shared" si="23"/>
        <v>500</v>
      </c>
      <c r="C512" s="89"/>
      <c r="D512" s="222"/>
      <c r="E512" s="90"/>
      <c r="F512" s="91"/>
      <c r="G512" s="92"/>
      <c r="H512" s="96"/>
      <c r="I512" s="97" t="str">
        <f t="shared" si="22"/>
        <v/>
      </c>
      <c r="J512" s="171"/>
      <c r="K512" s="214" t="str">
        <f t="shared" si="21"/>
        <v/>
      </c>
      <c r="L512" s="71"/>
    </row>
  </sheetData>
  <sheetProtection formatCells="0" autoFilter="0"/>
  <autoFilter ref="B10:K22" xr:uid="{B81F7B15-86BE-428C-98DE-D5DBC6AB47CE}"/>
  <mergeCells count="8">
    <mergeCell ref="B2:L2"/>
    <mergeCell ref="D4:G4"/>
    <mergeCell ref="D6:G6"/>
    <mergeCell ref="C10:C11"/>
    <mergeCell ref="D10:D11"/>
    <mergeCell ref="E10:E11"/>
    <mergeCell ref="F10:F11"/>
    <mergeCell ref="G10:G11"/>
  </mergeCells>
  <dataValidations count="1">
    <dataValidation type="list" allowBlank="1" showInputMessage="1" showErrorMessage="1" sqref="J13:J512" xr:uid="{3801A9AB-08CE-4FBE-98CA-D5625693C2FB}">
      <formula1>BUDGETLINE</formula1>
    </dataValidation>
  </dataValidations>
  <printOptions horizontalCentered="1" verticalCentered="1"/>
  <pageMargins left="0.31496062992125984" right="0.31496062992125984" top="0.35433070866141736" bottom="0.35433070866141736" header="0.31496062992125984" footer="0.31496062992125984"/>
  <pageSetup paperSize="9" scale="48"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EFFEF3451466479E9E9947677D1B2F" ma:contentTypeVersion="14" ma:contentTypeDescription="Create a new document." ma:contentTypeScope="" ma:versionID="989d450f0b8f208d0e9b7d943fe6d1c2">
  <xsd:schema xmlns:xsd="http://www.w3.org/2001/XMLSchema" xmlns:xs="http://www.w3.org/2001/XMLSchema" xmlns:p="http://schemas.microsoft.com/office/2006/metadata/properties" xmlns:ns2="a96fefb5-38f0-4101-9c21-30517fe15f4e" xmlns:ns3="48b0ec71-3dc6-42dc-8aaf-964cfe9da525" targetNamespace="http://schemas.microsoft.com/office/2006/metadata/properties" ma:root="true" ma:fieldsID="040d13f66c3bc626761a63865bd18dca" ns2:_="" ns3:_="">
    <xsd:import namespace="a96fefb5-38f0-4101-9c21-30517fe15f4e"/>
    <xsd:import namespace="48b0ec71-3dc6-42dc-8aaf-964cfe9da5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6fefb5-38f0-4101-9c21-30517fe15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710b318-ea48-4423-a308-0e87359dff9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b0ec71-3dc6-42dc-8aaf-964cfe9da52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867e4f7-048d-4dd0-bbb7-7c7ab0d32ba9}" ma:internalName="TaxCatchAll" ma:showField="CatchAllData" ma:web="48b0ec71-3dc6-42dc-8aaf-964cfe9da52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6fefb5-38f0-4101-9c21-30517fe15f4e">
      <Terms xmlns="http://schemas.microsoft.com/office/infopath/2007/PartnerControls"/>
    </lcf76f155ced4ddcb4097134ff3c332f>
    <TaxCatchAll xmlns="48b0ec71-3dc6-42dc-8aaf-964cfe9da5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35159-EF00-48DA-AFAC-1B554A5AB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6fefb5-38f0-4101-9c21-30517fe15f4e"/>
    <ds:schemaRef ds:uri="48b0ec71-3dc6-42dc-8aaf-964cfe9da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4A4050-93F7-4054-83A5-3868C9185F49}">
  <ds:schemaRefs>
    <ds:schemaRef ds:uri="http://purl.org/dc/dcmitype/"/>
    <ds:schemaRef ds:uri="http://schemas.microsoft.com/office/2006/metadata/properties"/>
    <ds:schemaRef ds:uri="http://schemas.microsoft.com/office/infopath/2007/PartnerControls"/>
    <ds:schemaRef ds:uri="1c8577a8-9e4e-48d6-8a22-3929188f7258"/>
    <ds:schemaRef ds:uri="825ca08e-23ae-4077-991d-4da0697cf7de"/>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a96fefb5-38f0-4101-9c21-30517fe15f4e"/>
    <ds:schemaRef ds:uri="48b0ec71-3dc6-42dc-8aaf-964cfe9da525"/>
  </ds:schemaRefs>
</ds:datastoreItem>
</file>

<file path=customXml/itemProps3.xml><?xml version="1.0" encoding="utf-8"?>
<ds:datastoreItem xmlns:ds="http://schemas.openxmlformats.org/officeDocument/2006/customXml" ds:itemID="{6065F4D2-F4A0-4196-96B8-048E761B61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33</vt:i4>
      </vt:variant>
    </vt:vector>
  </HeadingPairs>
  <TitlesOfParts>
    <vt:vector size="47" baseType="lpstr">
      <vt:lpstr>BUDGET</vt:lpstr>
      <vt:lpstr>PARTNER INFO</vt:lpstr>
      <vt:lpstr>REPORT</vt:lpstr>
      <vt:lpstr>FORECAST</vt:lpstr>
      <vt:lpstr>2022-Q2</vt:lpstr>
      <vt:lpstr>2022-Q3</vt:lpstr>
      <vt:lpstr>2022-Q4</vt:lpstr>
      <vt:lpstr>2023-Q1</vt:lpstr>
      <vt:lpstr>2023-Q2</vt:lpstr>
      <vt:lpstr>2023-Q3</vt:lpstr>
      <vt:lpstr>2023-Q4</vt:lpstr>
      <vt:lpstr>2024-Q1</vt:lpstr>
      <vt:lpstr>2024-Q2</vt:lpstr>
      <vt:lpstr>GSF codes</vt:lpstr>
      <vt:lpstr>accountcode</vt:lpstr>
      <vt:lpstr>accountname</vt:lpstr>
      <vt:lpstr>accounttable</vt:lpstr>
      <vt:lpstr>activitycode</vt:lpstr>
      <vt:lpstr>activityname</vt:lpstr>
      <vt:lpstr>activitytable</vt:lpstr>
      <vt:lpstr>BENEF</vt:lpstr>
      <vt:lpstr>FORECAST!BUDGETLINE</vt:lpstr>
      <vt:lpstr>REPORT!BUDGETLINE</vt:lpstr>
      <vt:lpstr>BUDGETLINE</vt:lpstr>
      <vt:lpstr>FORECAST!BUDGETLINETABLE</vt:lpstr>
      <vt:lpstr>REPORT!BUDGETLINETABLE</vt:lpstr>
      <vt:lpstr>BUDGETLINETABLE</vt:lpstr>
      <vt:lpstr>'2022-Q2'!Print_Area</vt:lpstr>
      <vt:lpstr>'2022-Q3'!Print_Area</vt:lpstr>
      <vt:lpstr>'2022-Q4'!Print_Area</vt:lpstr>
      <vt:lpstr>'2023-Q1'!Print_Area</vt:lpstr>
      <vt:lpstr>'2023-Q2'!Print_Area</vt:lpstr>
      <vt:lpstr>'2023-Q3'!Print_Area</vt:lpstr>
      <vt:lpstr>'2023-Q4'!Print_Area</vt:lpstr>
      <vt:lpstr>'2024-Q1'!Print_Area</vt:lpstr>
      <vt:lpstr>'2024-Q2'!Print_Area</vt:lpstr>
      <vt:lpstr>BUDGET!Print_Area</vt:lpstr>
      <vt:lpstr>FORECAST!Print_Area</vt:lpstr>
      <vt:lpstr>'PARTNER INFO'!Print_Area</vt:lpstr>
      <vt:lpstr>REPORT!Print_Area</vt:lpstr>
      <vt:lpstr>BUDGET!Print_Titles</vt:lpstr>
      <vt:lpstr>FORECAST!Print_Titles</vt:lpstr>
      <vt:lpstr>REPORT!Print_Titles</vt:lpstr>
      <vt:lpstr>projectactivitycode</vt:lpstr>
      <vt:lpstr>projectcode</vt:lpstr>
      <vt:lpstr>projectname</vt:lpstr>
      <vt:lpstr>projecttable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Blumet</dc:creator>
  <cp:lastModifiedBy>Vanhamme Sandrine - D2.5</cp:lastModifiedBy>
  <cp:lastPrinted>2022-07-26T15:22:26Z</cp:lastPrinted>
  <dcterms:created xsi:type="dcterms:W3CDTF">2020-12-04T07:33:23Z</dcterms:created>
  <dcterms:modified xsi:type="dcterms:W3CDTF">2022-11-04T20:08:50Z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0x0101004D1341EC8BDD314CA175475F010DD493</vt:lpwstr>
  </property>
  <property fmtid="{D5CDD505-2E9C-101B-9397-08002B2CF9AE}" pid="3" name="MSIP_Label_dddc1db8-2f64-468c-a02a-c7d04ea19826_Enabled">
    <vt:lpwstr>true</vt:lpwstr>
  </property>
  <property fmtid="{D5CDD505-2E9C-101B-9397-08002B2CF9AE}" pid="4" name="MSIP_Label_dddc1db8-2f64-468c-a02a-c7d04ea19826_SetDate">
    <vt:lpwstr>2022-11-04T20:08:49Z</vt:lpwstr>
  </property>
  <property fmtid="{D5CDD505-2E9C-101B-9397-08002B2CF9AE}" pid="5" name="MSIP_Label_dddc1db8-2f64-468c-a02a-c7d04ea19826_Method">
    <vt:lpwstr>Privileged</vt:lpwstr>
  </property>
  <property fmtid="{D5CDD505-2E9C-101B-9397-08002B2CF9AE}" pid="6" name="MSIP_Label_dddc1db8-2f64-468c-a02a-c7d04ea19826_Name">
    <vt:lpwstr>Non classifié - Niet geclassificeerd</vt:lpwstr>
  </property>
  <property fmtid="{D5CDD505-2E9C-101B-9397-08002B2CF9AE}" pid="7" name="MSIP_Label_dddc1db8-2f64-468c-a02a-c7d04ea19826_SiteId">
    <vt:lpwstr>80153b30-e434-429b-b41c-0d47f9deec42</vt:lpwstr>
  </property>
  <property fmtid="{D5CDD505-2E9C-101B-9397-08002B2CF9AE}" pid="8" name="MSIP_Label_dddc1db8-2f64-468c-a02a-c7d04ea19826_ActionId">
    <vt:lpwstr>f9897a33-6230-4a76-a6dd-b10b63af7b51</vt:lpwstr>
  </property>
  <property fmtid="{D5CDD505-2E9C-101B-9397-08002B2CF9AE}" pid="9" name="MSIP_Label_dddc1db8-2f64-468c-a02a-c7d04ea19826_ContentBits">
    <vt:lpwstr>0</vt:lpwstr>
  </property>
  <property fmtid="{D5CDD505-2E9C-101B-9397-08002B2CF9AE}" pid="10" name="MediaServiceImageTags">
    <vt:lpwstr/>
  </property>
</Properties>
</file>