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19440" windowHeight="8280" tabRatio="822"/>
  </bookViews>
  <sheets>
    <sheet name="Fiche Proj" sheetId="10" r:id="rId1"/>
    <sheet name="Organ" sheetId="13" r:id="rId2"/>
    <sheet name="Risques Prob" sheetId="29" r:id="rId3"/>
    <sheet name="Déc SMCL" sheetId="5" r:id="rId4"/>
    <sheet name="OMM" sheetId="30" r:id="rId5"/>
    <sheet name="AE-AF" sheetId="18" r:id="rId6"/>
    <sheet name="RH" sheetId="15" r:id="rId7"/>
    <sheet name="MSE" sheetId="3" r:id="rId8"/>
    <sheet name="Narr" sheetId="16" r:id="rId9"/>
    <sheet name="Plan Op" sheetId="22" r:id="rId10"/>
    <sheet name="POP" sheetId="14" r:id="rId11"/>
    <sheet name="Plan Fin" sheetId="11" r:id="rId12"/>
  </sheets>
  <externalReferences>
    <externalReference r:id="rId13"/>
    <externalReference r:id="rId14"/>
    <externalReference r:id="rId15"/>
    <externalReference r:id="rId16"/>
  </externalReferences>
  <definedNames>
    <definedName name="_xlnm._FilterDatabase" localSheetId="4" hidden="1">OMM!$A$5:$BU$5</definedName>
    <definedName name="_Toc334512969" localSheetId="1">Organ!$A$10</definedName>
    <definedName name="_Toc334513213" localSheetId="1">Organ!#REF!</definedName>
    <definedName name="ActionQui">[1]Feuil1!$C$1:$C$6</definedName>
    <definedName name="ANNEE_DE_REFERENCE" localSheetId="4">'[2]Fiche Proj'!$B$21</definedName>
    <definedName name="ANNEE_DE_REFERENCE" localSheetId="2">'Fiche Proj'!$B$21</definedName>
    <definedName name="ANNEE_DE_REFERENCE">'Fiche Proj'!$B$21</definedName>
    <definedName name="Appréciation" localSheetId="4">[3]Codes!$O$2:$O$5</definedName>
    <definedName name="Appréciation">[1]Codes!$O$2:$O$5</definedName>
    <definedName name="CODE_PROJET" localSheetId="4">'[2]Fiche Proj'!$B$4</definedName>
    <definedName name="CODE_PROJET" localSheetId="2">'Fiche Proj'!$B$4</definedName>
    <definedName name="CODE_PROJET">'Fiche Proj'!$B$4</definedName>
    <definedName name="Critique" localSheetId="4">[3]Codes!$N$2:$N$3</definedName>
    <definedName name="Critique">[1]Codes!$N$2:$N$3</definedName>
    <definedName name="Devise" localSheetId="4">[3]Codes!$K$2:$K$4</definedName>
    <definedName name="Devise">[4]Codes!$K$2:$K$4</definedName>
    <definedName name="DroitApplicable">[1]Feuil1!$A$1:$A$2</definedName>
    <definedName name="INTITULE_PROJET" localSheetId="4">'[2]Fiche Proj'!$B$3</definedName>
    <definedName name="INTITULE_PROJET" localSheetId="2">'Fiche Proj'!$B$3</definedName>
    <definedName name="INTITULE_PROJET">'Fiche Proj'!$B$3</definedName>
    <definedName name="Mode_gestion" localSheetId="4">[3]Codes!$C$2:$C$4</definedName>
    <definedName name="Mode_gestion">[4]Codes!$C$2:$C$4</definedName>
    <definedName name="Projet4" localSheetId="4">[3]Codes!$A$2:$A$21</definedName>
    <definedName name="Projet4">[4]Codes!$A$2:$A$21</definedName>
    <definedName name="Qui" localSheetId="4">[3]Codes!$F$2:$F$7</definedName>
    <definedName name="Qui">[4]Codes!$F$2:$F$7</definedName>
    <definedName name="Statut" localSheetId="4">[3]Codes!$G$2:$G$8</definedName>
    <definedName name="statut">'Plan Op'!$AE$11:$AE$98</definedName>
    <definedName name="Today" localSheetId="4">'[2]Fiche Proj'!$B$23</definedName>
    <definedName name="Today" localSheetId="2">'Fiche Proj'!$B$23</definedName>
    <definedName name="Today">'Fiche Proj'!$B$23</definedName>
    <definedName name="TRIMESTRE_DE_REFERENCE" localSheetId="4">'[2]Fiche Proj'!$B$22</definedName>
    <definedName name="TRIMESTRE_DE_REFERENCE" localSheetId="2">'Fiche Proj'!$B$22</definedName>
    <definedName name="TRIMESTRE_DE_REFERENCE">'Fiche Proj'!$B$22</definedName>
    <definedName name="Typebis" localSheetId="4">[3]Codes!$D$2:$D$4</definedName>
    <definedName name="Typebis">[1]Codes!$D$2:$D$4</definedName>
    <definedName name="_xlnm.Print_Area" localSheetId="5">'AE-AF'!$A$1:$Q$76</definedName>
    <definedName name="_xlnm.Print_Area" localSheetId="3">'Déc SMCL'!$A$1:$J$56</definedName>
    <definedName name="_xlnm.Print_Area" localSheetId="7">MSE!$A$1:$AN$35</definedName>
    <definedName name="_xlnm.Print_Area" localSheetId="8">Narr!$A$1:$A$55</definedName>
    <definedName name="_xlnm.Print_Area" localSheetId="10">POP!$A$1:$X$72</definedName>
    <definedName name="_xlnm.Print_Area" localSheetId="2">'Risques Prob'!$A$1:$K$32</definedName>
  </definedNames>
  <calcPr calcId="145621"/>
</workbook>
</file>

<file path=xl/calcChain.xml><?xml version="1.0" encoding="utf-8"?>
<calcChain xmlns="http://schemas.openxmlformats.org/spreadsheetml/2006/main">
  <c r="BO496" i="30" l="1"/>
  <c r="BP496" i="30" s="1"/>
  <c r="BM496" i="30"/>
  <c r="BK496" i="30"/>
  <c r="BI496" i="30"/>
  <c r="BH496" i="30"/>
  <c r="BF496" i="30"/>
  <c r="BD496" i="30"/>
  <c r="BB496" i="30"/>
  <c r="AX496" i="30"/>
  <c r="AU496" i="30"/>
  <c r="AV496" i="30" s="1"/>
  <c r="AP496" i="30"/>
  <c r="AZ496" i="30" s="1"/>
  <c r="AK496" i="30"/>
  <c r="AA496" i="30"/>
  <c r="U496" i="30"/>
  <c r="S496" i="30"/>
  <c r="R496" i="30"/>
  <c r="P496" i="30"/>
  <c r="O496" i="30"/>
  <c r="D496" i="30"/>
  <c r="C496" i="30"/>
  <c r="BO495" i="30"/>
  <c r="BP495" i="30" s="1"/>
  <c r="BM495" i="30"/>
  <c r="BK495" i="30"/>
  <c r="BI495" i="30"/>
  <c r="BH495" i="30"/>
  <c r="BF495" i="30"/>
  <c r="BD495" i="30"/>
  <c r="BB495" i="30"/>
  <c r="AX495" i="30"/>
  <c r="AU495" i="30"/>
  <c r="AV495" i="30" s="1"/>
  <c r="AP495" i="30"/>
  <c r="AZ495" i="30" s="1"/>
  <c r="AK495" i="30"/>
  <c r="AA495" i="30"/>
  <c r="U495" i="30"/>
  <c r="S495" i="30"/>
  <c r="R495" i="30"/>
  <c r="P495" i="30"/>
  <c r="O495" i="30"/>
  <c r="D495" i="30"/>
  <c r="C495" i="30"/>
  <c r="BO494" i="30"/>
  <c r="BP494" i="30" s="1"/>
  <c r="BM494" i="30"/>
  <c r="BK494" i="30"/>
  <c r="BI494" i="30"/>
  <c r="BH494" i="30"/>
  <c r="BF494" i="30"/>
  <c r="BD494" i="30"/>
  <c r="BB494" i="30"/>
  <c r="AX494" i="30"/>
  <c r="AU494" i="30"/>
  <c r="AV494" i="30" s="1"/>
  <c r="AP494" i="30"/>
  <c r="AZ494" i="30" s="1"/>
  <c r="AK494" i="30"/>
  <c r="AA494" i="30"/>
  <c r="U494" i="30"/>
  <c r="S494" i="30"/>
  <c r="R494" i="30"/>
  <c r="P494" i="30"/>
  <c r="O494" i="30"/>
  <c r="D494" i="30"/>
  <c r="C494" i="30"/>
  <c r="BO493" i="30"/>
  <c r="BP493" i="30" s="1"/>
  <c r="BM493" i="30"/>
  <c r="BK493" i="30"/>
  <c r="BI493" i="30"/>
  <c r="BH493" i="30"/>
  <c r="BF493" i="30"/>
  <c r="BD493" i="30"/>
  <c r="BB493" i="30"/>
  <c r="AX493" i="30"/>
  <c r="AU493" i="30"/>
  <c r="AV493" i="30" s="1"/>
  <c r="AP493" i="30"/>
  <c r="AZ493" i="30" s="1"/>
  <c r="AK493" i="30"/>
  <c r="AA493" i="30"/>
  <c r="U493" i="30"/>
  <c r="S493" i="30"/>
  <c r="R493" i="30"/>
  <c r="P493" i="30"/>
  <c r="O493" i="30"/>
  <c r="D493" i="30"/>
  <c r="C493" i="30"/>
  <c r="BO492" i="30"/>
  <c r="BP492" i="30" s="1"/>
  <c r="BM492" i="30"/>
  <c r="BK492" i="30"/>
  <c r="BI492" i="30"/>
  <c r="BH492" i="30"/>
  <c r="BF492" i="30"/>
  <c r="BD492" i="30"/>
  <c r="BB492" i="30"/>
  <c r="AX492" i="30"/>
  <c r="AU492" i="30"/>
  <c r="AV492" i="30" s="1"/>
  <c r="AP492" i="30"/>
  <c r="AZ492" i="30" s="1"/>
  <c r="AK492" i="30"/>
  <c r="AA492" i="30"/>
  <c r="U492" i="30"/>
  <c r="S492" i="30"/>
  <c r="R492" i="30"/>
  <c r="P492" i="30"/>
  <c r="O492" i="30"/>
  <c r="D492" i="30"/>
  <c r="C492" i="30"/>
  <c r="BO491" i="30"/>
  <c r="BP491" i="30" s="1"/>
  <c r="BM491" i="30"/>
  <c r="BK491" i="30"/>
  <c r="BI491" i="30"/>
  <c r="BH491" i="30"/>
  <c r="BF491" i="30"/>
  <c r="BD491" i="30"/>
  <c r="BB491" i="30"/>
  <c r="AX491" i="30"/>
  <c r="AU491" i="30"/>
  <c r="AV491" i="30" s="1"/>
  <c r="AP491" i="30"/>
  <c r="AZ491" i="30" s="1"/>
  <c r="AK491" i="30"/>
  <c r="AA491" i="30"/>
  <c r="U491" i="30"/>
  <c r="S491" i="30"/>
  <c r="R491" i="30"/>
  <c r="P491" i="30"/>
  <c r="O491" i="30"/>
  <c r="D491" i="30"/>
  <c r="C491" i="30"/>
  <c r="BO490" i="30"/>
  <c r="BP490" i="30" s="1"/>
  <c r="BM490" i="30"/>
  <c r="BK490" i="30"/>
  <c r="BI490" i="30"/>
  <c r="BH490" i="30"/>
  <c r="BF490" i="30"/>
  <c r="BD490" i="30"/>
  <c r="BB490" i="30"/>
  <c r="AX490" i="30"/>
  <c r="AU490" i="30"/>
  <c r="AV490" i="30" s="1"/>
  <c r="AP490" i="30"/>
  <c r="AZ490" i="30" s="1"/>
  <c r="AK490" i="30"/>
  <c r="AA490" i="30"/>
  <c r="U490" i="30"/>
  <c r="S490" i="30"/>
  <c r="R490" i="30"/>
  <c r="P490" i="30"/>
  <c r="O490" i="30"/>
  <c r="D490" i="30"/>
  <c r="C490" i="30"/>
  <c r="BO489" i="30"/>
  <c r="BP489" i="30" s="1"/>
  <c r="BM489" i="30"/>
  <c r="BK489" i="30"/>
  <c r="BI489" i="30"/>
  <c r="BH489" i="30"/>
  <c r="BF489" i="30"/>
  <c r="BD489" i="30"/>
  <c r="BB489" i="30"/>
  <c r="AX489" i="30"/>
  <c r="AU489" i="30"/>
  <c r="AV489" i="30" s="1"/>
  <c r="AP489" i="30"/>
  <c r="AZ489" i="30" s="1"/>
  <c r="AK489" i="30"/>
  <c r="AA489" i="30"/>
  <c r="U489" i="30"/>
  <c r="S489" i="30"/>
  <c r="R489" i="30"/>
  <c r="P489" i="30"/>
  <c r="O489" i="30"/>
  <c r="D489" i="30"/>
  <c r="C489" i="30"/>
  <c r="BO488" i="30"/>
  <c r="BP488" i="30" s="1"/>
  <c r="BM488" i="30"/>
  <c r="BK488" i="30"/>
  <c r="BI488" i="30"/>
  <c r="BH488" i="30"/>
  <c r="BF488" i="30"/>
  <c r="BD488" i="30"/>
  <c r="BB488" i="30"/>
  <c r="AX488" i="30"/>
  <c r="AU488" i="30"/>
  <c r="AV488" i="30" s="1"/>
  <c r="AP488" i="30"/>
  <c r="AZ488" i="30" s="1"/>
  <c r="AK488" i="30"/>
  <c r="AA488" i="30"/>
  <c r="U488" i="30"/>
  <c r="S488" i="30"/>
  <c r="R488" i="30"/>
  <c r="P488" i="30"/>
  <c r="O488" i="30"/>
  <c r="D488" i="30"/>
  <c r="C488" i="30"/>
  <c r="BO487" i="30"/>
  <c r="BP487" i="30" s="1"/>
  <c r="BM487" i="30"/>
  <c r="BK487" i="30"/>
  <c r="BI487" i="30"/>
  <c r="BH487" i="30"/>
  <c r="BF487" i="30"/>
  <c r="BD487" i="30"/>
  <c r="BB487" i="30"/>
  <c r="AX487" i="30"/>
  <c r="AU487" i="30"/>
  <c r="AV487" i="30" s="1"/>
  <c r="AP487" i="30"/>
  <c r="AZ487" i="30" s="1"/>
  <c r="AK487" i="30"/>
  <c r="AA487" i="30"/>
  <c r="U487" i="30"/>
  <c r="S487" i="30"/>
  <c r="R487" i="30"/>
  <c r="P487" i="30"/>
  <c r="O487" i="30"/>
  <c r="D487" i="30"/>
  <c r="C487" i="30"/>
  <c r="BO486" i="30"/>
  <c r="BP486" i="30" s="1"/>
  <c r="BM486" i="30"/>
  <c r="BK486" i="30"/>
  <c r="BI486" i="30"/>
  <c r="BH486" i="30"/>
  <c r="BF486" i="30"/>
  <c r="BD486" i="30"/>
  <c r="BB486" i="30"/>
  <c r="AX486" i="30"/>
  <c r="AU486" i="30"/>
  <c r="AV486" i="30" s="1"/>
  <c r="AP486" i="30"/>
  <c r="AZ486" i="30" s="1"/>
  <c r="AK486" i="30"/>
  <c r="AA486" i="30"/>
  <c r="U486" i="30"/>
  <c r="S486" i="30"/>
  <c r="R486" i="30"/>
  <c r="P486" i="30"/>
  <c r="O486" i="30"/>
  <c r="D486" i="30"/>
  <c r="C486" i="30"/>
  <c r="BO485" i="30"/>
  <c r="BP485" i="30" s="1"/>
  <c r="BM485" i="30"/>
  <c r="BK485" i="30"/>
  <c r="BI485" i="30"/>
  <c r="BH485" i="30"/>
  <c r="BF485" i="30"/>
  <c r="BD485" i="30"/>
  <c r="BB485" i="30"/>
  <c r="AX485" i="30"/>
  <c r="AU485" i="30"/>
  <c r="AV485" i="30" s="1"/>
  <c r="AP485" i="30"/>
  <c r="AZ485" i="30" s="1"/>
  <c r="AK485" i="30"/>
  <c r="AA485" i="30"/>
  <c r="U485" i="30"/>
  <c r="S485" i="30"/>
  <c r="R485" i="30"/>
  <c r="P485" i="30"/>
  <c r="O485" i="30"/>
  <c r="D485" i="30"/>
  <c r="C485" i="30"/>
  <c r="BO484" i="30"/>
  <c r="BP484" i="30" s="1"/>
  <c r="BM484" i="30"/>
  <c r="BK484" i="30"/>
  <c r="BI484" i="30"/>
  <c r="BH484" i="30"/>
  <c r="BF484" i="30"/>
  <c r="BD484" i="30"/>
  <c r="BB484" i="30"/>
  <c r="AX484" i="30"/>
  <c r="AU484" i="30"/>
  <c r="AV484" i="30" s="1"/>
  <c r="AP484" i="30"/>
  <c r="AZ484" i="30" s="1"/>
  <c r="AK484" i="30"/>
  <c r="AA484" i="30"/>
  <c r="U484" i="30"/>
  <c r="S484" i="30"/>
  <c r="R484" i="30"/>
  <c r="P484" i="30"/>
  <c r="O484" i="30"/>
  <c r="D484" i="30"/>
  <c r="C484" i="30"/>
  <c r="BO483" i="30"/>
  <c r="BP483" i="30" s="1"/>
  <c r="BM483" i="30"/>
  <c r="BK483" i="30"/>
  <c r="BI483" i="30"/>
  <c r="BH483" i="30"/>
  <c r="BF483" i="30"/>
  <c r="BD483" i="30"/>
  <c r="BB483" i="30"/>
  <c r="AX483" i="30"/>
  <c r="AU483" i="30"/>
  <c r="AV483" i="30" s="1"/>
  <c r="AP483" i="30"/>
  <c r="AZ483" i="30" s="1"/>
  <c r="AK483" i="30"/>
  <c r="AA483" i="30"/>
  <c r="U483" i="30"/>
  <c r="S483" i="30"/>
  <c r="R483" i="30"/>
  <c r="P483" i="30"/>
  <c r="O483" i="30"/>
  <c r="D483" i="30"/>
  <c r="C483" i="30"/>
  <c r="BO482" i="30"/>
  <c r="BP482" i="30" s="1"/>
  <c r="BM482" i="30"/>
  <c r="BK482" i="30"/>
  <c r="BI482" i="30"/>
  <c r="BH482" i="30"/>
  <c r="BF482" i="30"/>
  <c r="BD482" i="30"/>
  <c r="BB482" i="30"/>
  <c r="AX482" i="30"/>
  <c r="AU482" i="30"/>
  <c r="AV482" i="30" s="1"/>
  <c r="AS482" i="30"/>
  <c r="AQ482" i="30"/>
  <c r="AK482" i="30"/>
  <c r="AR482" i="30" s="1"/>
  <c r="AA482" i="30"/>
  <c r="U482" i="30"/>
  <c r="S482" i="30"/>
  <c r="R482" i="30"/>
  <c r="P482" i="30"/>
  <c r="O482" i="30"/>
  <c r="D482" i="30"/>
  <c r="C482" i="30"/>
  <c r="BO481" i="30"/>
  <c r="BP481" i="30" s="1"/>
  <c r="BM481" i="30"/>
  <c r="BK481" i="30"/>
  <c r="BI481" i="30"/>
  <c r="BH481" i="30"/>
  <c r="BF481" i="30"/>
  <c r="BD481" i="30"/>
  <c r="BB481" i="30"/>
  <c r="AX481" i="30"/>
  <c r="AU481" i="30"/>
  <c r="AV481" i="30" s="1"/>
  <c r="AK481" i="30"/>
  <c r="AA481" i="30"/>
  <c r="U481" i="30"/>
  <c r="S481" i="30"/>
  <c r="R481" i="30"/>
  <c r="P481" i="30"/>
  <c r="O481" i="30"/>
  <c r="D481" i="30"/>
  <c r="C481" i="30"/>
  <c r="BO480" i="30"/>
  <c r="BP480" i="30" s="1"/>
  <c r="BM480" i="30"/>
  <c r="BK480" i="30"/>
  <c r="BI480" i="30"/>
  <c r="BH480" i="30"/>
  <c r="BF480" i="30"/>
  <c r="BD480" i="30"/>
  <c r="BB480" i="30"/>
  <c r="AX480" i="30"/>
  <c r="AU480" i="30"/>
  <c r="AV480" i="30" s="1"/>
  <c r="AK480" i="30"/>
  <c r="AT480" i="30" s="1"/>
  <c r="AA480" i="30"/>
  <c r="U480" i="30"/>
  <c r="S480" i="30"/>
  <c r="R480" i="30"/>
  <c r="P480" i="30"/>
  <c r="O480" i="30"/>
  <c r="D480" i="30"/>
  <c r="C480" i="30"/>
  <c r="BO479" i="30"/>
  <c r="BP479" i="30" s="1"/>
  <c r="BM479" i="30"/>
  <c r="BK479" i="30"/>
  <c r="BI479" i="30"/>
  <c r="BH479" i="30"/>
  <c r="BF479" i="30"/>
  <c r="BD479" i="30"/>
  <c r="BB479" i="30"/>
  <c r="AX479" i="30"/>
  <c r="AU479" i="30"/>
  <c r="AV479" i="30" s="1"/>
  <c r="AK479" i="30"/>
  <c r="AR479" i="30" s="1"/>
  <c r="AA479" i="30"/>
  <c r="U479" i="30"/>
  <c r="S479" i="30"/>
  <c r="R479" i="30"/>
  <c r="P479" i="30"/>
  <c r="O479" i="30"/>
  <c r="D479" i="30"/>
  <c r="C479" i="30"/>
  <c r="BO478" i="30"/>
  <c r="BP478" i="30" s="1"/>
  <c r="BM478" i="30"/>
  <c r="BK478" i="30"/>
  <c r="BI478" i="30"/>
  <c r="BH478" i="30"/>
  <c r="BF478" i="30"/>
  <c r="BD478" i="30"/>
  <c r="BB478" i="30"/>
  <c r="AX478" i="30"/>
  <c r="AU478" i="30"/>
  <c r="AV478" i="30" s="1"/>
  <c r="AP478" i="30"/>
  <c r="AZ478" i="30" s="1"/>
  <c r="AK478" i="30"/>
  <c r="AR478" i="30" s="1"/>
  <c r="AA478" i="30"/>
  <c r="U478" i="30"/>
  <c r="S478" i="30"/>
  <c r="R478" i="30"/>
  <c r="P478" i="30"/>
  <c r="O478" i="30"/>
  <c r="D478" i="30"/>
  <c r="C478" i="30"/>
  <c r="BO477" i="30"/>
  <c r="BP477" i="30" s="1"/>
  <c r="BM477" i="30"/>
  <c r="BK477" i="30"/>
  <c r="BI477" i="30"/>
  <c r="BH477" i="30"/>
  <c r="BF477" i="30"/>
  <c r="BD477" i="30"/>
  <c r="BB477" i="30"/>
  <c r="AX477" i="30"/>
  <c r="AU477" i="30"/>
  <c r="AV477" i="30" s="1"/>
  <c r="AS477" i="30"/>
  <c r="AQ477" i="30"/>
  <c r="AK477" i="30"/>
  <c r="AR477" i="30" s="1"/>
  <c r="AA477" i="30"/>
  <c r="U477" i="30"/>
  <c r="S477" i="30"/>
  <c r="R477" i="30"/>
  <c r="P477" i="30"/>
  <c r="O477" i="30"/>
  <c r="D477" i="30"/>
  <c r="C477" i="30"/>
  <c r="BO476" i="30"/>
  <c r="BP476" i="30" s="1"/>
  <c r="BM476" i="30"/>
  <c r="BK476" i="30"/>
  <c r="BI476" i="30"/>
  <c r="BH476" i="30"/>
  <c r="BF476" i="30"/>
  <c r="BD476" i="30"/>
  <c r="BB476" i="30"/>
  <c r="AX476" i="30"/>
  <c r="AU476" i="30"/>
  <c r="AV476" i="30" s="1"/>
  <c r="AT476" i="30"/>
  <c r="AK476" i="30"/>
  <c r="AS476" i="30" s="1"/>
  <c r="AA476" i="30"/>
  <c r="U476" i="30"/>
  <c r="S476" i="30"/>
  <c r="R476" i="30"/>
  <c r="P476" i="30"/>
  <c r="O476" i="30"/>
  <c r="D476" i="30"/>
  <c r="C476" i="30"/>
  <c r="BO475" i="30"/>
  <c r="BP475" i="30" s="1"/>
  <c r="BM475" i="30"/>
  <c r="BK475" i="30"/>
  <c r="BI475" i="30"/>
  <c r="BH475" i="30"/>
  <c r="BF475" i="30"/>
  <c r="BD475" i="30"/>
  <c r="BB475" i="30"/>
  <c r="AX475" i="30"/>
  <c r="AU475" i="30"/>
  <c r="AV475" i="30" s="1"/>
  <c r="AK475" i="30"/>
  <c r="AA475" i="30"/>
  <c r="U475" i="30"/>
  <c r="S475" i="30"/>
  <c r="R475" i="30"/>
  <c r="P475" i="30"/>
  <c r="O475" i="30"/>
  <c r="D475" i="30"/>
  <c r="C475" i="30"/>
  <c r="BO474" i="30"/>
  <c r="BP474" i="30" s="1"/>
  <c r="BM474" i="30"/>
  <c r="BK474" i="30"/>
  <c r="BI474" i="30"/>
  <c r="BH474" i="30"/>
  <c r="BF474" i="30"/>
  <c r="BD474" i="30"/>
  <c r="BB474" i="30"/>
  <c r="AX474" i="30"/>
  <c r="AU474" i="30"/>
  <c r="AV474" i="30" s="1"/>
  <c r="AS474" i="30"/>
  <c r="AQ474" i="30"/>
  <c r="AK474" i="30"/>
  <c r="AR474" i="30" s="1"/>
  <c r="AA474" i="30"/>
  <c r="U474" i="30"/>
  <c r="S474" i="30"/>
  <c r="R474" i="30"/>
  <c r="P474" i="30"/>
  <c r="O474" i="30"/>
  <c r="D474" i="30"/>
  <c r="C474" i="30"/>
  <c r="BO473" i="30"/>
  <c r="BP473" i="30" s="1"/>
  <c r="BM473" i="30"/>
  <c r="BK473" i="30"/>
  <c r="BI473" i="30"/>
  <c r="BH473" i="30"/>
  <c r="BF473" i="30"/>
  <c r="BD473" i="30"/>
  <c r="BB473" i="30"/>
  <c r="AX473" i="30"/>
  <c r="AU473" i="30"/>
  <c r="AV473" i="30" s="1"/>
  <c r="AK473" i="30"/>
  <c r="AA473" i="30"/>
  <c r="U473" i="30"/>
  <c r="S473" i="30"/>
  <c r="R473" i="30"/>
  <c r="P473" i="30"/>
  <c r="O473" i="30"/>
  <c r="D473" i="30"/>
  <c r="C473" i="30"/>
  <c r="BO472" i="30"/>
  <c r="BP472" i="30" s="1"/>
  <c r="BM472" i="30"/>
  <c r="BK472" i="30"/>
  <c r="BI472" i="30"/>
  <c r="BH472" i="30"/>
  <c r="BF472" i="30"/>
  <c r="BD472" i="30"/>
  <c r="BB472" i="30"/>
  <c r="AX472" i="30"/>
  <c r="AU472" i="30"/>
  <c r="AV472" i="30" s="1"/>
  <c r="AK472" i="30"/>
  <c r="AA472" i="30"/>
  <c r="U472" i="30"/>
  <c r="S472" i="30"/>
  <c r="R472" i="30"/>
  <c r="P472" i="30"/>
  <c r="O472" i="30"/>
  <c r="D472" i="30"/>
  <c r="C472" i="30"/>
  <c r="BO471" i="30"/>
  <c r="BP471" i="30" s="1"/>
  <c r="BM471" i="30"/>
  <c r="BK471" i="30"/>
  <c r="BI471" i="30"/>
  <c r="BH471" i="30"/>
  <c r="BF471" i="30"/>
  <c r="BD471" i="30"/>
  <c r="BB471" i="30"/>
  <c r="AX471" i="30"/>
  <c r="AU471" i="30"/>
  <c r="AV471" i="30" s="1"/>
  <c r="AK471" i="30"/>
  <c r="AP471" i="30" s="1"/>
  <c r="AZ471" i="30" s="1"/>
  <c r="AA471" i="30"/>
  <c r="U471" i="30"/>
  <c r="S471" i="30"/>
  <c r="R471" i="30"/>
  <c r="P471" i="30"/>
  <c r="O471" i="30"/>
  <c r="D471" i="30"/>
  <c r="C471" i="30"/>
  <c r="BO470" i="30"/>
  <c r="BP470" i="30" s="1"/>
  <c r="BM470" i="30"/>
  <c r="BK470" i="30"/>
  <c r="BI470" i="30"/>
  <c r="BH470" i="30"/>
  <c r="BF470" i="30"/>
  <c r="BD470" i="30"/>
  <c r="BB470" i="30"/>
  <c r="AX470" i="30"/>
  <c r="AU470" i="30"/>
  <c r="AV470" i="30" s="1"/>
  <c r="AP470" i="30"/>
  <c r="AZ470" i="30" s="1"/>
  <c r="AK470" i="30"/>
  <c r="AR470" i="30" s="1"/>
  <c r="AA470" i="30"/>
  <c r="U470" i="30"/>
  <c r="S470" i="30"/>
  <c r="R470" i="30"/>
  <c r="P470" i="30"/>
  <c r="O470" i="30"/>
  <c r="D470" i="30"/>
  <c r="C470" i="30"/>
  <c r="BO469" i="30"/>
  <c r="BP469" i="30" s="1"/>
  <c r="BM469" i="30"/>
  <c r="BK469" i="30"/>
  <c r="BI469" i="30"/>
  <c r="BH469" i="30"/>
  <c r="BF469" i="30"/>
  <c r="BD469" i="30"/>
  <c r="BB469" i="30"/>
  <c r="AX469" i="30"/>
  <c r="AU469" i="30"/>
  <c r="AV469" i="30" s="1"/>
  <c r="AS469" i="30"/>
  <c r="AQ469" i="30"/>
  <c r="AK469" i="30"/>
  <c r="AR469" i="30" s="1"/>
  <c r="AA469" i="30"/>
  <c r="U469" i="30"/>
  <c r="S469" i="30"/>
  <c r="R469" i="30"/>
  <c r="P469" i="30"/>
  <c r="O469" i="30"/>
  <c r="D469" i="30"/>
  <c r="C469" i="30"/>
  <c r="BO468" i="30"/>
  <c r="BP468" i="30" s="1"/>
  <c r="BM468" i="30"/>
  <c r="BK468" i="30"/>
  <c r="BI468" i="30"/>
  <c r="BH468" i="30"/>
  <c r="BF468" i="30"/>
  <c r="BD468" i="30"/>
  <c r="BB468" i="30"/>
  <c r="AX468" i="30"/>
  <c r="AU468" i="30"/>
  <c r="AV468" i="30" s="1"/>
  <c r="AR468" i="30"/>
  <c r="AQ468" i="30"/>
  <c r="AP468" i="30"/>
  <c r="AZ468" i="30" s="1"/>
  <c r="AK468" i="30"/>
  <c r="AS468" i="30" s="1"/>
  <c r="AA468" i="30"/>
  <c r="U468" i="30"/>
  <c r="S468" i="30"/>
  <c r="R468" i="30"/>
  <c r="P468" i="30"/>
  <c r="O468" i="30"/>
  <c r="D468" i="30"/>
  <c r="C468" i="30"/>
  <c r="BO467" i="30"/>
  <c r="BP467" i="30" s="1"/>
  <c r="BM467" i="30"/>
  <c r="BK467" i="30"/>
  <c r="BI467" i="30"/>
  <c r="BH467" i="30"/>
  <c r="BF467" i="30"/>
  <c r="BD467" i="30"/>
  <c r="BB467" i="30"/>
  <c r="AX467" i="30"/>
  <c r="AU467" i="30"/>
  <c r="AV467" i="30" s="1"/>
  <c r="AR467" i="30"/>
  <c r="AQ467" i="30"/>
  <c r="AP467" i="30"/>
  <c r="AZ467" i="30" s="1"/>
  <c r="BN467" i="30" s="1"/>
  <c r="AK467" i="30"/>
  <c r="AS467" i="30" s="1"/>
  <c r="AA467" i="30"/>
  <c r="U467" i="30"/>
  <c r="S467" i="30"/>
  <c r="R467" i="30"/>
  <c r="P467" i="30"/>
  <c r="O467" i="30"/>
  <c r="D467" i="30"/>
  <c r="C467" i="30"/>
  <c r="BO466" i="30"/>
  <c r="BP466" i="30" s="1"/>
  <c r="BM466" i="30"/>
  <c r="BK466" i="30"/>
  <c r="BI466" i="30"/>
  <c r="BH466" i="30"/>
  <c r="BF466" i="30"/>
  <c r="BD466" i="30"/>
  <c r="BB466" i="30"/>
  <c r="AX466" i="30"/>
  <c r="AU466" i="30"/>
  <c r="AV466" i="30" s="1"/>
  <c r="AP466" i="30"/>
  <c r="AZ466" i="30" s="1"/>
  <c r="AK466" i="30"/>
  <c r="AS466" i="30" s="1"/>
  <c r="AA466" i="30"/>
  <c r="U466" i="30"/>
  <c r="S466" i="30"/>
  <c r="R466" i="30"/>
  <c r="P466" i="30"/>
  <c r="O466" i="30"/>
  <c r="D466" i="30"/>
  <c r="C466" i="30"/>
  <c r="BO465" i="30"/>
  <c r="BP465" i="30" s="1"/>
  <c r="BM465" i="30"/>
  <c r="BK465" i="30"/>
  <c r="BI465" i="30"/>
  <c r="BH465" i="30"/>
  <c r="BF465" i="30"/>
  <c r="BD465" i="30"/>
  <c r="BB465" i="30"/>
  <c r="AX465" i="30"/>
  <c r="AU465" i="30"/>
  <c r="AV465" i="30" s="1"/>
  <c r="AT465" i="30"/>
  <c r="AK465" i="30"/>
  <c r="AA465" i="30"/>
  <c r="U465" i="30"/>
  <c r="S465" i="30"/>
  <c r="R465" i="30"/>
  <c r="P465" i="30"/>
  <c r="O465" i="30"/>
  <c r="D465" i="30"/>
  <c r="C465" i="30"/>
  <c r="BO464" i="30"/>
  <c r="BP464" i="30" s="1"/>
  <c r="BM464" i="30"/>
  <c r="BK464" i="30"/>
  <c r="BI464" i="30"/>
  <c r="BH464" i="30"/>
  <c r="BF464" i="30"/>
  <c r="BD464" i="30"/>
  <c r="BB464" i="30"/>
  <c r="AX464" i="30"/>
  <c r="AU464" i="30"/>
  <c r="AV464" i="30" s="1"/>
  <c r="AT464" i="30"/>
  <c r="AK464" i="30"/>
  <c r="AA464" i="30"/>
  <c r="U464" i="30"/>
  <c r="S464" i="30"/>
  <c r="R464" i="30"/>
  <c r="P464" i="30"/>
  <c r="O464" i="30"/>
  <c r="D464" i="30"/>
  <c r="C464" i="30"/>
  <c r="BO463" i="30"/>
  <c r="BP463" i="30" s="1"/>
  <c r="BM463" i="30"/>
  <c r="BK463" i="30"/>
  <c r="BI463" i="30"/>
  <c r="BH463" i="30"/>
  <c r="BF463" i="30"/>
  <c r="BD463" i="30"/>
  <c r="BB463" i="30"/>
  <c r="AX463" i="30"/>
  <c r="AU463" i="30"/>
  <c r="AV463" i="30" s="1"/>
  <c r="AT463" i="30"/>
  <c r="AK463" i="30"/>
  <c r="AA463" i="30"/>
  <c r="U463" i="30"/>
  <c r="S463" i="30"/>
  <c r="R463" i="30"/>
  <c r="P463" i="30"/>
  <c r="O463" i="30"/>
  <c r="D463" i="30"/>
  <c r="C463" i="30"/>
  <c r="BO462" i="30"/>
  <c r="BP462" i="30" s="1"/>
  <c r="BM462" i="30"/>
  <c r="BK462" i="30"/>
  <c r="BI462" i="30"/>
  <c r="BH462" i="30"/>
  <c r="BF462" i="30"/>
  <c r="BD462" i="30"/>
  <c r="BB462" i="30"/>
  <c r="AX462" i="30"/>
  <c r="AU462" i="30"/>
  <c r="AV462" i="30" s="1"/>
  <c r="AR462" i="30"/>
  <c r="AQ462" i="30"/>
  <c r="AK462" i="30"/>
  <c r="AS462" i="30" s="1"/>
  <c r="AA462" i="30"/>
  <c r="U462" i="30"/>
  <c r="S462" i="30"/>
  <c r="R462" i="30"/>
  <c r="P462" i="30"/>
  <c r="O462" i="30"/>
  <c r="D462" i="30"/>
  <c r="C462" i="30"/>
  <c r="BO461" i="30"/>
  <c r="BP461" i="30" s="1"/>
  <c r="BM461" i="30"/>
  <c r="BK461" i="30"/>
  <c r="BI461" i="30"/>
  <c r="BH461" i="30"/>
  <c r="BF461" i="30"/>
  <c r="BD461" i="30"/>
  <c r="BB461" i="30"/>
  <c r="AX461" i="30"/>
  <c r="AU461" i="30"/>
  <c r="AV461" i="30" s="1"/>
  <c r="AR461" i="30"/>
  <c r="AQ461" i="30"/>
  <c r="AP461" i="30"/>
  <c r="AZ461" i="30" s="1"/>
  <c r="AK461" i="30"/>
  <c r="AS461" i="30" s="1"/>
  <c r="AA461" i="30"/>
  <c r="U461" i="30"/>
  <c r="S461" i="30"/>
  <c r="R461" i="30"/>
  <c r="P461" i="30"/>
  <c r="O461" i="30"/>
  <c r="D461" i="30"/>
  <c r="C461" i="30"/>
  <c r="BO460" i="30"/>
  <c r="BP460" i="30" s="1"/>
  <c r="BM460" i="30"/>
  <c r="BK460" i="30"/>
  <c r="BI460" i="30"/>
  <c r="BH460" i="30"/>
  <c r="BF460" i="30"/>
  <c r="BD460" i="30"/>
  <c r="BB460" i="30"/>
  <c r="AX460" i="30"/>
  <c r="AU460" i="30"/>
  <c r="AV460" i="30" s="1"/>
  <c r="AR460" i="30"/>
  <c r="AQ460" i="30"/>
  <c r="AP460" i="30"/>
  <c r="AZ460" i="30" s="1"/>
  <c r="AK460" i="30"/>
  <c r="AS460" i="30" s="1"/>
  <c r="AA460" i="30"/>
  <c r="U460" i="30"/>
  <c r="S460" i="30"/>
  <c r="R460" i="30"/>
  <c r="P460" i="30"/>
  <c r="O460" i="30"/>
  <c r="D460" i="30"/>
  <c r="C460" i="30"/>
  <c r="BO459" i="30"/>
  <c r="BP459" i="30" s="1"/>
  <c r="BM459" i="30"/>
  <c r="BK459" i="30"/>
  <c r="BI459" i="30"/>
  <c r="BH459" i="30"/>
  <c r="BF459" i="30"/>
  <c r="BD459" i="30"/>
  <c r="BB459" i="30"/>
  <c r="AX459" i="30"/>
  <c r="AU459" i="30"/>
  <c r="AV459" i="30" s="1"/>
  <c r="AQ459" i="30"/>
  <c r="AP459" i="30"/>
  <c r="AZ459" i="30" s="1"/>
  <c r="AK459" i="30"/>
  <c r="AS459" i="30" s="1"/>
  <c r="AA459" i="30"/>
  <c r="U459" i="30"/>
  <c r="S459" i="30"/>
  <c r="R459" i="30"/>
  <c r="P459" i="30"/>
  <c r="O459" i="30"/>
  <c r="D459" i="30"/>
  <c r="C459" i="30"/>
  <c r="BO458" i="30"/>
  <c r="BP458" i="30" s="1"/>
  <c r="BM458" i="30"/>
  <c r="BK458" i="30"/>
  <c r="BI458" i="30"/>
  <c r="BH458" i="30"/>
  <c r="BF458" i="30"/>
  <c r="BD458" i="30"/>
  <c r="BB458" i="30"/>
  <c r="AX458" i="30"/>
  <c r="AU458" i="30"/>
  <c r="AV458" i="30" s="1"/>
  <c r="AP458" i="30"/>
  <c r="AZ458" i="30" s="1"/>
  <c r="BN458" i="30" s="1"/>
  <c r="AK458" i="30"/>
  <c r="AS458" i="30" s="1"/>
  <c r="AA458" i="30"/>
  <c r="U458" i="30"/>
  <c r="S458" i="30"/>
  <c r="R458" i="30"/>
  <c r="P458" i="30"/>
  <c r="O458" i="30"/>
  <c r="D458" i="30"/>
  <c r="C458" i="30"/>
  <c r="BO457" i="30"/>
  <c r="BP457" i="30" s="1"/>
  <c r="BM457" i="30"/>
  <c r="BK457" i="30"/>
  <c r="BI457" i="30"/>
  <c r="BH457" i="30"/>
  <c r="BF457" i="30"/>
  <c r="BD457" i="30"/>
  <c r="BB457" i="30"/>
  <c r="AX457" i="30"/>
  <c r="AU457" i="30"/>
  <c r="AV457" i="30" s="1"/>
  <c r="AK457" i="30"/>
  <c r="AA457" i="30"/>
  <c r="U457" i="30"/>
  <c r="S457" i="30"/>
  <c r="R457" i="30"/>
  <c r="P457" i="30"/>
  <c r="O457" i="30"/>
  <c r="D457" i="30"/>
  <c r="C457" i="30"/>
  <c r="BO456" i="30"/>
  <c r="BP456" i="30" s="1"/>
  <c r="BM456" i="30"/>
  <c r="BK456" i="30"/>
  <c r="BI456" i="30"/>
  <c r="BH456" i="30"/>
  <c r="BF456" i="30"/>
  <c r="BD456" i="30"/>
  <c r="BB456" i="30"/>
  <c r="AX456" i="30"/>
  <c r="AU456" i="30"/>
  <c r="AV456" i="30" s="1"/>
  <c r="AK456" i="30"/>
  <c r="AA456" i="30"/>
  <c r="U456" i="30"/>
  <c r="S456" i="30"/>
  <c r="R456" i="30"/>
  <c r="P456" i="30"/>
  <c r="O456" i="30"/>
  <c r="D456" i="30"/>
  <c r="C456" i="30"/>
  <c r="BO455" i="30"/>
  <c r="BP455" i="30" s="1"/>
  <c r="BM455" i="30"/>
  <c r="BK455" i="30"/>
  <c r="BI455" i="30"/>
  <c r="BH455" i="30"/>
  <c r="BF455" i="30"/>
  <c r="BD455" i="30"/>
  <c r="BB455" i="30"/>
  <c r="AX455" i="30"/>
  <c r="AU455" i="30"/>
  <c r="AV455" i="30" s="1"/>
  <c r="AR455" i="30"/>
  <c r="AQ455" i="30"/>
  <c r="AP455" i="30"/>
  <c r="AZ455" i="30" s="1"/>
  <c r="AK455" i="30"/>
  <c r="AS455" i="30" s="1"/>
  <c r="AA455" i="30"/>
  <c r="U455" i="30"/>
  <c r="S455" i="30"/>
  <c r="R455" i="30"/>
  <c r="P455" i="30"/>
  <c r="O455" i="30"/>
  <c r="D455" i="30"/>
  <c r="C455" i="30"/>
  <c r="BO454" i="30"/>
  <c r="BP454" i="30" s="1"/>
  <c r="BM454" i="30"/>
  <c r="BK454" i="30"/>
  <c r="BI454" i="30"/>
  <c r="BH454" i="30"/>
  <c r="BF454" i="30"/>
  <c r="BD454" i="30"/>
  <c r="BB454" i="30"/>
  <c r="AZ454" i="30"/>
  <c r="BN454" i="30" s="1"/>
  <c r="AX454" i="30"/>
  <c r="AU454" i="30"/>
  <c r="AV454" i="30" s="1"/>
  <c r="AR454" i="30"/>
  <c r="AQ454" i="30"/>
  <c r="AP454" i="30"/>
  <c r="AK454" i="30"/>
  <c r="AS454" i="30" s="1"/>
  <c r="AA454" i="30"/>
  <c r="U454" i="30"/>
  <c r="S454" i="30"/>
  <c r="R454" i="30"/>
  <c r="P454" i="30"/>
  <c r="O454" i="30"/>
  <c r="D454" i="30"/>
  <c r="C454" i="30"/>
  <c r="BO453" i="30"/>
  <c r="BP453" i="30" s="1"/>
  <c r="BM453" i="30"/>
  <c r="BK453" i="30"/>
  <c r="BI453" i="30"/>
  <c r="BH453" i="30"/>
  <c r="BF453" i="30"/>
  <c r="BD453" i="30"/>
  <c r="BB453" i="30"/>
  <c r="AX453" i="30"/>
  <c r="AU453" i="30"/>
  <c r="AV453" i="30" s="1"/>
  <c r="AS453" i="30"/>
  <c r="AK453" i="30"/>
  <c r="AA453" i="30"/>
  <c r="U453" i="30"/>
  <c r="S453" i="30"/>
  <c r="R453" i="30"/>
  <c r="P453" i="30"/>
  <c r="O453" i="30"/>
  <c r="D453" i="30"/>
  <c r="C453" i="30"/>
  <c r="BO452" i="30"/>
  <c r="BP452" i="30" s="1"/>
  <c r="BM452" i="30"/>
  <c r="BK452" i="30"/>
  <c r="BI452" i="30"/>
  <c r="BH452" i="30"/>
  <c r="BF452" i="30"/>
  <c r="BD452" i="30"/>
  <c r="BB452" i="30"/>
  <c r="AX452" i="30"/>
  <c r="AU452" i="30"/>
  <c r="AV452" i="30" s="1"/>
  <c r="AK452" i="30"/>
  <c r="AS452" i="30" s="1"/>
  <c r="AA452" i="30"/>
  <c r="U452" i="30"/>
  <c r="S452" i="30"/>
  <c r="R452" i="30"/>
  <c r="P452" i="30"/>
  <c r="O452" i="30"/>
  <c r="D452" i="30"/>
  <c r="C452" i="30"/>
  <c r="BO451" i="30"/>
  <c r="BP451" i="30" s="1"/>
  <c r="BM451" i="30"/>
  <c r="BK451" i="30"/>
  <c r="BI451" i="30"/>
  <c r="BH451" i="30"/>
  <c r="BF451" i="30"/>
  <c r="BD451" i="30"/>
  <c r="BB451" i="30"/>
  <c r="AX451" i="30"/>
  <c r="AU451" i="30"/>
  <c r="AV451" i="30" s="1"/>
  <c r="AK451" i="30"/>
  <c r="AS451" i="30" s="1"/>
  <c r="AA451" i="30"/>
  <c r="U451" i="30"/>
  <c r="S451" i="30"/>
  <c r="R451" i="30"/>
  <c r="P451" i="30"/>
  <c r="O451" i="30"/>
  <c r="D451" i="30"/>
  <c r="C451" i="30"/>
  <c r="BO450" i="30"/>
  <c r="BP450" i="30" s="1"/>
  <c r="BM450" i="30"/>
  <c r="BK450" i="30"/>
  <c r="BI450" i="30"/>
  <c r="BH450" i="30"/>
  <c r="BF450" i="30"/>
  <c r="BD450" i="30"/>
  <c r="BB450" i="30"/>
  <c r="AX450" i="30"/>
  <c r="AU450" i="30"/>
  <c r="AV450" i="30" s="1"/>
  <c r="AK450" i="30"/>
  <c r="AS450" i="30" s="1"/>
  <c r="AA450" i="30"/>
  <c r="U450" i="30"/>
  <c r="S450" i="30"/>
  <c r="R450" i="30"/>
  <c r="P450" i="30"/>
  <c r="O450" i="30"/>
  <c r="D450" i="30"/>
  <c r="C450" i="30"/>
  <c r="BO449" i="30"/>
  <c r="BP449" i="30" s="1"/>
  <c r="BM449" i="30"/>
  <c r="BK449" i="30"/>
  <c r="BI449" i="30"/>
  <c r="BH449" i="30"/>
  <c r="BF449" i="30"/>
  <c r="BD449" i="30"/>
  <c r="BB449" i="30"/>
  <c r="AX449" i="30"/>
  <c r="AU449" i="30"/>
  <c r="AV449" i="30" s="1"/>
  <c r="AK449" i="30"/>
  <c r="AS449" i="30" s="1"/>
  <c r="AA449" i="30"/>
  <c r="U449" i="30"/>
  <c r="S449" i="30"/>
  <c r="R449" i="30"/>
  <c r="P449" i="30"/>
  <c r="O449" i="30"/>
  <c r="D449" i="30"/>
  <c r="C449" i="30"/>
  <c r="BO448" i="30"/>
  <c r="BP448" i="30" s="1"/>
  <c r="BM448" i="30"/>
  <c r="BK448" i="30"/>
  <c r="BI448" i="30"/>
  <c r="BH448" i="30"/>
  <c r="BF448" i="30"/>
  <c r="BD448" i="30"/>
  <c r="BB448" i="30"/>
  <c r="AX448" i="30"/>
  <c r="AU448" i="30"/>
  <c r="AV448" i="30" s="1"/>
  <c r="AK448" i="30"/>
  <c r="AS448" i="30" s="1"/>
  <c r="AA448" i="30"/>
  <c r="U448" i="30"/>
  <c r="S448" i="30"/>
  <c r="R448" i="30"/>
  <c r="P448" i="30"/>
  <c r="O448" i="30"/>
  <c r="D448" i="30"/>
  <c r="C448" i="30"/>
  <c r="BO447" i="30"/>
  <c r="BP447" i="30" s="1"/>
  <c r="BM447" i="30"/>
  <c r="BK447" i="30"/>
  <c r="BI447" i="30"/>
  <c r="BH447" i="30"/>
  <c r="BF447" i="30"/>
  <c r="BD447" i="30"/>
  <c r="BB447" i="30"/>
  <c r="AX447" i="30"/>
  <c r="AU447" i="30"/>
  <c r="AV447" i="30" s="1"/>
  <c r="AK447" i="30"/>
  <c r="AS447" i="30" s="1"/>
  <c r="AA447" i="30"/>
  <c r="U447" i="30"/>
  <c r="S447" i="30"/>
  <c r="R447" i="30"/>
  <c r="P447" i="30"/>
  <c r="O447" i="30"/>
  <c r="D447" i="30"/>
  <c r="C447" i="30"/>
  <c r="BO446" i="30"/>
  <c r="BP446" i="30" s="1"/>
  <c r="BM446" i="30"/>
  <c r="BK446" i="30"/>
  <c r="BI446" i="30"/>
  <c r="BH446" i="30"/>
  <c r="BF446" i="30"/>
  <c r="BD446" i="30"/>
  <c r="BB446" i="30"/>
  <c r="AX446" i="30"/>
  <c r="AU446" i="30"/>
  <c r="AV446" i="30" s="1"/>
  <c r="AK446" i="30"/>
  <c r="AS446" i="30" s="1"/>
  <c r="AA446" i="30"/>
  <c r="U446" i="30"/>
  <c r="S446" i="30"/>
  <c r="R446" i="30"/>
  <c r="P446" i="30"/>
  <c r="O446" i="30"/>
  <c r="D446" i="30"/>
  <c r="C446" i="30"/>
  <c r="BO445" i="30"/>
  <c r="BP445" i="30" s="1"/>
  <c r="BM445" i="30"/>
  <c r="BK445" i="30"/>
  <c r="BI445" i="30"/>
  <c r="BH445" i="30"/>
  <c r="BF445" i="30"/>
  <c r="BD445" i="30"/>
  <c r="BB445" i="30"/>
  <c r="AX445" i="30"/>
  <c r="AU445" i="30"/>
  <c r="AV445" i="30" s="1"/>
  <c r="AP445" i="30"/>
  <c r="AZ445" i="30" s="1"/>
  <c r="AK445" i="30"/>
  <c r="AR445" i="30" s="1"/>
  <c r="AA445" i="30"/>
  <c r="U445" i="30"/>
  <c r="S445" i="30"/>
  <c r="R445" i="30"/>
  <c r="P445" i="30"/>
  <c r="O445" i="30"/>
  <c r="D445" i="30"/>
  <c r="C445" i="30"/>
  <c r="BO444" i="30"/>
  <c r="BP444" i="30" s="1"/>
  <c r="BM444" i="30"/>
  <c r="BK444" i="30"/>
  <c r="BI444" i="30"/>
  <c r="BH444" i="30"/>
  <c r="BF444" i="30"/>
  <c r="BD444" i="30"/>
  <c r="BB444" i="30"/>
  <c r="AX444" i="30"/>
  <c r="AU444" i="30"/>
  <c r="AV444" i="30" s="1"/>
  <c r="AT444" i="30"/>
  <c r="AK444" i="30"/>
  <c r="AQ444" i="30" s="1"/>
  <c r="AA444" i="30"/>
  <c r="U444" i="30"/>
  <c r="S444" i="30"/>
  <c r="R444" i="30"/>
  <c r="P444" i="30"/>
  <c r="O444" i="30"/>
  <c r="D444" i="30"/>
  <c r="C444" i="30"/>
  <c r="BO443" i="30"/>
  <c r="BP443" i="30" s="1"/>
  <c r="BM443" i="30"/>
  <c r="BK443" i="30"/>
  <c r="BI443" i="30"/>
  <c r="BH443" i="30"/>
  <c r="BF443" i="30"/>
  <c r="BD443" i="30"/>
  <c r="BB443" i="30"/>
  <c r="AX443" i="30"/>
  <c r="AU443" i="30"/>
  <c r="AV443" i="30" s="1"/>
  <c r="AS443" i="30"/>
  <c r="AP443" i="30"/>
  <c r="AZ443" i="30" s="1"/>
  <c r="AK443" i="30"/>
  <c r="AR443" i="30" s="1"/>
  <c r="AA443" i="30"/>
  <c r="U443" i="30"/>
  <c r="S443" i="30"/>
  <c r="R443" i="30"/>
  <c r="P443" i="30"/>
  <c r="O443" i="30"/>
  <c r="D443" i="30"/>
  <c r="C443" i="30"/>
  <c r="BO442" i="30"/>
  <c r="BP442" i="30" s="1"/>
  <c r="BM442" i="30"/>
  <c r="BK442" i="30"/>
  <c r="BI442" i="30"/>
  <c r="BH442" i="30"/>
  <c r="BF442" i="30"/>
  <c r="BD442" i="30"/>
  <c r="BB442" i="30"/>
  <c r="AX442" i="30"/>
  <c r="AU442" i="30"/>
  <c r="AV442" i="30" s="1"/>
  <c r="AT442" i="30"/>
  <c r="AK442" i="30"/>
  <c r="AQ442" i="30" s="1"/>
  <c r="AA442" i="30"/>
  <c r="U442" i="30"/>
  <c r="S442" i="30"/>
  <c r="R442" i="30"/>
  <c r="P442" i="30"/>
  <c r="O442" i="30"/>
  <c r="D442" i="30"/>
  <c r="C442" i="30"/>
  <c r="BO441" i="30"/>
  <c r="BP441" i="30" s="1"/>
  <c r="BM441" i="30"/>
  <c r="BK441" i="30"/>
  <c r="BI441" i="30"/>
  <c r="BH441" i="30"/>
  <c r="BF441" i="30"/>
  <c r="BD441" i="30"/>
  <c r="BB441" i="30"/>
  <c r="AX441" i="30"/>
  <c r="AU441" i="30"/>
  <c r="AV441" i="30" s="1"/>
  <c r="AP441" i="30"/>
  <c r="AZ441" i="30" s="1"/>
  <c r="AK441" i="30"/>
  <c r="AR441" i="30" s="1"/>
  <c r="AA441" i="30"/>
  <c r="U441" i="30"/>
  <c r="S441" i="30"/>
  <c r="R441" i="30"/>
  <c r="P441" i="30"/>
  <c r="O441" i="30"/>
  <c r="D441" i="30"/>
  <c r="C441" i="30"/>
  <c r="BO440" i="30"/>
  <c r="BP440" i="30" s="1"/>
  <c r="BM440" i="30"/>
  <c r="BK440" i="30"/>
  <c r="BI440" i="30"/>
  <c r="BH440" i="30"/>
  <c r="BF440" i="30"/>
  <c r="BD440" i="30"/>
  <c r="BB440" i="30"/>
  <c r="AX440" i="30"/>
  <c r="AU440" i="30"/>
  <c r="AV440" i="30" s="1"/>
  <c r="AT440" i="30"/>
  <c r="AQ440" i="30"/>
  <c r="AK440" i="30"/>
  <c r="AA440" i="30"/>
  <c r="U440" i="30"/>
  <c r="S440" i="30"/>
  <c r="R440" i="30"/>
  <c r="P440" i="30"/>
  <c r="O440" i="30"/>
  <c r="D440" i="30"/>
  <c r="C440" i="30"/>
  <c r="BO439" i="30"/>
  <c r="BP439" i="30" s="1"/>
  <c r="BM439" i="30"/>
  <c r="BK439" i="30"/>
  <c r="BI439" i="30"/>
  <c r="BH439" i="30"/>
  <c r="BF439" i="30"/>
  <c r="BD439" i="30"/>
  <c r="BB439" i="30"/>
  <c r="AX439" i="30"/>
  <c r="AU439" i="30"/>
  <c r="AV439" i="30" s="1"/>
  <c r="AS439" i="30"/>
  <c r="AK439" i="30"/>
  <c r="AR439" i="30" s="1"/>
  <c r="AA439" i="30"/>
  <c r="U439" i="30"/>
  <c r="S439" i="30"/>
  <c r="R439" i="30"/>
  <c r="P439" i="30"/>
  <c r="O439" i="30"/>
  <c r="D439" i="30"/>
  <c r="C439" i="30"/>
  <c r="BO438" i="30"/>
  <c r="BP438" i="30" s="1"/>
  <c r="BM438" i="30"/>
  <c r="BK438" i="30"/>
  <c r="BI438" i="30"/>
  <c r="BH438" i="30"/>
  <c r="BF438" i="30"/>
  <c r="BD438" i="30"/>
  <c r="BB438" i="30"/>
  <c r="AX438" i="30"/>
  <c r="AU438" i="30"/>
  <c r="AV438" i="30" s="1"/>
  <c r="AK438" i="30"/>
  <c r="AA438" i="30"/>
  <c r="U438" i="30"/>
  <c r="S438" i="30"/>
  <c r="R438" i="30"/>
  <c r="P438" i="30"/>
  <c r="O438" i="30"/>
  <c r="D438" i="30"/>
  <c r="C438" i="30"/>
  <c r="BO437" i="30"/>
  <c r="BP437" i="30" s="1"/>
  <c r="BM437" i="30"/>
  <c r="BK437" i="30"/>
  <c r="BI437" i="30"/>
  <c r="BH437" i="30"/>
  <c r="BF437" i="30"/>
  <c r="BD437" i="30"/>
  <c r="BB437" i="30"/>
  <c r="AX437" i="30"/>
  <c r="AU437" i="30"/>
  <c r="AV437" i="30" s="1"/>
  <c r="AS437" i="30"/>
  <c r="AQ437" i="30"/>
  <c r="AP437" i="30"/>
  <c r="AZ437" i="30" s="1"/>
  <c r="AK437" i="30"/>
  <c r="AR437" i="30" s="1"/>
  <c r="AA437" i="30"/>
  <c r="U437" i="30"/>
  <c r="S437" i="30"/>
  <c r="R437" i="30"/>
  <c r="P437" i="30"/>
  <c r="O437" i="30"/>
  <c r="D437" i="30"/>
  <c r="C437" i="30"/>
  <c r="BO436" i="30"/>
  <c r="BP436" i="30" s="1"/>
  <c r="BM436" i="30"/>
  <c r="BK436" i="30"/>
  <c r="BI436" i="30"/>
  <c r="BH436" i="30"/>
  <c r="BF436" i="30"/>
  <c r="BD436" i="30"/>
  <c r="BB436" i="30"/>
  <c r="AX436" i="30"/>
  <c r="AU436" i="30"/>
  <c r="AV436" i="30" s="1"/>
  <c r="AK436" i="30"/>
  <c r="AA436" i="30"/>
  <c r="U436" i="30"/>
  <c r="S436" i="30"/>
  <c r="R436" i="30"/>
  <c r="P436" i="30"/>
  <c r="O436" i="30"/>
  <c r="D436" i="30"/>
  <c r="C436" i="30"/>
  <c r="BO435" i="30"/>
  <c r="BP435" i="30" s="1"/>
  <c r="BM435" i="30"/>
  <c r="BK435" i="30"/>
  <c r="BI435" i="30"/>
  <c r="BH435" i="30"/>
  <c r="BF435" i="30"/>
  <c r="BD435" i="30"/>
  <c r="BB435" i="30"/>
  <c r="AX435" i="30"/>
  <c r="AU435" i="30"/>
  <c r="AV435" i="30" s="1"/>
  <c r="AS435" i="30"/>
  <c r="AP435" i="30"/>
  <c r="AZ435" i="30" s="1"/>
  <c r="AK435" i="30"/>
  <c r="AR435" i="30" s="1"/>
  <c r="AA435" i="30"/>
  <c r="U435" i="30"/>
  <c r="S435" i="30"/>
  <c r="R435" i="30"/>
  <c r="P435" i="30"/>
  <c r="O435" i="30"/>
  <c r="D435" i="30"/>
  <c r="C435" i="30"/>
  <c r="BO434" i="30"/>
  <c r="BP434" i="30" s="1"/>
  <c r="BM434" i="30"/>
  <c r="BK434" i="30"/>
  <c r="BI434" i="30"/>
  <c r="BH434" i="30"/>
  <c r="BF434" i="30"/>
  <c r="BD434" i="30"/>
  <c r="BB434" i="30"/>
  <c r="AX434" i="30"/>
  <c r="AU434" i="30"/>
  <c r="AV434" i="30" s="1"/>
  <c r="AK434" i="30"/>
  <c r="AA434" i="30"/>
  <c r="U434" i="30"/>
  <c r="S434" i="30"/>
  <c r="R434" i="30"/>
  <c r="P434" i="30"/>
  <c r="O434" i="30"/>
  <c r="D434" i="30"/>
  <c r="C434" i="30"/>
  <c r="BO433" i="30"/>
  <c r="BP433" i="30" s="1"/>
  <c r="BM433" i="30"/>
  <c r="BK433" i="30"/>
  <c r="BI433" i="30"/>
  <c r="BH433" i="30"/>
  <c r="BF433" i="30"/>
  <c r="BD433" i="30"/>
  <c r="BB433" i="30"/>
  <c r="AX433" i="30"/>
  <c r="AU433" i="30"/>
  <c r="AV433" i="30" s="1"/>
  <c r="AK433" i="30"/>
  <c r="AA433" i="30"/>
  <c r="U433" i="30"/>
  <c r="S433" i="30"/>
  <c r="R433" i="30"/>
  <c r="P433" i="30"/>
  <c r="O433" i="30"/>
  <c r="D433" i="30"/>
  <c r="C433" i="30"/>
  <c r="BO432" i="30"/>
  <c r="BP432" i="30" s="1"/>
  <c r="BM432" i="30"/>
  <c r="BK432" i="30"/>
  <c r="BI432" i="30"/>
  <c r="BH432" i="30"/>
  <c r="BF432" i="30"/>
  <c r="BD432" i="30"/>
  <c r="BB432" i="30"/>
  <c r="AX432" i="30"/>
  <c r="AU432" i="30"/>
  <c r="AV432" i="30" s="1"/>
  <c r="AK432" i="30"/>
  <c r="AQ432" i="30" s="1"/>
  <c r="AA432" i="30"/>
  <c r="U432" i="30"/>
  <c r="S432" i="30"/>
  <c r="R432" i="30"/>
  <c r="P432" i="30"/>
  <c r="O432" i="30"/>
  <c r="D432" i="30"/>
  <c r="C432" i="30"/>
  <c r="BO431" i="30"/>
  <c r="BP431" i="30" s="1"/>
  <c r="BM431" i="30"/>
  <c r="BK431" i="30"/>
  <c r="BI431" i="30"/>
  <c r="BH431" i="30"/>
  <c r="BF431" i="30"/>
  <c r="BD431" i="30"/>
  <c r="BB431" i="30"/>
  <c r="AX431" i="30"/>
  <c r="AU431" i="30"/>
  <c r="AV431" i="30" s="1"/>
  <c r="AK431" i="30"/>
  <c r="AA431" i="30"/>
  <c r="U431" i="30"/>
  <c r="S431" i="30"/>
  <c r="R431" i="30"/>
  <c r="P431" i="30"/>
  <c r="O431" i="30"/>
  <c r="D431" i="30"/>
  <c r="C431" i="30"/>
  <c r="BO430" i="30"/>
  <c r="BP430" i="30" s="1"/>
  <c r="BM430" i="30"/>
  <c r="BK430" i="30"/>
  <c r="BI430" i="30"/>
  <c r="BH430" i="30"/>
  <c r="BF430" i="30"/>
  <c r="BD430" i="30"/>
  <c r="BB430" i="30"/>
  <c r="AX430" i="30"/>
  <c r="AU430" i="30"/>
  <c r="AV430" i="30" s="1"/>
  <c r="AK430" i="30"/>
  <c r="AQ430" i="30" s="1"/>
  <c r="AA430" i="30"/>
  <c r="U430" i="30"/>
  <c r="S430" i="30"/>
  <c r="R430" i="30"/>
  <c r="P430" i="30"/>
  <c r="O430" i="30"/>
  <c r="D430" i="30"/>
  <c r="C430" i="30"/>
  <c r="BO429" i="30"/>
  <c r="BP429" i="30" s="1"/>
  <c r="BM429" i="30"/>
  <c r="BK429" i="30"/>
  <c r="BI429" i="30"/>
  <c r="BH429" i="30"/>
  <c r="BF429" i="30"/>
  <c r="BD429" i="30"/>
  <c r="BB429" i="30"/>
  <c r="AX429" i="30"/>
  <c r="AU429" i="30"/>
  <c r="AV429" i="30" s="1"/>
  <c r="AK429" i="30"/>
  <c r="AQ429" i="30" s="1"/>
  <c r="AA429" i="30"/>
  <c r="U429" i="30"/>
  <c r="S429" i="30"/>
  <c r="R429" i="30"/>
  <c r="P429" i="30"/>
  <c r="O429" i="30"/>
  <c r="D429" i="30"/>
  <c r="C429" i="30"/>
  <c r="BO428" i="30"/>
  <c r="BP428" i="30" s="1"/>
  <c r="BM428" i="30"/>
  <c r="BK428" i="30"/>
  <c r="BI428" i="30"/>
  <c r="BH428" i="30"/>
  <c r="BF428" i="30"/>
  <c r="BD428" i="30"/>
  <c r="BB428" i="30"/>
  <c r="AX428" i="30"/>
  <c r="AU428" i="30"/>
  <c r="AV428" i="30" s="1"/>
  <c r="AK428" i="30"/>
  <c r="AA428" i="30"/>
  <c r="U428" i="30"/>
  <c r="S428" i="30"/>
  <c r="R428" i="30"/>
  <c r="P428" i="30"/>
  <c r="O428" i="30"/>
  <c r="D428" i="30"/>
  <c r="C428" i="30"/>
  <c r="BO427" i="30"/>
  <c r="BP427" i="30" s="1"/>
  <c r="BM427" i="30"/>
  <c r="BK427" i="30"/>
  <c r="BI427" i="30"/>
  <c r="BH427" i="30"/>
  <c r="BF427" i="30"/>
  <c r="BD427" i="30"/>
  <c r="BB427" i="30"/>
  <c r="AX427" i="30"/>
  <c r="AU427" i="30"/>
  <c r="AV427" i="30" s="1"/>
  <c r="AK427" i="30"/>
  <c r="AA427" i="30"/>
  <c r="U427" i="30"/>
  <c r="S427" i="30"/>
  <c r="R427" i="30"/>
  <c r="P427" i="30"/>
  <c r="O427" i="30"/>
  <c r="D427" i="30"/>
  <c r="C427" i="30"/>
  <c r="BO426" i="30"/>
  <c r="BP426" i="30" s="1"/>
  <c r="BM426" i="30"/>
  <c r="BK426" i="30"/>
  <c r="BI426" i="30"/>
  <c r="BH426" i="30"/>
  <c r="BF426" i="30"/>
  <c r="BD426" i="30"/>
  <c r="BB426" i="30"/>
  <c r="AX426" i="30"/>
  <c r="AU426" i="30"/>
  <c r="AV426" i="30" s="1"/>
  <c r="AK426" i="30"/>
  <c r="AQ426" i="30" s="1"/>
  <c r="AA426" i="30"/>
  <c r="U426" i="30"/>
  <c r="S426" i="30"/>
  <c r="R426" i="30"/>
  <c r="P426" i="30"/>
  <c r="O426" i="30"/>
  <c r="D426" i="30"/>
  <c r="C426" i="30"/>
  <c r="BO425" i="30"/>
  <c r="BP425" i="30" s="1"/>
  <c r="BM425" i="30"/>
  <c r="BK425" i="30"/>
  <c r="BI425" i="30"/>
  <c r="BH425" i="30"/>
  <c r="BF425" i="30"/>
  <c r="BD425" i="30"/>
  <c r="BB425" i="30"/>
  <c r="AX425" i="30"/>
  <c r="AU425" i="30"/>
  <c r="AV425" i="30" s="1"/>
  <c r="AK425" i="30"/>
  <c r="AQ425" i="30" s="1"/>
  <c r="AA425" i="30"/>
  <c r="U425" i="30"/>
  <c r="S425" i="30"/>
  <c r="R425" i="30"/>
  <c r="P425" i="30"/>
  <c r="O425" i="30"/>
  <c r="D425" i="30"/>
  <c r="C425" i="30"/>
  <c r="BO424" i="30"/>
  <c r="BP424" i="30" s="1"/>
  <c r="BM424" i="30"/>
  <c r="BK424" i="30"/>
  <c r="BI424" i="30"/>
  <c r="BH424" i="30"/>
  <c r="BF424" i="30"/>
  <c r="BD424" i="30"/>
  <c r="BB424" i="30"/>
  <c r="AX424" i="30"/>
  <c r="AU424" i="30"/>
  <c r="AV424" i="30" s="1"/>
  <c r="AK424" i="30"/>
  <c r="AA424" i="30"/>
  <c r="U424" i="30"/>
  <c r="S424" i="30"/>
  <c r="R424" i="30"/>
  <c r="P424" i="30"/>
  <c r="O424" i="30"/>
  <c r="D424" i="30"/>
  <c r="C424" i="30"/>
  <c r="BO423" i="30"/>
  <c r="BP423" i="30" s="1"/>
  <c r="BM423" i="30"/>
  <c r="BK423" i="30"/>
  <c r="BI423" i="30"/>
  <c r="BH423" i="30"/>
  <c r="BF423" i="30"/>
  <c r="BD423" i="30"/>
  <c r="BB423" i="30"/>
  <c r="AX423" i="30"/>
  <c r="AU423" i="30"/>
  <c r="AV423" i="30" s="1"/>
  <c r="AK423" i="30"/>
  <c r="AA423" i="30"/>
  <c r="U423" i="30"/>
  <c r="S423" i="30"/>
  <c r="R423" i="30"/>
  <c r="P423" i="30"/>
  <c r="O423" i="30"/>
  <c r="D423" i="30"/>
  <c r="C423" i="30"/>
  <c r="BO422" i="30"/>
  <c r="BP422" i="30" s="1"/>
  <c r="BM422" i="30"/>
  <c r="BK422" i="30"/>
  <c r="BI422" i="30"/>
  <c r="BH422" i="30"/>
  <c r="BF422" i="30"/>
  <c r="BD422" i="30"/>
  <c r="BB422" i="30"/>
  <c r="AX422" i="30"/>
  <c r="AU422" i="30"/>
  <c r="AV422" i="30" s="1"/>
  <c r="AK422" i="30"/>
  <c r="AQ422" i="30" s="1"/>
  <c r="AA422" i="30"/>
  <c r="U422" i="30"/>
  <c r="S422" i="30"/>
  <c r="R422" i="30"/>
  <c r="P422" i="30"/>
  <c r="O422" i="30"/>
  <c r="D422" i="30"/>
  <c r="C422" i="30"/>
  <c r="BO421" i="30"/>
  <c r="BP421" i="30" s="1"/>
  <c r="BM421" i="30"/>
  <c r="BK421" i="30"/>
  <c r="BI421" i="30"/>
  <c r="BH421" i="30"/>
  <c r="BF421" i="30"/>
  <c r="BD421" i="30"/>
  <c r="BB421" i="30"/>
  <c r="AX421" i="30"/>
  <c r="AU421" i="30"/>
  <c r="AV421" i="30" s="1"/>
  <c r="AK421" i="30"/>
  <c r="AQ421" i="30" s="1"/>
  <c r="AA421" i="30"/>
  <c r="U421" i="30"/>
  <c r="S421" i="30"/>
  <c r="R421" i="30"/>
  <c r="P421" i="30"/>
  <c r="O421" i="30"/>
  <c r="D421" i="30"/>
  <c r="C421" i="30"/>
  <c r="BO420" i="30"/>
  <c r="BP420" i="30" s="1"/>
  <c r="BM420" i="30"/>
  <c r="BK420" i="30"/>
  <c r="BI420" i="30"/>
  <c r="BH420" i="30"/>
  <c r="BF420" i="30"/>
  <c r="BD420" i="30"/>
  <c r="BB420" i="30"/>
  <c r="AX420" i="30"/>
  <c r="AU420" i="30"/>
  <c r="AV420" i="30" s="1"/>
  <c r="AK420" i="30"/>
  <c r="AA420" i="30"/>
  <c r="U420" i="30"/>
  <c r="S420" i="30"/>
  <c r="R420" i="30"/>
  <c r="P420" i="30"/>
  <c r="O420" i="30"/>
  <c r="D420" i="30"/>
  <c r="C420" i="30"/>
  <c r="BO419" i="30"/>
  <c r="BP419" i="30" s="1"/>
  <c r="BM419" i="30"/>
  <c r="BK419" i="30"/>
  <c r="BI419" i="30"/>
  <c r="BH419" i="30"/>
  <c r="BF419" i="30"/>
  <c r="BD419" i="30"/>
  <c r="BB419" i="30"/>
  <c r="AX419" i="30"/>
  <c r="AU419" i="30"/>
  <c r="AV419" i="30" s="1"/>
  <c r="AK419" i="30"/>
  <c r="AA419" i="30"/>
  <c r="U419" i="30"/>
  <c r="S419" i="30"/>
  <c r="R419" i="30"/>
  <c r="P419" i="30"/>
  <c r="O419" i="30"/>
  <c r="D419" i="30"/>
  <c r="C419" i="30"/>
  <c r="BO418" i="30"/>
  <c r="BP418" i="30" s="1"/>
  <c r="BM418" i="30"/>
  <c r="BK418" i="30"/>
  <c r="BI418" i="30"/>
  <c r="BH418" i="30"/>
  <c r="BF418" i="30"/>
  <c r="BD418" i="30"/>
  <c r="BB418" i="30"/>
  <c r="AX418" i="30"/>
  <c r="AU418" i="30"/>
  <c r="AV418" i="30" s="1"/>
  <c r="AK418" i="30"/>
  <c r="AQ418" i="30" s="1"/>
  <c r="AA418" i="30"/>
  <c r="U418" i="30"/>
  <c r="S418" i="30"/>
  <c r="R418" i="30"/>
  <c r="P418" i="30"/>
  <c r="O418" i="30"/>
  <c r="D418" i="30"/>
  <c r="C418" i="30"/>
  <c r="BO417" i="30"/>
  <c r="BP417" i="30" s="1"/>
  <c r="BM417" i="30"/>
  <c r="BK417" i="30"/>
  <c r="BI417" i="30"/>
  <c r="BH417" i="30"/>
  <c r="BF417" i="30"/>
  <c r="BD417" i="30"/>
  <c r="BB417" i="30"/>
  <c r="AX417" i="30"/>
  <c r="AU417" i="30"/>
  <c r="AV417" i="30" s="1"/>
  <c r="AK417" i="30"/>
  <c r="AQ417" i="30" s="1"/>
  <c r="AA417" i="30"/>
  <c r="U417" i="30"/>
  <c r="S417" i="30"/>
  <c r="R417" i="30"/>
  <c r="P417" i="30"/>
  <c r="O417" i="30"/>
  <c r="D417" i="30"/>
  <c r="C417" i="30"/>
  <c r="BO416" i="30"/>
  <c r="BP416" i="30" s="1"/>
  <c r="BM416" i="30"/>
  <c r="BK416" i="30"/>
  <c r="BI416" i="30"/>
  <c r="BH416" i="30"/>
  <c r="BF416" i="30"/>
  <c r="BD416" i="30"/>
  <c r="BB416" i="30"/>
  <c r="AX416" i="30"/>
  <c r="AU416" i="30"/>
  <c r="AV416" i="30" s="1"/>
  <c r="AK416" i="30"/>
  <c r="AA416" i="30"/>
  <c r="U416" i="30"/>
  <c r="S416" i="30"/>
  <c r="R416" i="30"/>
  <c r="P416" i="30"/>
  <c r="O416" i="30"/>
  <c r="D416" i="30"/>
  <c r="C416" i="30"/>
  <c r="BO415" i="30"/>
  <c r="BP415" i="30" s="1"/>
  <c r="BM415" i="30"/>
  <c r="BK415" i="30"/>
  <c r="BI415" i="30"/>
  <c r="BH415" i="30"/>
  <c r="BF415" i="30"/>
  <c r="BD415" i="30"/>
  <c r="BB415" i="30"/>
  <c r="AX415" i="30"/>
  <c r="AU415" i="30"/>
  <c r="AV415" i="30" s="1"/>
  <c r="AK415" i="30"/>
  <c r="AA415" i="30"/>
  <c r="U415" i="30"/>
  <c r="S415" i="30"/>
  <c r="R415" i="30"/>
  <c r="P415" i="30"/>
  <c r="O415" i="30"/>
  <c r="D415" i="30"/>
  <c r="C415" i="30"/>
  <c r="BO414" i="30"/>
  <c r="BP414" i="30" s="1"/>
  <c r="BM414" i="30"/>
  <c r="BK414" i="30"/>
  <c r="BI414" i="30"/>
  <c r="BH414" i="30"/>
  <c r="BF414" i="30"/>
  <c r="BD414" i="30"/>
  <c r="BB414" i="30"/>
  <c r="AX414" i="30"/>
  <c r="AU414" i="30"/>
  <c r="AV414" i="30" s="1"/>
  <c r="AK414" i="30"/>
  <c r="AQ414" i="30" s="1"/>
  <c r="AA414" i="30"/>
  <c r="U414" i="30"/>
  <c r="S414" i="30"/>
  <c r="R414" i="30"/>
  <c r="P414" i="30"/>
  <c r="O414" i="30"/>
  <c r="D414" i="30"/>
  <c r="C414" i="30"/>
  <c r="BO413" i="30"/>
  <c r="BP413" i="30" s="1"/>
  <c r="BM413" i="30"/>
  <c r="BK413" i="30"/>
  <c r="BI413" i="30"/>
  <c r="BH413" i="30"/>
  <c r="BF413" i="30"/>
  <c r="BD413" i="30"/>
  <c r="BB413" i="30"/>
  <c r="AX413" i="30"/>
  <c r="AU413" i="30"/>
  <c r="AV413" i="30" s="1"/>
  <c r="AK413" i="30"/>
  <c r="AQ413" i="30" s="1"/>
  <c r="AA413" i="30"/>
  <c r="U413" i="30"/>
  <c r="S413" i="30"/>
  <c r="R413" i="30"/>
  <c r="P413" i="30"/>
  <c r="O413" i="30"/>
  <c r="D413" i="30"/>
  <c r="C413" i="30"/>
  <c r="BO412" i="30"/>
  <c r="BP412" i="30" s="1"/>
  <c r="BM412" i="30"/>
  <c r="BK412" i="30"/>
  <c r="BI412" i="30"/>
  <c r="BH412" i="30"/>
  <c r="BF412" i="30"/>
  <c r="BD412" i="30"/>
  <c r="BB412" i="30"/>
  <c r="AX412" i="30"/>
  <c r="AU412" i="30"/>
  <c r="AV412" i="30" s="1"/>
  <c r="AK412" i="30"/>
  <c r="AA412" i="30"/>
  <c r="U412" i="30"/>
  <c r="S412" i="30"/>
  <c r="R412" i="30"/>
  <c r="P412" i="30"/>
  <c r="O412" i="30"/>
  <c r="D412" i="30"/>
  <c r="C412" i="30"/>
  <c r="BO411" i="30"/>
  <c r="BP411" i="30" s="1"/>
  <c r="BM411" i="30"/>
  <c r="BK411" i="30"/>
  <c r="BI411" i="30"/>
  <c r="BH411" i="30"/>
  <c r="BF411" i="30"/>
  <c r="BD411" i="30"/>
  <c r="BB411" i="30"/>
  <c r="AX411" i="30"/>
  <c r="AU411" i="30"/>
  <c r="AV411" i="30" s="1"/>
  <c r="AK411" i="30"/>
  <c r="AA411" i="30"/>
  <c r="U411" i="30"/>
  <c r="S411" i="30"/>
  <c r="R411" i="30"/>
  <c r="P411" i="30"/>
  <c r="O411" i="30"/>
  <c r="D411" i="30"/>
  <c r="C411" i="30"/>
  <c r="BO410" i="30"/>
  <c r="BP410" i="30" s="1"/>
  <c r="BM410" i="30"/>
  <c r="BK410" i="30"/>
  <c r="BI410" i="30"/>
  <c r="BH410" i="30"/>
  <c r="BF410" i="30"/>
  <c r="BD410" i="30"/>
  <c r="BB410" i="30"/>
  <c r="AX410" i="30"/>
  <c r="AU410" i="30"/>
  <c r="AV410" i="30" s="1"/>
  <c r="AK410" i="30"/>
  <c r="AA410" i="30"/>
  <c r="U410" i="30"/>
  <c r="S410" i="30"/>
  <c r="R410" i="30"/>
  <c r="P410" i="30"/>
  <c r="O410" i="30"/>
  <c r="D410" i="30"/>
  <c r="C410" i="30"/>
  <c r="BO409" i="30"/>
  <c r="BP409" i="30" s="1"/>
  <c r="BM409" i="30"/>
  <c r="BK409" i="30"/>
  <c r="BI409" i="30"/>
  <c r="BH409" i="30"/>
  <c r="BF409" i="30"/>
  <c r="BD409" i="30"/>
  <c r="BB409" i="30"/>
  <c r="AX409" i="30"/>
  <c r="AU409" i="30"/>
  <c r="AV409" i="30" s="1"/>
  <c r="AK409" i="30"/>
  <c r="AA409" i="30"/>
  <c r="U409" i="30"/>
  <c r="S409" i="30"/>
  <c r="R409" i="30"/>
  <c r="P409" i="30"/>
  <c r="O409" i="30"/>
  <c r="D409" i="30"/>
  <c r="C409" i="30"/>
  <c r="BO408" i="30"/>
  <c r="BP408" i="30" s="1"/>
  <c r="BM408" i="30"/>
  <c r="BK408" i="30"/>
  <c r="BI408" i="30"/>
  <c r="BH408" i="30"/>
  <c r="BF408" i="30"/>
  <c r="BD408" i="30"/>
  <c r="BB408" i="30"/>
  <c r="AX408" i="30"/>
  <c r="AU408" i="30"/>
  <c r="AV408" i="30" s="1"/>
  <c r="AS408" i="30"/>
  <c r="AK408" i="30"/>
  <c r="AR408" i="30" s="1"/>
  <c r="AA408" i="30"/>
  <c r="U408" i="30"/>
  <c r="S408" i="30"/>
  <c r="R408" i="30"/>
  <c r="P408" i="30"/>
  <c r="O408" i="30"/>
  <c r="D408" i="30"/>
  <c r="C408" i="30"/>
  <c r="BO407" i="30"/>
  <c r="BP407" i="30" s="1"/>
  <c r="BM407" i="30"/>
  <c r="BK407" i="30"/>
  <c r="BI407" i="30"/>
  <c r="BH407" i="30"/>
  <c r="BF407" i="30"/>
  <c r="BD407" i="30"/>
  <c r="BB407" i="30"/>
  <c r="AX407" i="30"/>
  <c r="AU407" i="30"/>
  <c r="AV407" i="30" s="1"/>
  <c r="AK407" i="30"/>
  <c r="AR407" i="30" s="1"/>
  <c r="AA407" i="30"/>
  <c r="U407" i="30"/>
  <c r="S407" i="30"/>
  <c r="R407" i="30"/>
  <c r="P407" i="30"/>
  <c r="O407" i="30"/>
  <c r="D407" i="30"/>
  <c r="C407" i="30"/>
  <c r="BO406" i="30"/>
  <c r="BP406" i="30" s="1"/>
  <c r="BM406" i="30"/>
  <c r="BK406" i="30"/>
  <c r="BI406" i="30"/>
  <c r="BH406" i="30"/>
  <c r="BF406" i="30"/>
  <c r="BD406" i="30"/>
  <c r="BB406" i="30"/>
  <c r="AX406" i="30"/>
  <c r="AU406" i="30"/>
  <c r="AV406" i="30" s="1"/>
  <c r="AK406" i="30"/>
  <c r="AR406" i="30" s="1"/>
  <c r="AA406" i="30"/>
  <c r="U406" i="30"/>
  <c r="S406" i="30"/>
  <c r="R406" i="30"/>
  <c r="P406" i="30"/>
  <c r="O406" i="30"/>
  <c r="D406" i="30"/>
  <c r="C406" i="30"/>
  <c r="BO405" i="30"/>
  <c r="BP405" i="30" s="1"/>
  <c r="BM405" i="30"/>
  <c r="BK405" i="30"/>
  <c r="BI405" i="30"/>
  <c r="BH405" i="30"/>
  <c r="BF405" i="30"/>
  <c r="BD405" i="30"/>
  <c r="BB405" i="30"/>
  <c r="AX405" i="30"/>
  <c r="AU405" i="30"/>
  <c r="AV405" i="30" s="1"/>
  <c r="AK405" i="30"/>
  <c r="AR405" i="30" s="1"/>
  <c r="AA405" i="30"/>
  <c r="U405" i="30"/>
  <c r="S405" i="30"/>
  <c r="R405" i="30"/>
  <c r="P405" i="30"/>
  <c r="O405" i="30"/>
  <c r="D405" i="30"/>
  <c r="C405" i="30"/>
  <c r="BO404" i="30"/>
  <c r="BP404" i="30" s="1"/>
  <c r="BM404" i="30"/>
  <c r="BK404" i="30"/>
  <c r="BI404" i="30"/>
  <c r="BH404" i="30"/>
  <c r="BF404" i="30"/>
  <c r="BD404" i="30"/>
  <c r="BB404" i="30"/>
  <c r="AZ404" i="30"/>
  <c r="BN404" i="30" s="1"/>
  <c r="AX404" i="30"/>
  <c r="AU404" i="30"/>
  <c r="AV404" i="30" s="1"/>
  <c r="AS404" i="30"/>
  <c r="AQ404" i="30"/>
  <c r="AP404" i="30"/>
  <c r="AK404" i="30"/>
  <c r="AR404" i="30" s="1"/>
  <c r="AA404" i="30"/>
  <c r="U404" i="30"/>
  <c r="S404" i="30"/>
  <c r="R404" i="30"/>
  <c r="P404" i="30"/>
  <c r="O404" i="30"/>
  <c r="D404" i="30"/>
  <c r="C404" i="30"/>
  <c r="BO403" i="30"/>
  <c r="BP403" i="30" s="1"/>
  <c r="BM403" i="30"/>
  <c r="BK403" i="30"/>
  <c r="BI403" i="30"/>
  <c r="BH403" i="30"/>
  <c r="BF403" i="30"/>
  <c r="BD403" i="30"/>
  <c r="BB403" i="30"/>
  <c r="AX403" i="30"/>
  <c r="AU403" i="30"/>
  <c r="AV403" i="30" s="1"/>
  <c r="AK403" i="30"/>
  <c r="AR403" i="30" s="1"/>
  <c r="AA403" i="30"/>
  <c r="U403" i="30"/>
  <c r="S403" i="30"/>
  <c r="R403" i="30"/>
  <c r="P403" i="30"/>
  <c r="O403" i="30"/>
  <c r="D403" i="30"/>
  <c r="C403" i="30"/>
  <c r="BO402" i="30"/>
  <c r="BP402" i="30" s="1"/>
  <c r="BM402" i="30"/>
  <c r="BK402" i="30"/>
  <c r="BI402" i="30"/>
  <c r="BH402" i="30"/>
  <c r="BF402" i="30"/>
  <c r="BD402" i="30"/>
  <c r="BB402" i="30"/>
  <c r="AX402" i="30"/>
  <c r="AU402" i="30"/>
  <c r="AV402" i="30" s="1"/>
  <c r="AS402" i="30"/>
  <c r="AP402" i="30"/>
  <c r="AZ402" i="30" s="1"/>
  <c r="AK402" i="30"/>
  <c r="AR402" i="30" s="1"/>
  <c r="AA402" i="30"/>
  <c r="U402" i="30"/>
  <c r="S402" i="30"/>
  <c r="R402" i="30"/>
  <c r="P402" i="30"/>
  <c r="O402" i="30"/>
  <c r="D402" i="30"/>
  <c r="C402" i="30"/>
  <c r="BO401" i="30"/>
  <c r="BP401" i="30" s="1"/>
  <c r="BM401" i="30"/>
  <c r="BK401" i="30"/>
  <c r="BI401" i="30"/>
  <c r="BH401" i="30"/>
  <c r="BF401" i="30"/>
  <c r="BD401" i="30"/>
  <c r="BB401" i="30"/>
  <c r="AX401" i="30"/>
  <c r="AU401" i="30"/>
  <c r="AV401" i="30" s="1"/>
  <c r="AQ401" i="30"/>
  <c r="AK401" i="30"/>
  <c r="AR401" i="30" s="1"/>
  <c r="AA401" i="30"/>
  <c r="U401" i="30"/>
  <c r="S401" i="30"/>
  <c r="R401" i="30"/>
  <c r="P401" i="30"/>
  <c r="O401" i="30"/>
  <c r="D401" i="30"/>
  <c r="C401" i="30"/>
  <c r="BO400" i="30"/>
  <c r="BP400" i="30" s="1"/>
  <c r="BM400" i="30"/>
  <c r="BK400" i="30"/>
  <c r="BI400" i="30"/>
  <c r="BH400" i="30"/>
  <c r="BF400" i="30"/>
  <c r="BD400" i="30"/>
  <c r="BB400" i="30"/>
  <c r="AX400" i="30"/>
  <c r="AU400" i="30"/>
  <c r="AV400" i="30" s="1"/>
  <c r="AQ400" i="30"/>
  <c r="AP400" i="30"/>
  <c r="AZ400" i="30" s="1"/>
  <c r="AK400" i="30"/>
  <c r="AR400" i="30" s="1"/>
  <c r="AA400" i="30"/>
  <c r="U400" i="30"/>
  <c r="S400" i="30"/>
  <c r="R400" i="30"/>
  <c r="P400" i="30"/>
  <c r="O400" i="30"/>
  <c r="D400" i="30"/>
  <c r="C400" i="30"/>
  <c r="BO399" i="30"/>
  <c r="BP399" i="30" s="1"/>
  <c r="BM399" i="30"/>
  <c r="BK399" i="30"/>
  <c r="BI399" i="30"/>
  <c r="BH399" i="30"/>
  <c r="BF399" i="30"/>
  <c r="BD399" i="30"/>
  <c r="BB399" i="30"/>
  <c r="AX399" i="30"/>
  <c r="AU399" i="30"/>
  <c r="AV399" i="30" s="1"/>
  <c r="AK399" i="30"/>
  <c r="AR399" i="30" s="1"/>
  <c r="AA399" i="30"/>
  <c r="U399" i="30"/>
  <c r="S399" i="30"/>
  <c r="R399" i="30"/>
  <c r="P399" i="30"/>
  <c r="O399" i="30"/>
  <c r="D399" i="30"/>
  <c r="C399" i="30"/>
  <c r="BO398" i="30"/>
  <c r="BP398" i="30" s="1"/>
  <c r="BM398" i="30"/>
  <c r="BK398" i="30"/>
  <c r="BI398" i="30"/>
  <c r="BH398" i="30"/>
  <c r="BF398" i="30"/>
  <c r="BD398" i="30"/>
  <c r="BB398" i="30"/>
  <c r="AX398" i="30"/>
  <c r="AU398" i="30"/>
  <c r="AV398" i="30" s="1"/>
  <c r="AS398" i="30"/>
  <c r="AP398" i="30"/>
  <c r="AZ398" i="30" s="1"/>
  <c r="BN398" i="30" s="1"/>
  <c r="AK398" i="30"/>
  <c r="AR398" i="30" s="1"/>
  <c r="AA398" i="30"/>
  <c r="U398" i="30"/>
  <c r="S398" i="30"/>
  <c r="R398" i="30"/>
  <c r="P398" i="30"/>
  <c r="O398" i="30"/>
  <c r="D398" i="30"/>
  <c r="C398" i="30"/>
  <c r="BO397" i="30"/>
  <c r="BP397" i="30" s="1"/>
  <c r="BM397" i="30"/>
  <c r="BK397" i="30"/>
  <c r="BI397" i="30"/>
  <c r="BH397" i="30"/>
  <c r="BF397" i="30"/>
  <c r="BD397" i="30"/>
  <c r="BB397" i="30"/>
  <c r="AX397" i="30"/>
  <c r="AU397" i="30"/>
  <c r="AV397" i="30" s="1"/>
  <c r="AQ397" i="30"/>
  <c r="AK397" i="30"/>
  <c r="AR397" i="30" s="1"/>
  <c r="AA397" i="30"/>
  <c r="U397" i="30"/>
  <c r="S397" i="30"/>
  <c r="R397" i="30"/>
  <c r="P397" i="30"/>
  <c r="O397" i="30"/>
  <c r="D397" i="30"/>
  <c r="C397" i="30"/>
  <c r="BO396" i="30"/>
  <c r="BP396" i="30" s="1"/>
  <c r="BM396" i="30"/>
  <c r="BK396" i="30"/>
  <c r="BI396" i="30"/>
  <c r="BH396" i="30"/>
  <c r="BF396" i="30"/>
  <c r="BD396" i="30"/>
  <c r="BB396" i="30"/>
  <c r="AX396" i="30"/>
  <c r="AU396" i="30"/>
  <c r="AV396" i="30" s="1"/>
  <c r="AK396" i="30"/>
  <c r="AA396" i="30"/>
  <c r="U396" i="30"/>
  <c r="S396" i="30"/>
  <c r="R396" i="30"/>
  <c r="P396" i="30"/>
  <c r="O396" i="30"/>
  <c r="D396" i="30"/>
  <c r="C396" i="30"/>
  <c r="BO395" i="30"/>
  <c r="BP395" i="30" s="1"/>
  <c r="BM395" i="30"/>
  <c r="BK395" i="30"/>
  <c r="BI395" i="30"/>
  <c r="BH395" i="30"/>
  <c r="BF395" i="30"/>
  <c r="BD395" i="30"/>
  <c r="BB395" i="30"/>
  <c r="AX395" i="30"/>
  <c r="AU395" i="30"/>
  <c r="AV395" i="30" s="1"/>
  <c r="AK395" i="30"/>
  <c r="AR395" i="30" s="1"/>
  <c r="AA395" i="30"/>
  <c r="U395" i="30"/>
  <c r="S395" i="30"/>
  <c r="R395" i="30"/>
  <c r="P395" i="30"/>
  <c r="O395" i="30"/>
  <c r="D395" i="30"/>
  <c r="C395" i="30"/>
  <c r="BO394" i="30"/>
  <c r="BP394" i="30" s="1"/>
  <c r="BM394" i="30"/>
  <c r="BK394" i="30"/>
  <c r="BI394" i="30"/>
  <c r="BH394" i="30"/>
  <c r="BF394" i="30"/>
  <c r="BD394" i="30"/>
  <c r="BB394" i="30"/>
  <c r="AX394" i="30"/>
  <c r="AU394" i="30"/>
  <c r="AV394" i="30" s="1"/>
  <c r="AK394" i="30"/>
  <c r="AA394" i="30"/>
  <c r="U394" i="30"/>
  <c r="S394" i="30"/>
  <c r="R394" i="30"/>
  <c r="P394" i="30"/>
  <c r="O394" i="30"/>
  <c r="D394" i="30"/>
  <c r="C394" i="30"/>
  <c r="BO393" i="30"/>
  <c r="BP393" i="30" s="1"/>
  <c r="BM393" i="30"/>
  <c r="BK393" i="30"/>
  <c r="BI393" i="30"/>
  <c r="BH393" i="30"/>
  <c r="BF393" i="30"/>
  <c r="BD393" i="30"/>
  <c r="BB393" i="30"/>
  <c r="AX393" i="30"/>
  <c r="AU393" i="30"/>
  <c r="AV393" i="30" s="1"/>
  <c r="AK393" i="30"/>
  <c r="AA393" i="30"/>
  <c r="U393" i="30"/>
  <c r="S393" i="30"/>
  <c r="R393" i="30"/>
  <c r="P393" i="30"/>
  <c r="O393" i="30"/>
  <c r="D393" i="30"/>
  <c r="C393" i="30"/>
  <c r="BO392" i="30"/>
  <c r="BP392" i="30" s="1"/>
  <c r="BM392" i="30"/>
  <c r="BK392" i="30"/>
  <c r="BI392" i="30"/>
  <c r="BH392" i="30"/>
  <c r="BF392" i="30"/>
  <c r="BD392" i="30"/>
  <c r="BB392" i="30"/>
  <c r="AX392" i="30"/>
  <c r="AU392" i="30"/>
  <c r="AV392" i="30" s="1"/>
  <c r="AS392" i="30"/>
  <c r="AK392" i="30"/>
  <c r="AR392" i="30" s="1"/>
  <c r="AA392" i="30"/>
  <c r="U392" i="30"/>
  <c r="S392" i="30"/>
  <c r="R392" i="30"/>
  <c r="P392" i="30"/>
  <c r="O392" i="30"/>
  <c r="D392" i="30"/>
  <c r="C392" i="30"/>
  <c r="BO391" i="30"/>
  <c r="BP391" i="30" s="1"/>
  <c r="BM391" i="30"/>
  <c r="BK391" i="30"/>
  <c r="BI391" i="30"/>
  <c r="BH391" i="30"/>
  <c r="BF391" i="30"/>
  <c r="BD391" i="30"/>
  <c r="BB391" i="30"/>
  <c r="AX391" i="30"/>
  <c r="AU391" i="30"/>
  <c r="AV391" i="30" s="1"/>
  <c r="AK391" i="30"/>
  <c r="AR391" i="30" s="1"/>
  <c r="AA391" i="30"/>
  <c r="U391" i="30"/>
  <c r="S391" i="30"/>
  <c r="R391" i="30"/>
  <c r="P391" i="30"/>
  <c r="O391" i="30"/>
  <c r="D391" i="30"/>
  <c r="C391" i="30"/>
  <c r="BO390" i="30"/>
  <c r="BP390" i="30" s="1"/>
  <c r="BM390" i="30"/>
  <c r="BK390" i="30"/>
  <c r="BI390" i="30"/>
  <c r="BH390" i="30"/>
  <c r="BF390" i="30"/>
  <c r="BD390" i="30"/>
  <c r="BB390" i="30"/>
  <c r="AX390" i="30"/>
  <c r="AU390" i="30"/>
  <c r="AV390" i="30" s="1"/>
  <c r="AK390" i="30"/>
  <c r="AR390" i="30" s="1"/>
  <c r="AA390" i="30"/>
  <c r="U390" i="30"/>
  <c r="S390" i="30"/>
  <c r="R390" i="30"/>
  <c r="P390" i="30"/>
  <c r="O390" i="30"/>
  <c r="D390" i="30"/>
  <c r="C390" i="30"/>
  <c r="BO389" i="30"/>
  <c r="BP389" i="30" s="1"/>
  <c r="BM389" i="30"/>
  <c r="BK389" i="30"/>
  <c r="BI389" i="30"/>
  <c r="BH389" i="30"/>
  <c r="BF389" i="30"/>
  <c r="BD389" i="30"/>
  <c r="BB389" i="30"/>
  <c r="AX389" i="30"/>
  <c r="AU389" i="30"/>
  <c r="AV389" i="30" s="1"/>
  <c r="AK389" i="30"/>
  <c r="AR389" i="30" s="1"/>
  <c r="AA389" i="30"/>
  <c r="U389" i="30"/>
  <c r="S389" i="30"/>
  <c r="R389" i="30"/>
  <c r="P389" i="30"/>
  <c r="O389" i="30"/>
  <c r="D389" i="30"/>
  <c r="C389" i="30"/>
  <c r="BO388" i="30"/>
  <c r="BP388" i="30" s="1"/>
  <c r="BM388" i="30"/>
  <c r="BK388" i="30"/>
  <c r="BI388" i="30"/>
  <c r="BH388" i="30"/>
  <c r="BF388" i="30"/>
  <c r="BD388" i="30"/>
  <c r="BB388" i="30"/>
  <c r="AZ388" i="30"/>
  <c r="BN388" i="30" s="1"/>
  <c r="AX388" i="30"/>
  <c r="AU388" i="30"/>
  <c r="AV388" i="30" s="1"/>
  <c r="AS388" i="30"/>
  <c r="AQ388" i="30"/>
  <c r="AP388" i="30"/>
  <c r="AK388" i="30"/>
  <c r="AR388" i="30" s="1"/>
  <c r="AA388" i="30"/>
  <c r="U388" i="30"/>
  <c r="S388" i="30"/>
  <c r="R388" i="30"/>
  <c r="P388" i="30"/>
  <c r="O388" i="30"/>
  <c r="D388" i="30"/>
  <c r="C388" i="30"/>
  <c r="BO387" i="30"/>
  <c r="BP387" i="30" s="1"/>
  <c r="BM387" i="30"/>
  <c r="BK387" i="30"/>
  <c r="BI387" i="30"/>
  <c r="BH387" i="30"/>
  <c r="BF387" i="30"/>
  <c r="BD387" i="30"/>
  <c r="BB387" i="30"/>
  <c r="AX387" i="30"/>
  <c r="AU387" i="30"/>
  <c r="AV387" i="30" s="1"/>
  <c r="AK387" i="30"/>
  <c r="AR387" i="30" s="1"/>
  <c r="AA387" i="30"/>
  <c r="U387" i="30"/>
  <c r="S387" i="30"/>
  <c r="R387" i="30"/>
  <c r="P387" i="30"/>
  <c r="O387" i="30"/>
  <c r="D387" i="30"/>
  <c r="C387" i="30"/>
  <c r="BO386" i="30"/>
  <c r="BP386" i="30" s="1"/>
  <c r="BM386" i="30"/>
  <c r="BK386" i="30"/>
  <c r="BI386" i="30"/>
  <c r="BH386" i="30"/>
  <c r="BF386" i="30"/>
  <c r="BD386" i="30"/>
  <c r="BB386" i="30"/>
  <c r="AX386" i="30"/>
  <c r="AU386" i="30"/>
  <c r="AV386" i="30" s="1"/>
  <c r="AS386" i="30"/>
  <c r="AP386" i="30"/>
  <c r="AZ386" i="30" s="1"/>
  <c r="AK386" i="30"/>
  <c r="AR386" i="30" s="1"/>
  <c r="AA386" i="30"/>
  <c r="U386" i="30"/>
  <c r="S386" i="30"/>
  <c r="R386" i="30"/>
  <c r="P386" i="30"/>
  <c r="O386" i="30"/>
  <c r="D386" i="30"/>
  <c r="C386" i="30"/>
  <c r="BO385" i="30"/>
  <c r="BP385" i="30" s="1"/>
  <c r="BM385" i="30"/>
  <c r="BK385" i="30"/>
  <c r="BI385" i="30"/>
  <c r="BH385" i="30"/>
  <c r="BF385" i="30"/>
  <c r="BD385" i="30"/>
  <c r="BB385" i="30"/>
  <c r="AX385" i="30"/>
  <c r="AV385" i="30"/>
  <c r="AU385" i="30"/>
  <c r="AT385" i="30"/>
  <c r="AR385" i="30"/>
  <c r="AP385" i="30"/>
  <c r="AZ385" i="30" s="1"/>
  <c r="AK385" i="30"/>
  <c r="AQ385" i="30" s="1"/>
  <c r="AA385" i="30"/>
  <c r="U385" i="30"/>
  <c r="S385" i="30"/>
  <c r="R385" i="30"/>
  <c r="P385" i="30"/>
  <c r="O385" i="30"/>
  <c r="D385" i="30"/>
  <c r="C385" i="30"/>
  <c r="BO384" i="30"/>
  <c r="BP384" i="30" s="1"/>
  <c r="BM384" i="30"/>
  <c r="BK384" i="30"/>
  <c r="BI384" i="30"/>
  <c r="BH384" i="30"/>
  <c r="BF384" i="30"/>
  <c r="BD384" i="30"/>
  <c r="BB384" i="30"/>
  <c r="AX384" i="30"/>
  <c r="AV384" i="30"/>
  <c r="AU384" i="30"/>
  <c r="AT384" i="30"/>
  <c r="AR384" i="30"/>
  <c r="AP384" i="30"/>
  <c r="AZ384" i="30" s="1"/>
  <c r="AK384" i="30"/>
  <c r="AQ384" i="30" s="1"/>
  <c r="AA384" i="30"/>
  <c r="U384" i="30"/>
  <c r="S384" i="30"/>
  <c r="R384" i="30"/>
  <c r="P384" i="30"/>
  <c r="O384" i="30"/>
  <c r="D384" i="30"/>
  <c r="C384" i="30"/>
  <c r="BO383" i="30"/>
  <c r="BP383" i="30" s="1"/>
  <c r="BM383" i="30"/>
  <c r="BK383" i="30"/>
  <c r="BI383" i="30"/>
  <c r="BH383" i="30"/>
  <c r="BF383" i="30"/>
  <c r="BD383" i="30"/>
  <c r="BB383" i="30"/>
  <c r="AX383" i="30"/>
  <c r="AV383" i="30"/>
  <c r="AU383" i="30"/>
  <c r="AT383" i="30"/>
  <c r="AR383" i="30"/>
  <c r="AP383" i="30"/>
  <c r="AZ383" i="30" s="1"/>
  <c r="AK383" i="30"/>
  <c r="AQ383" i="30" s="1"/>
  <c r="AA383" i="30"/>
  <c r="U383" i="30"/>
  <c r="S383" i="30"/>
  <c r="R383" i="30"/>
  <c r="P383" i="30"/>
  <c r="O383" i="30"/>
  <c r="D383" i="30"/>
  <c r="C383" i="30"/>
  <c r="BO382" i="30"/>
  <c r="BP382" i="30" s="1"/>
  <c r="BM382" i="30"/>
  <c r="BK382" i="30"/>
  <c r="BI382" i="30"/>
  <c r="BH382" i="30"/>
  <c r="BF382" i="30"/>
  <c r="BD382" i="30"/>
  <c r="BB382" i="30"/>
  <c r="AX382" i="30"/>
  <c r="AU382" i="30"/>
  <c r="AV382" i="30" s="1"/>
  <c r="AT382" i="30"/>
  <c r="AR382" i="30"/>
  <c r="AK382" i="30"/>
  <c r="AQ382" i="30" s="1"/>
  <c r="AA382" i="30"/>
  <c r="U382" i="30"/>
  <c r="S382" i="30"/>
  <c r="R382" i="30"/>
  <c r="P382" i="30"/>
  <c r="O382" i="30"/>
  <c r="D382" i="30"/>
  <c r="C382" i="30"/>
  <c r="BO381" i="30"/>
  <c r="BP381" i="30" s="1"/>
  <c r="BM381" i="30"/>
  <c r="BK381" i="30"/>
  <c r="BI381" i="30"/>
  <c r="BH381" i="30"/>
  <c r="BF381" i="30"/>
  <c r="BD381" i="30"/>
  <c r="BB381" i="30"/>
  <c r="AX381" i="30"/>
  <c r="AU381" i="30"/>
  <c r="AV381" i="30" s="1"/>
  <c r="AT381" i="30"/>
  <c r="AR381" i="30"/>
  <c r="AK381" i="30"/>
  <c r="AQ381" i="30" s="1"/>
  <c r="AA381" i="30"/>
  <c r="U381" i="30"/>
  <c r="S381" i="30"/>
  <c r="R381" i="30"/>
  <c r="P381" i="30"/>
  <c r="O381" i="30"/>
  <c r="D381" i="30"/>
  <c r="C381" i="30"/>
  <c r="BO380" i="30"/>
  <c r="BP380" i="30" s="1"/>
  <c r="BM380" i="30"/>
  <c r="BK380" i="30"/>
  <c r="BI380" i="30"/>
  <c r="BH380" i="30"/>
  <c r="BF380" i="30"/>
  <c r="BD380" i="30"/>
  <c r="BB380" i="30"/>
  <c r="AX380" i="30"/>
  <c r="AU380" i="30"/>
  <c r="AV380" i="30" s="1"/>
  <c r="AR380" i="30"/>
  <c r="AK380" i="30"/>
  <c r="AQ380" i="30" s="1"/>
  <c r="AA380" i="30"/>
  <c r="U380" i="30"/>
  <c r="S380" i="30"/>
  <c r="R380" i="30"/>
  <c r="P380" i="30"/>
  <c r="O380" i="30"/>
  <c r="D380" i="30"/>
  <c r="C380" i="30"/>
  <c r="BO379" i="30"/>
  <c r="BP379" i="30" s="1"/>
  <c r="BM379" i="30"/>
  <c r="BK379" i="30"/>
  <c r="BI379" i="30"/>
  <c r="BH379" i="30"/>
  <c r="BF379" i="30"/>
  <c r="BD379" i="30"/>
  <c r="BB379" i="30"/>
  <c r="AX379" i="30"/>
  <c r="AU379" i="30"/>
  <c r="AV379" i="30" s="1"/>
  <c r="AR379" i="30"/>
  <c r="AK379" i="30"/>
  <c r="AQ379" i="30" s="1"/>
  <c r="AA379" i="30"/>
  <c r="U379" i="30"/>
  <c r="S379" i="30"/>
  <c r="R379" i="30"/>
  <c r="P379" i="30"/>
  <c r="O379" i="30"/>
  <c r="D379" i="30"/>
  <c r="C379" i="30"/>
  <c r="BO378" i="30"/>
  <c r="BP378" i="30" s="1"/>
  <c r="BM378" i="30"/>
  <c r="BK378" i="30"/>
  <c r="BI378" i="30"/>
  <c r="BH378" i="30"/>
  <c r="BF378" i="30"/>
  <c r="BD378" i="30"/>
  <c r="BB378" i="30"/>
  <c r="AX378" i="30"/>
  <c r="AU378" i="30"/>
  <c r="AV378" i="30" s="1"/>
  <c r="AR378" i="30"/>
  <c r="AK378" i="30"/>
  <c r="AQ378" i="30" s="1"/>
  <c r="AA378" i="30"/>
  <c r="U378" i="30"/>
  <c r="S378" i="30"/>
  <c r="R378" i="30"/>
  <c r="P378" i="30"/>
  <c r="O378" i="30"/>
  <c r="D378" i="30"/>
  <c r="C378" i="30"/>
  <c r="BO377" i="30"/>
  <c r="BP377" i="30" s="1"/>
  <c r="BM377" i="30"/>
  <c r="BK377" i="30"/>
  <c r="BI377" i="30"/>
  <c r="BH377" i="30"/>
  <c r="BF377" i="30"/>
  <c r="BD377" i="30"/>
  <c r="BB377" i="30"/>
  <c r="AX377" i="30"/>
  <c r="AU377" i="30"/>
  <c r="AV377" i="30" s="1"/>
  <c r="AR377" i="30"/>
  <c r="AK377" i="30"/>
  <c r="AQ377" i="30" s="1"/>
  <c r="AA377" i="30"/>
  <c r="U377" i="30"/>
  <c r="S377" i="30"/>
  <c r="R377" i="30"/>
  <c r="P377" i="30"/>
  <c r="O377" i="30"/>
  <c r="D377" i="30"/>
  <c r="C377" i="30"/>
  <c r="BO376" i="30"/>
  <c r="BP376" i="30" s="1"/>
  <c r="BM376" i="30"/>
  <c r="BK376" i="30"/>
  <c r="BI376" i="30"/>
  <c r="BH376" i="30"/>
  <c r="BF376" i="30"/>
  <c r="BD376" i="30"/>
  <c r="BB376" i="30"/>
  <c r="AX376" i="30"/>
  <c r="AU376" i="30"/>
  <c r="AV376" i="30" s="1"/>
  <c r="AR376" i="30"/>
  <c r="AK376" i="30"/>
  <c r="AQ376" i="30" s="1"/>
  <c r="AA376" i="30"/>
  <c r="U376" i="30"/>
  <c r="S376" i="30"/>
  <c r="R376" i="30"/>
  <c r="P376" i="30"/>
  <c r="O376" i="30"/>
  <c r="D376" i="30"/>
  <c r="C376" i="30"/>
  <c r="BO375" i="30"/>
  <c r="BP375" i="30" s="1"/>
  <c r="BM375" i="30"/>
  <c r="BK375" i="30"/>
  <c r="BI375" i="30"/>
  <c r="BH375" i="30"/>
  <c r="BF375" i="30"/>
  <c r="BD375" i="30"/>
  <c r="BB375" i="30"/>
  <c r="AX375" i="30"/>
  <c r="AU375" i="30"/>
  <c r="AV375" i="30" s="1"/>
  <c r="AR375" i="30"/>
  <c r="AK375" i="30"/>
  <c r="AQ375" i="30" s="1"/>
  <c r="AA375" i="30"/>
  <c r="U375" i="30"/>
  <c r="S375" i="30"/>
  <c r="R375" i="30"/>
  <c r="P375" i="30"/>
  <c r="O375" i="30"/>
  <c r="D375" i="30"/>
  <c r="C375" i="30"/>
  <c r="BO374" i="30"/>
  <c r="BP374" i="30" s="1"/>
  <c r="BM374" i="30"/>
  <c r="BK374" i="30"/>
  <c r="BI374" i="30"/>
  <c r="BH374" i="30"/>
  <c r="BF374" i="30"/>
  <c r="BD374" i="30"/>
  <c r="BB374" i="30"/>
  <c r="AX374" i="30"/>
  <c r="AU374" i="30"/>
  <c r="AV374" i="30" s="1"/>
  <c r="AR374" i="30"/>
  <c r="AK374" i="30"/>
  <c r="AQ374" i="30" s="1"/>
  <c r="AA374" i="30"/>
  <c r="U374" i="30"/>
  <c r="S374" i="30"/>
  <c r="R374" i="30"/>
  <c r="P374" i="30"/>
  <c r="O374" i="30"/>
  <c r="D374" i="30"/>
  <c r="C374" i="30"/>
  <c r="BO373" i="30"/>
  <c r="BP373" i="30" s="1"/>
  <c r="BM373" i="30"/>
  <c r="BK373" i="30"/>
  <c r="BI373" i="30"/>
  <c r="BH373" i="30"/>
  <c r="BF373" i="30"/>
  <c r="BD373" i="30"/>
  <c r="BB373" i="30"/>
  <c r="AX373" i="30"/>
  <c r="AU373" i="30"/>
  <c r="AV373" i="30" s="1"/>
  <c r="AK373" i="30"/>
  <c r="AA373" i="30"/>
  <c r="U373" i="30"/>
  <c r="S373" i="30"/>
  <c r="R373" i="30"/>
  <c r="P373" i="30"/>
  <c r="O373" i="30"/>
  <c r="D373" i="30"/>
  <c r="C373" i="30"/>
  <c r="BO372" i="30"/>
  <c r="BP372" i="30" s="1"/>
  <c r="BM372" i="30"/>
  <c r="BK372" i="30"/>
  <c r="BI372" i="30"/>
  <c r="BH372" i="30"/>
  <c r="BF372" i="30"/>
  <c r="BD372" i="30"/>
  <c r="BB372" i="30"/>
  <c r="AX372" i="30"/>
  <c r="AU372" i="30"/>
  <c r="AV372" i="30" s="1"/>
  <c r="AK372" i="30"/>
  <c r="AA372" i="30"/>
  <c r="U372" i="30"/>
  <c r="S372" i="30"/>
  <c r="R372" i="30"/>
  <c r="P372" i="30"/>
  <c r="O372" i="30"/>
  <c r="D372" i="30"/>
  <c r="C372" i="30"/>
  <c r="BO371" i="30"/>
  <c r="BP371" i="30" s="1"/>
  <c r="BM371" i="30"/>
  <c r="BK371" i="30"/>
  <c r="BI371" i="30"/>
  <c r="BH371" i="30"/>
  <c r="BF371" i="30"/>
  <c r="BD371" i="30"/>
  <c r="BB371" i="30"/>
  <c r="AX371" i="30"/>
  <c r="AU371" i="30"/>
  <c r="AV371" i="30" s="1"/>
  <c r="AK371" i="30"/>
  <c r="AA371" i="30"/>
  <c r="U371" i="30"/>
  <c r="S371" i="30"/>
  <c r="R371" i="30"/>
  <c r="P371" i="30"/>
  <c r="O371" i="30"/>
  <c r="D371" i="30"/>
  <c r="C371" i="30"/>
  <c r="BO370" i="30"/>
  <c r="BP370" i="30" s="1"/>
  <c r="BM370" i="30"/>
  <c r="BK370" i="30"/>
  <c r="BI370" i="30"/>
  <c r="BH370" i="30"/>
  <c r="BF370" i="30"/>
  <c r="BD370" i="30"/>
  <c r="BB370" i="30"/>
  <c r="AX370" i="30"/>
  <c r="AU370" i="30"/>
  <c r="AV370" i="30" s="1"/>
  <c r="AK370" i="30"/>
  <c r="AA370" i="30"/>
  <c r="U370" i="30"/>
  <c r="S370" i="30"/>
  <c r="R370" i="30"/>
  <c r="P370" i="30"/>
  <c r="O370" i="30"/>
  <c r="D370" i="30"/>
  <c r="C370" i="30"/>
  <c r="BO369" i="30"/>
  <c r="BP369" i="30" s="1"/>
  <c r="BM369" i="30"/>
  <c r="BK369" i="30"/>
  <c r="BI369" i="30"/>
  <c r="BH369" i="30"/>
  <c r="BF369" i="30"/>
  <c r="BD369" i="30"/>
  <c r="BB369" i="30"/>
  <c r="AX369" i="30"/>
  <c r="AU369" i="30"/>
  <c r="AV369" i="30" s="1"/>
  <c r="AK369" i="30"/>
  <c r="AA369" i="30"/>
  <c r="U369" i="30"/>
  <c r="S369" i="30"/>
  <c r="R369" i="30"/>
  <c r="P369" i="30"/>
  <c r="O369" i="30"/>
  <c r="D369" i="30"/>
  <c r="C369" i="30"/>
  <c r="BO368" i="30"/>
  <c r="BP368" i="30" s="1"/>
  <c r="BM368" i="30"/>
  <c r="BK368" i="30"/>
  <c r="BI368" i="30"/>
  <c r="BH368" i="30"/>
  <c r="BF368" i="30"/>
  <c r="BD368" i="30"/>
  <c r="BB368" i="30"/>
  <c r="AX368" i="30"/>
  <c r="AU368" i="30"/>
  <c r="AV368" i="30" s="1"/>
  <c r="AK368" i="30"/>
  <c r="AA368" i="30"/>
  <c r="U368" i="30"/>
  <c r="S368" i="30"/>
  <c r="R368" i="30"/>
  <c r="P368" i="30"/>
  <c r="O368" i="30"/>
  <c r="D368" i="30"/>
  <c r="C368" i="30"/>
  <c r="BO367" i="30"/>
  <c r="BP367" i="30" s="1"/>
  <c r="BM367" i="30"/>
  <c r="BK367" i="30"/>
  <c r="BI367" i="30"/>
  <c r="BH367" i="30"/>
  <c r="BF367" i="30"/>
  <c r="BD367" i="30"/>
  <c r="BB367" i="30"/>
  <c r="AX367" i="30"/>
  <c r="AU367" i="30"/>
  <c r="AV367" i="30" s="1"/>
  <c r="AK367" i="30"/>
  <c r="AA367" i="30"/>
  <c r="U367" i="30"/>
  <c r="S367" i="30"/>
  <c r="R367" i="30"/>
  <c r="P367" i="30"/>
  <c r="O367" i="30"/>
  <c r="D367" i="30"/>
  <c r="C367" i="30"/>
  <c r="BO366" i="30"/>
  <c r="BP366" i="30" s="1"/>
  <c r="BM366" i="30"/>
  <c r="BK366" i="30"/>
  <c r="BI366" i="30"/>
  <c r="BH366" i="30"/>
  <c r="BF366" i="30"/>
  <c r="BD366" i="30"/>
  <c r="BB366" i="30"/>
  <c r="AX366" i="30"/>
  <c r="AU366" i="30"/>
  <c r="AV366" i="30" s="1"/>
  <c r="AK366" i="30"/>
  <c r="AA366" i="30"/>
  <c r="U366" i="30"/>
  <c r="S366" i="30"/>
  <c r="R366" i="30"/>
  <c r="P366" i="30"/>
  <c r="O366" i="30"/>
  <c r="D366" i="30"/>
  <c r="C366" i="30"/>
  <c r="BO365" i="30"/>
  <c r="BP365" i="30" s="1"/>
  <c r="BM365" i="30"/>
  <c r="BK365" i="30"/>
  <c r="BI365" i="30"/>
  <c r="BH365" i="30"/>
  <c r="BF365" i="30"/>
  <c r="BD365" i="30"/>
  <c r="BB365" i="30"/>
  <c r="AX365" i="30"/>
  <c r="AU365" i="30"/>
  <c r="AV365" i="30" s="1"/>
  <c r="AK365" i="30"/>
  <c r="AA365" i="30"/>
  <c r="U365" i="30"/>
  <c r="S365" i="30"/>
  <c r="R365" i="30"/>
  <c r="P365" i="30"/>
  <c r="O365" i="30"/>
  <c r="D365" i="30"/>
  <c r="C365" i="30"/>
  <c r="BO364" i="30"/>
  <c r="BP364" i="30" s="1"/>
  <c r="BM364" i="30"/>
  <c r="BK364" i="30"/>
  <c r="BI364" i="30"/>
  <c r="BH364" i="30"/>
  <c r="BF364" i="30"/>
  <c r="BD364" i="30"/>
  <c r="BB364" i="30"/>
  <c r="AX364" i="30"/>
  <c r="AU364" i="30"/>
  <c r="AV364" i="30" s="1"/>
  <c r="AK364" i="30"/>
  <c r="AA364" i="30"/>
  <c r="U364" i="30"/>
  <c r="S364" i="30"/>
  <c r="R364" i="30"/>
  <c r="P364" i="30"/>
  <c r="O364" i="30"/>
  <c r="D364" i="30"/>
  <c r="C364" i="30"/>
  <c r="BO363" i="30"/>
  <c r="BP363" i="30" s="1"/>
  <c r="BM363" i="30"/>
  <c r="BK363" i="30"/>
  <c r="BI363" i="30"/>
  <c r="BH363" i="30"/>
  <c r="BF363" i="30"/>
  <c r="BD363" i="30"/>
  <c r="BB363" i="30"/>
  <c r="AX363" i="30"/>
  <c r="AU363" i="30"/>
  <c r="AV363" i="30" s="1"/>
  <c r="AK363" i="30"/>
  <c r="AA363" i="30"/>
  <c r="U363" i="30"/>
  <c r="S363" i="30"/>
  <c r="R363" i="30"/>
  <c r="P363" i="30"/>
  <c r="O363" i="30"/>
  <c r="D363" i="30"/>
  <c r="C363" i="30"/>
  <c r="BO362" i="30"/>
  <c r="BP362" i="30" s="1"/>
  <c r="BM362" i="30"/>
  <c r="BK362" i="30"/>
  <c r="BI362" i="30"/>
  <c r="BH362" i="30"/>
  <c r="BF362" i="30"/>
  <c r="BD362" i="30"/>
  <c r="BB362" i="30"/>
  <c r="AX362" i="30"/>
  <c r="AU362" i="30"/>
  <c r="AV362" i="30" s="1"/>
  <c r="AK362" i="30"/>
  <c r="AA362" i="30"/>
  <c r="U362" i="30"/>
  <c r="S362" i="30"/>
  <c r="R362" i="30"/>
  <c r="P362" i="30"/>
  <c r="O362" i="30"/>
  <c r="D362" i="30"/>
  <c r="C362" i="30"/>
  <c r="BO361" i="30"/>
  <c r="BP361" i="30" s="1"/>
  <c r="BM361" i="30"/>
  <c r="BK361" i="30"/>
  <c r="BI361" i="30"/>
  <c r="BH361" i="30"/>
  <c r="BF361" i="30"/>
  <c r="BD361" i="30"/>
  <c r="BB361" i="30"/>
  <c r="AX361" i="30"/>
  <c r="AU361" i="30"/>
  <c r="AV361" i="30" s="1"/>
  <c r="AK361" i="30"/>
  <c r="AA361" i="30"/>
  <c r="U361" i="30"/>
  <c r="S361" i="30"/>
  <c r="R361" i="30"/>
  <c r="P361" i="30"/>
  <c r="O361" i="30"/>
  <c r="D361" i="30"/>
  <c r="C361" i="30"/>
  <c r="BO360" i="30"/>
  <c r="BP360" i="30" s="1"/>
  <c r="BM360" i="30"/>
  <c r="BK360" i="30"/>
  <c r="BI360" i="30"/>
  <c r="BH360" i="30"/>
  <c r="BF360" i="30"/>
  <c r="BD360" i="30"/>
  <c r="BB360" i="30"/>
  <c r="AZ360" i="30"/>
  <c r="BN360" i="30" s="1"/>
  <c r="AX360" i="30"/>
  <c r="AV360" i="30"/>
  <c r="AU360" i="30"/>
  <c r="AT360" i="30"/>
  <c r="AR360" i="30"/>
  <c r="AP360" i="30"/>
  <c r="AK360" i="30"/>
  <c r="AQ360" i="30" s="1"/>
  <c r="AA360" i="30"/>
  <c r="U360" i="30"/>
  <c r="S360" i="30"/>
  <c r="R360" i="30"/>
  <c r="P360" i="30"/>
  <c r="O360" i="30"/>
  <c r="D360" i="30"/>
  <c r="C360" i="30"/>
  <c r="BP359" i="30"/>
  <c r="BO359" i="30"/>
  <c r="BM359" i="30"/>
  <c r="BK359" i="30"/>
  <c r="BI359" i="30"/>
  <c r="BH359" i="30"/>
  <c r="BF359" i="30"/>
  <c r="BD359" i="30"/>
  <c r="BB359" i="30"/>
  <c r="AX359" i="30"/>
  <c r="AV359" i="30"/>
  <c r="AU359" i="30"/>
  <c r="AT359" i="30"/>
  <c r="AR359" i="30"/>
  <c r="AP359" i="30"/>
  <c r="AZ359" i="30" s="1"/>
  <c r="AK359" i="30"/>
  <c r="AQ359" i="30" s="1"/>
  <c r="AA359" i="30"/>
  <c r="U359" i="30"/>
  <c r="S359" i="30"/>
  <c r="R359" i="30"/>
  <c r="P359" i="30"/>
  <c r="O359" i="30"/>
  <c r="D359" i="30"/>
  <c r="C359" i="30"/>
  <c r="BP358" i="30"/>
  <c r="BO358" i="30"/>
  <c r="BM358" i="30"/>
  <c r="BK358" i="30"/>
  <c r="BI358" i="30"/>
  <c r="BH358" i="30"/>
  <c r="BF358" i="30"/>
  <c r="BD358" i="30"/>
  <c r="BB358" i="30"/>
  <c r="AX358" i="30"/>
  <c r="AU358" i="30"/>
  <c r="AV358" i="30" s="1"/>
  <c r="AR358" i="30"/>
  <c r="AK358" i="30"/>
  <c r="AA358" i="30"/>
  <c r="U358" i="30"/>
  <c r="S358" i="30"/>
  <c r="R358" i="30"/>
  <c r="P358" i="30"/>
  <c r="O358" i="30"/>
  <c r="D358" i="30"/>
  <c r="C358" i="30"/>
  <c r="BO357" i="30"/>
  <c r="BP357" i="30" s="1"/>
  <c r="BM357" i="30"/>
  <c r="BK357" i="30"/>
  <c r="BI357" i="30"/>
  <c r="BH357" i="30"/>
  <c r="BF357" i="30"/>
  <c r="BD357" i="30"/>
  <c r="BB357" i="30"/>
  <c r="AX357" i="30"/>
  <c r="AU357" i="30"/>
  <c r="AV357" i="30" s="1"/>
  <c r="AT357" i="30"/>
  <c r="AR357" i="30"/>
  <c r="AP357" i="30"/>
  <c r="AZ357" i="30" s="1"/>
  <c r="AK357" i="30"/>
  <c r="AQ357" i="30" s="1"/>
  <c r="AA357" i="30"/>
  <c r="U357" i="30"/>
  <c r="S357" i="30"/>
  <c r="R357" i="30"/>
  <c r="P357" i="30"/>
  <c r="O357" i="30"/>
  <c r="D357" i="30"/>
  <c r="C357" i="30"/>
  <c r="BP356" i="30"/>
  <c r="BO356" i="30"/>
  <c r="BM356" i="30"/>
  <c r="BK356" i="30"/>
  <c r="BI356" i="30"/>
  <c r="BH356" i="30"/>
  <c r="BF356" i="30"/>
  <c r="BD356" i="30"/>
  <c r="BB356" i="30"/>
  <c r="AX356" i="30"/>
  <c r="AU356" i="30"/>
  <c r="AV356" i="30" s="1"/>
  <c r="AK356" i="30"/>
  <c r="AQ356" i="30" s="1"/>
  <c r="AA356" i="30"/>
  <c r="U356" i="30"/>
  <c r="S356" i="30"/>
  <c r="R356" i="30"/>
  <c r="P356" i="30"/>
  <c r="O356" i="30"/>
  <c r="D356" i="30"/>
  <c r="C356" i="30"/>
  <c r="BP355" i="30"/>
  <c r="BO355" i="30"/>
  <c r="BM355" i="30"/>
  <c r="BK355" i="30"/>
  <c r="BI355" i="30"/>
  <c r="BH355" i="30"/>
  <c r="BF355" i="30"/>
  <c r="BD355" i="30"/>
  <c r="BB355" i="30"/>
  <c r="AX355" i="30"/>
  <c r="AU355" i="30"/>
  <c r="AV355" i="30" s="1"/>
  <c r="AK355" i="30"/>
  <c r="AQ355" i="30" s="1"/>
  <c r="AA355" i="30"/>
  <c r="U355" i="30"/>
  <c r="S355" i="30"/>
  <c r="R355" i="30"/>
  <c r="P355" i="30"/>
  <c r="O355" i="30"/>
  <c r="D355" i="30"/>
  <c r="C355" i="30"/>
  <c r="BP354" i="30"/>
  <c r="BO354" i="30"/>
  <c r="BM354" i="30"/>
  <c r="BK354" i="30"/>
  <c r="BI354" i="30"/>
  <c r="BH354" i="30"/>
  <c r="BF354" i="30"/>
  <c r="BD354" i="30"/>
  <c r="BB354" i="30"/>
  <c r="AX354" i="30"/>
  <c r="AV354" i="30"/>
  <c r="AU354" i="30"/>
  <c r="AP354" i="30"/>
  <c r="AZ354" i="30" s="1"/>
  <c r="BN354" i="30" s="1"/>
  <c r="AK354" i="30"/>
  <c r="AQ354" i="30" s="1"/>
  <c r="AA354" i="30"/>
  <c r="U354" i="30"/>
  <c r="S354" i="30"/>
  <c r="R354" i="30"/>
  <c r="P354" i="30"/>
  <c r="O354" i="30"/>
  <c r="D354" i="30"/>
  <c r="C354" i="30"/>
  <c r="BP353" i="30"/>
  <c r="BO353" i="30"/>
  <c r="BM353" i="30"/>
  <c r="BK353" i="30"/>
  <c r="BI353" i="30"/>
  <c r="BH353" i="30"/>
  <c r="BF353" i="30"/>
  <c r="BD353" i="30"/>
  <c r="BB353" i="30"/>
  <c r="AX353" i="30"/>
  <c r="AV353" i="30"/>
  <c r="AU353" i="30"/>
  <c r="AP353" i="30"/>
  <c r="AZ353" i="30" s="1"/>
  <c r="BN353" i="30" s="1"/>
  <c r="AK353" i="30"/>
  <c r="AQ353" i="30" s="1"/>
  <c r="AA353" i="30"/>
  <c r="U353" i="30"/>
  <c r="S353" i="30"/>
  <c r="R353" i="30"/>
  <c r="P353" i="30"/>
  <c r="O353" i="30"/>
  <c r="D353" i="30"/>
  <c r="C353" i="30"/>
  <c r="BP352" i="30"/>
  <c r="BO352" i="30"/>
  <c r="BM352" i="30"/>
  <c r="BK352" i="30"/>
  <c r="BI352" i="30"/>
  <c r="BH352" i="30"/>
  <c r="BF352" i="30"/>
  <c r="BD352" i="30"/>
  <c r="BB352" i="30"/>
  <c r="AX352" i="30"/>
  <c r="AV352" i="30"/>
  <c r="AU352" i="30"/>
  <c r="AR352" i="30"/>
  <c r="AP352" i="30"/>
  <c r="AZ352" i="30" s="1"/>
  <c r="BN352" i="30" s="1"/>
  <c r="AK352" i="30"/>
  <c r="AQ352" i="30" s="1"/>
  <c r="AA352" i="30"/>
  <c r="U352" i="30"/>
  <c r="S352" i="30"/>
  <c r="R352" i="30"/>
  <c r="P352" i="30"/>
  <c r="O352" i="30"/>
  <c r="D352" i="30"/>
  <c r="C352" i="30"/>
  <c r="BO351" i="30"/>
  <c r="BP351" i="30" s="1"/>
  <c r="BM351" i="30"/>
  <c r="BK351" i="30"/>
  <c r="BI351" i="30"/>
  <c r="BH351" i="30"/>
  <c r="BF351" i="30"/>
  <c r="BD351" i="30"/>
  <c r="BB351" i="30"/>
  <c r="AX351" i="30"/>
  <c r="AV351" i="30"/>
  <c r="AU351" i="30"/>
  <c r="AR351" i="30"/>
  <c r="AP351" i="30"/>
  <c r="AZ351" i="30" s="1"/>
  <c r="AK351" i="30"/>
  <c r="AQ351" i="30" s="1"/>
  <c r="AA351" i="30"/>
  <c r="U351" i="30"/>
  <c r="S351" i="30"/>
  <c r="R351" i="30"/>
  <c r="P351" i="30"/>
  <c r="O351" i="30"/>
  <c r="D351" i="30"/>
  <c r="C351" i="30"/>
  <c r="BO350" i="30"/>
  <c r="BP350" i="30" s="1"/>
  <c r="BM350" i="30"/>
  <c r="BK350" i="30"/>
  <c r="BI350" i="30"/>
  <c r="BH350" i="30"/>
  <c r="BF350" i="30"/>
  <c r="BD350" i="30"/>
  <c r="BB350" i="30"/>
  <c r="AZ350" i="30"/>
  <c r="AX350" i="30"/>
  <c r="AV350" i="30"/>
  <c r="AU350" i="30"/>
  <c r="AT350" i="30"/>
  <c r="AR350" i="30"/>
  <c r="AP350" i="30"/>
  <c r="AK350" i="30"/>
  <c r="AQ350" i="30" s="1"/>
  <c r="AA350" i="30"/>
  <c r="U350" i="30"/>
  <c r="S350" i="30"/>
  <c r="R350" i="30"/>
  <c r="P350" i="30"/>
  <c r="O350" i="30"/>
  <c r="D350" i="30"/>
  <c r="C350" i="30"/>
  <c r="BP349" i="30"/>
  <c r="BO349" i="30"/>
  <c r="BM349" i="30"/>
  <c r="BK349" i="30"/>
  <c r="BI349" i="30"/>
  <c r="BH349" i="30"/>
  <c r="BF349" i="30"/>
  <c r="BD349" i="30"/>
  <c r="BB349" i="30"/>
  <c r="AX349" i="30"/>
  <c r="AU349" i="30"/>
  <c r="AV349" i="30" s="1"/>
  <c r="AR349" i="30"/>
  <c r="AQ349" i="30"/>
  <c r="AP349" i="30"/>
  <c r="AZ349" i="30" s="1"/>
  <c r="AK349" i="30"/>
  <c r="AS349" i="30" s="1"/>
  <c r="AA349" i="30"/>
  <c r="U349" i="30"/>
  <c r="S349" i="30"/>
  <c r="R349" i="30"/>
  <c r="P349" i="30"/>
  <c r="O349" i="30"/>
  <c r="D349" i="30"/>
  <c r="C349" i="30"/>
  <c r="BO348" i="30"/>
  <c r="BP348" i="30" s="1"/>
  <c r="BM348" i="30"/>
  <c r="BK348" i="30"/>
  <c r="BI348" i="30"/>
  <c r="BH348" i="30"/>
  <c r="BF348" i="30"/>
  <c r="BD348" i="30"/>
  <c r="BB348" i="30"/>
  <c r="AX348" i="30"/>
  <c r="AU348" i="30"/>
  <c r="AV348" i="30" s="1"/>
  <c r="AQ348" i="30"/>
  <c r="AP348" i="30"/>
  <c r="AZ348" i="30" s="1"/>
  <c r="AK348" i="30"/>
  <c r="AS348" i="30" s="1"/>
  <c r="AA348" i="30"/>
  <c r="U348" i="30"/>
  <c r="S348" i="30"/>
  <c r="R348" i="30"/>
  <c r="P348" i="30"/>
  <c r="O348" i="30"/>
  <c r="D348" i="30"/>
  <c r="C348" i="30"/>
  <c r="BO347" i="30"/>
  <c r="BP347" i="30" s="1"/>
  <c r="BM347" i="30"/>
  <c r="BK347" i="30"/>
  <c r="BI347" i="30"/>
  <c r="BH347" i="30"/>
  <c r="BF347" i="30"/>
  <c r="BD347" i="30"/>
  <c r="BB347" i="30"/>
  <c r="AX347" i="30"/>
  <c r="AU347" i="30"/>
  <c r="AV347" i="30" s="1"/>
  <c r="AQ347" i="30"/>
  <c r="AP347" i="30"/>
  <c r="AZ347" i="30" s="1"/>
  <c r="BN347" i="30" s="1"/>
  <c r="AK347" i="30"/>
  <c r="AS347" i="30" s="1"/>
  <c r="AA347" i="30"/>
  <c r="U347" i="30"/>
  <c r="S347" i="30"/>
  <c r="R347" i="30"/>
  <c r="P347" i="30"/>
  <c r="O347" i="30"/>
  <c r="D347" i="30"/>
  <c r="C347" i="30"/>
  <c r="BO346" i="30"/>
  <c r="BP346" i="30" s="1"/>
  <c r="BM346" i="30"/>
  <c r="BK346" i="30"/>
  <c r="BI346" i="30"/>
  <c r="BH346" i="30"/>
  <c r="BF346" i="30"/>
  <c r="BD346" i="30"/>
  <c r="BB346" i="30"/>
  <c r="AX346" i="30"/>
  <c r="AU346" i="30"/>
  <c r="AV346" i="30" s="1"/>
  <c r="AQ346" i="30"/>
  <c r="AP346" i="30"/>
  <c r="AZ346" i="30" s="1"/>
  <c r="BN346" i="30" s="1"/>
  <c r="AK346" i="30"/>
  <c r="AS346" i="30" s="1"/>
  <c r="AA346" i="30"/>
  <c r="U346" i="30"/>
  <c r="S346" i="30"/>
  <c r="R346" i="30"/>
  <c r="P346" i="30"/>
  <c r="O346" i="30"/>
  <c r="D346" i="30"/>
  <c r="C346" i="30"/>
  <c r="BO345" i="30"/>
  <c r="BP345" i="30" s="1"/>
  <c r="BM345" i="30"/>
  <c r="BK345" i="30"/>
  <c r="BI345" i="30"/>
  <c r="BH345" i="30"/>
  <c r="BF345" i="30"/>
  <c r="BD345" i="30"/>
  <c r="BB345" i="30"/>
  <c r="AX345" i="30"/>
  <c r="AU345" i="30"/>
  <c r="AV345" i="30" s="1"/>
  <c r="AP345" i="30"/>
  <c r="AZ345" i="30" s="1"/>
  <c r="BN345" i="30" s="1"/>
  <c r="AK345" i="30"/>
  <c r="AS345" i="30" s="1"/>
  <c r="AA345" i="30"/>
  <c r="U345" i="30"/>
  <c r="S345" i="30"/>
  <c r="R345" i="30"/>
  <c r="P345" i="30"/>
  <c r="O345" i="30"/>
  <c r="D345" i="30"/>
  <c r="C345" i="30"/>
  <c r="BO344" i="30"/>
  <c r="BP344" i="30" s="1"/>
  <c r="BM344" i="30"/>
  <c r="BK344" i="30"/>
  <c r="BI344" i="30"/>
  <c r="BH344" i="30"/>
  <c r="BF344" i="30"/>
  <c r="BD344" i="30"/>
  <c r="BB344" i="30"/>
  <c r="AX344" i="30"/>
  <c r="AU344" i="30"/>
  <c r="AV344" i="30" s="1"/>
  <c r="AK344" i="30"/>
  <c r="AS344" i="30" s="1"/>
  <c r="AA344" i="30"/>
  <c r="U344" i="30"/>
  <c r="S344" i="30"/>
  <c r="R344" i="30"/>
  <c r="P344" i="30"/>
  <c r="O344" i="30"/>
  <c r="D344" i="30"/>
  <c r="C344" i="30"/>
  <c r="BO343" i="30"/>
  <c r="BP343" i="30" s="1"/>
  <c r="BM343" i="30"/>
  <c r="BK343" i="30"/>
  <c r="BI343" i="30"/>
  <c r="BH343" i="30"/>
  <c r="BF343" i="30"/>
  <c r="BD343" i="30"/>
  <c r="BB343" i="30"/>
  <c r="AZ343" i="30"/>
  <c r="AX343" i="30"/>
  <c r="AU343" i="30"/>
  <c r="AV343" i="30" s="1"/>
  <c r="AT343" i="30"/>
  <c r="AQ343" i="30"/>
  <c r="AP343" i="30"/>
  <c r="AK343" i="30"/>
  <c r="AR343" i="30" s="1"/>
  <c r="AA343" i="30"/>
  <c r="U343" i="30"/>
  <c r="S343" i="30"/>
  <c r="R343" i="30"/>
  <c r="P343" i="30"/>
  <c r="O343" i="30"/>
  <c r="D343" i="30"/>
  <c r="C343" i="30"/>
  <c r="BO342" i="30"/>
  <c r="BP342" i="30" s="1"/>
  <c r="BM342" i="30"/>
  <c r="BK342" i="30"/>
  <c r="BI342" i="30"/>
  <c r="BH342" i="30"/>
  <c r="BF342" i="30"/>
  <c r="BD342" i="30"/>
  <c r="BB342" i="30"/>
  <c r="AZ342" i="30"/>
  <c r="BN342" i="30" s="1"/>
  <c r="AX342" i="30"/>
  <c r="AU342" i="30"/>
  <c r="AV342" i="30" s="1"/>
  <c r="AQ342" i="30"/>
  <c r="AP342" i="30"/>
  <c r="AK342" i="30"/>
  <c r="AR342" i="30" s="1"/>
  <c r="AA342" i="30"/>
  <c r="U342" i="30"/>
  <c r="S342" i="30"/>
  <c r="R342" i="30"/>
  <c r="P342" i="30"/>
  <c r="O342" i="30"/>
  <c r="D342" i="30"/>
  <c r="C342" i="30"/>
  <c r="BO341" i="30"/>
  <c r="BP341" i="30" s="1"/>
  <c r="BM341" i="30"/>
  <c r="BK341" i="30"/>
  <c r="BI341" i="30"/>
  <c r="BH341" i="30"/>
  <c r="BF341" i="30"/>
  <c r="BD341" i="30"/>
  <c r="BB341" i="30"/>
  <c r="AX341" i="30"/>
  <c r="AU341" i="30"/>
  <c r="AV341" i="30" s="1"/>
  <c r="AP341" i="30"/>
  <c r="AZ341" i="30" s="1"/>
  <c r="BN341" i="30" s="1"/>
  <c r="AK341" i="30"/>
  <c r="AR341" i="30" s="1"/>
  <c r="AA341" i="30"/>
  <c r="U341" i="30"/>
  <c r="S341" i="30"/>
  <c r="R341" i="30"/>
  <c r="P341" i="30"/>
  <c r="O341" i="30"/>
  <c r="D341" i="30"/>
  <c r="C341" i="30"/>
  <c r="BO340" i="30"/>
  <c r="BP340" i="30" s="1"/>
  <c r="BM340" i="30"/>
  <c r="BK340" i="30"/>
  <c r="BI340" i="30"/>
  <c r="BH340" i="30"/>
  <c r="BF340" i="30"/>
  <c r="BD340" i="30"/>
  <c r="BB340" i="30"/>
  <c r="AX340" i="30"/>
  <c r="AU340" i="30"/>
  <c r="AV340" i="30" s="1"/>
  <c r="AK340" i="30"/>
  <c r="AR340" i="30" s="1"/>
  <c r="AA340" i="30"/>
  <c r="U340" i="30"/>
  <c r="S340" i="30"/>
  <c r="R340" i="30"/>
  <c r="P340" i="30"/>
  <c r="O340" i="30"/>
  <c r="D340" i="30"/>
  <c r="C340" i="30"/>
  <c r="BO339" i="30"/>
  <c r="BP339" i="30" s="1"/>
  <c r="BM339" i="30"/>
  <c r="BK339" i="30"/>
  <c r="BI339" i="30"/>
  <c r="BH339" i="30"/>
  <c r="BF339" i="30"/>
  <c r="BD339" i="30"/>
  <c r="BB339" i="30"/>
  <c r="AZ339" i="30"/>
  <c r="AX339" i="30"/>
  <c r="AU339" i="30"/>
  <c r="AV339" i="30" s="1"/>
  <c r="AT339" i="30"/>
  <c r="AQ339" i="30"/>
  <c r="AP339" i="30"/>
  <c r="AK339" i="30"/>
  <c r="AR339" i="30" s="1"/>
  <c r="AA339" i="30"/>
  <c r="U339" i="30"/>
  <c r="S339" i="30"/>
  <c r="R339" i="30"/>
  <c r="P339" i="30"/>
  <c r="O339" i="30"/>
  <c r="D339" i="30"/>
  <c r="C339" i="30"/>
  <c r="BO338" i="30"/>
  <c r="BP338" i="30" s="1"/>
  <c r="BM338" i="30"/>
  <c r="BK338" i="30"/>
  <c r="BI338" i="30"/>
  <c r="BH338" i="30"/>
  <c r="BF338" i="30"/>
  <c r="BD338" i="30"/>
  <c r="BB338" i="30"/>
  <c r="AZ338" i="30"/>
  <c r="BN338" i="30" s="1"/>
  <c r="AX338" i="30"/>
  <c r="AU338" i="30"/>
  <c r="AV338" i="30" s="1"/>
  <c r="AQ338" i="30"/>
  <c r="AP338" i="30"/>
  <c r="AK338" i="30"/>
  <c r="AR338" i="30" s="1"/>
  <c r="AA338" i="30"/>
  <c r="U338" i="30"/>
  <c r="S338" i="30"/>
  <c r="R338" i="30"/>
  <c r="P338" i="30"/>
  <c r="O338" i="30"/>
  <c r="D338" i="30"/>
  <c r="C338" i="30"/>
  <c r="BO337" i="30"/>
  <c r="BP337" i="30" s="1"/>
  <c r="BM337" i="30"/>
  <c r="BK337" i="30"/>
  <c r="BI337" i="30"/>
  <c r="BH337" i="30"/>
  <c r="BF337" i="30"/>
  <c r="BD337" i="30"/>
  <c r="BB337" i="30"/>
  <c r="AX337" i="30"/>
  <c r="AU337" i="30"/>
  <c r="AV337" i="30" s="1"/>
  <c r="AP337" i="30"/>
  <c r="AZ337" i="30" s="1"/>
  <c r="BN337" i="30" s="1"/>
  <c r="AK337" i="30"/>
  <c r="AR337" i="30" s="1"/>
  <c r="AA337" i="30"/>
  <c r="U337" i="30"/>
  <c r="S337" i="30"/>
  <c r="R337" i="30"/>
  <c r="P337" i="30"/>
  <c r="O337" i="30"/>
  <c r="D337" i="30"/>
  <c r="C337" i="30"/>
  <c r="BO336" i="30"/>
  <c r="BP336" i="30" s="1"/>
  <c r="BM336" i="30"/>
  <c r="BK336" i="30"/>
  <c r="BI336" i="30"/>
  <c r="BH336" i="30"/>
  <c r="BF336" i="30"/>
  <c r="BD336" i="30"/>
  <c r="BB336" i="30"/>
  <c r="AX336" i="30"/>
  <c r="AU336" i="30"/>
  <c r="AV336" i="30" s="1"/>
  <c r="AK336" i="30"/>
  <c r="AR336" i="30" s="1"/>
  <c r="AA336" i="30"/>
  <c r="U336" i="30"/>
  <c r="S336" i="30"/>
  <c r="R336" i="30"/>
  <c r="P336" i="30"/>
  <c r="O336" i="30"/>
  <c r="D336" i="30"/>
  <c r="C336" i="30"/>
  <c r="BO335" i="30"/>
  <c r="BP335" i="30" s="1"/>
  <c r="BM335" i="30"/>
  <c r="BK335" i="30"/>
  <c r="BI335" i="30"/>
  <c r="BH335" i="30"/>
  <c r="BF335" i="30"/>
  <c r="BD335" i="30"/>
  <c r="BB335" i="30"/>
  <c r="AZ335" i="30"/>
  <c r="AX335" i="30"/>
  <c r="AU335" i="30"/>
  <c r="AV335" i="30" s="1"/>
  <c r="AT335" i="30"/>
  <c r="AQ335" i="30"/>
  <c r="AP335" i="30"/>
  <c r="AK335" i="30"/>
  <c r="AR335" i="30" s="1"/>
  <c r="AA335" i="30"/>
  <c r="U335" i="30"/>
  <c r="S335" i="30"/>
  <c r="R335" i="30"/>
  <c r="P335" i="30"/>
  <c r="O335" i="30"/>
  <c r="D335" i="30"/>
  <c r="C335" i="30"/>
  <c r="BO334" i="30"/>
  <c r="BP334" i="30" s="1"/>
  <c r="BM334" i="30"/>
  <c r="BK334" i="30"/>
  <c r="BI334" i="30"/>
  <c r="BH334" i="30"/>
  <c r="BF334" i="30"/>
  <c r="BD334" i="30"/>
  <c r="BB334" i="30"/>
  <c r="AZ334" i="30"/>
  <c r="BN334" i="30" s="1"/>
  <c r="AX334" i="30"/>
  <c r="AU334" i="30"/>
  <c r="AV334" i="30" s="1"/>
  <c r="AQ334" i="30"/>
  <c r="AP334" i="30"/>
  <c r="AK334" i="30"/>
  <c r="AR334" i="30" s="1"/>
  <c r="AA334" i="30"/>
  <c r="U334" i="30"/>
  <c r="S334" i="30"/>
  <c r="R334" i="30"/>
  <c r="P334" i="30"/>
  <c r="O334" i="30"/>
  <c r="D334" i="30"/>
  <c r="C334" i="30"/>
  <c r="BO333" i="30"/>
  <c r="BP333" i="30" s="1"/>
  <c r="BM333" i="30"/>
  <c r="BK333" i="30"/>
  <c r="BI333" i="30"/>
  <c r="BH333" i="30"/>
  <c r="BF333" i="30"/>
  <c r="BD333" i="30"/>
  <c r="BB333" i="30"/>
  <c r="AX333" i="30"/>
  <c r="AU333" i="30"/>
  <c r="AV333" i="30" s="1"/>
  <c r="AP333" i="30"/>
  <c r="AZ333" i="30" s="1"/>
  <c r="BN333" i="30" s="1"/>
  <c r="AK333" i="30"/>
  <c r="AR333" i="30" s="1"/>
  <c r="AA333" i="30"/>
  <c r="U333" i="30"/>
  <c r="S333" i="30"/>
  <c r="R333" i="30"/>
  <c r="P333" i="30"/>
  <c r="O333" i="30"/>
  <c r="D333" i="30"/>
  <c r="C333" i="30"/>
  <c r="BO332" i="30"/>
  <c r="BP332" i="30" s="1"/>
  <c r="BM332" i="30"/>
  <c r="BK332" i="30"/>
  <c r="BI332" i="30"/>
  <c r="BH332" i="30"/>
  <c r="BF332" i="30"/>
  <c r="BD332" i="30"/>
  <c r="BB332" i="30"/>
  <c r="AX332" i="30"/>
  <c r="AU332" i="30"/>
  <c r="AV332" i="30" s="1"/>
  <c r="AK332" i="30"/>
  <c r="AR332" i="30" s="1"/>
  <c r="AA332" i="30"/>
  <c r="U332" i="30"/>
  <c r="S332" i="30"/>
  <c r="R332" i="30"/>
  <c r="P332" i="30"/>
  <c r="O332" i="30"/>
  <c r="D332" i="30"/>
  <c r="C332" i="30"/>
  <c r="BO331" i="30"/>
  <c r="BP331" i="30" s="1"/>
  <c r="BM331" i="30"/>
  <c r="BK331" i="30"/>
  <c r="BI331" i="30"/>
  <c r="BH331" i="30"/>
  <c r="BF331" i="30"/>
  <c r="BD331" i="30"/>
  <c r="BB331" i="30"/>
  <c r="AZ331" i="30"/>
  <c r="AX331" i="30"/>
  <c r="AU331" i="30"/>
  <c r="AV331" i="30" s="1"/>
  <c r="AS331" i="30"/>
  <c r="AQ331" i="30"/>
  <c r="AP331" i="30"/>
  <c r="AK331" i="30"/>
  <c r="AR331" i="30" s="1"/>
  <c r="AA331" i="30"/>
  <c r="U331" i="30"/>
  <c r="S331" i="30"/>
  <c r="R331" i="30"/>
  <c r="P331" i="30"/>
  <c r="O331" i="30"/>
  <c r="D331" i="30"/>
  <c r="C331" i="30"/>
  <c r="BO330" i="30"/>
  <c r="BP330" i="30" s="1"/>
  <c r="BM330" i="30"/>
  <c r="BK330" i="30"/>
  <c r="BI330" i="30"/>
  <c r="BH330" i="30"/>
  <c r="BF330" i="30"/>
  <c r="BD330" i="30"/>
  <c r="BB330" i="30"/>
  <c r="AX330" i="30"/>
  <c r="AU330" i="30"/>
  <c r="AV330" i="30" s="1"/>
  <c r="AT330" i="30"/>
  <c r="AK330" i="30"/>
  <c r="AA330" i="30"/>
  <c r="U330" i="30"/>
  <c r="S330" i="30"/>
  <c r="R330" i="30"/>
  <c r="P330" i="30"/>
  <c r="O330" i="30"/>
  <c r="D330" i="30"/>
  <c r="C330" i="30"/>
  <c r="BO329" i="30"/>
  <c r="BP329" i="30" s="1"/>
  <c r="BM329" i="30"/>
  <c r="BK329" i="30"/>
  <c r="BI329" i="30"/>
  <c r="BH329" i="30"/>
  <c r="BF329" i="30"/>
  <c r="BD329" i="30"/>
  <c r="BB329" i="30"/>
  <c r="AX329" i="30"/>
  <c r="AU329" i="30"/>
  <c r="AV329" i="30" s="1"/>
  <c r="AP329" i="30"/>
  <c r="AZ329" i="30" s="1"/>
  <c r="AK329" i="30"/>
  <c r="AR329" i="30" s="1"/>
  <c r="AA329" i="30"/>
  <c r="U329" i="30"/>
  <c r="S329" i="30"/>
  <c r="R329" i="30"/>
  <c r="P329" i="30"/>
  <c r="O329" i="30"/>
  <c r="D329" i="30"/>
  <c r="C329" i="30"/>
  <c r="BO328" i="30"/>
  <c r="BP328" i="30" s="1"/>
  <c r="BM328" i="30"/>
  <c r="BK328" i="30"/>
  <c r="BI328" i="30"/>
  <c r="BH328" i="30"/>
  <c r="BF328" i="30"/>
  <c r="BD328" i="30"/>
  <c r="BB328" i="30"/>
  <c r="AX328" i="30"/>
  <c r="AU328" i="30"/>
  <c r="AV328" i="30" s="1"/>
  <c r="AK328" i="30"/>
  <c r="AR328" i="30" s="1"/>
  <c r="AA328" i="30"/>
  <c r="U328" i="30"/>
  <c r="S328" i="30"/>
  <c r="R328" i="30"/>
  <c r="P328" i="30"/>
  <c r="O328" i="30"/>
  <c r="D328" i="30"/>
  <c r="C328" i="30"/>
  <c r="BO327" i="30"/>
  <c r="BP327" i="30" s="1"/>
  <c r="BM327" i="30"/>
  <c r="BK327" i="30"/>
  <c r="BI327" i="30"/>
  <c r="BH327" i="30"/>
  <c r="BF327" i="30"/>
  <c r="BD327" i="30"/>
  <c r="BB327" i="30"/>
  <c r="AZ327" i="30"/>
  <c r="AX327" i="30"/>
  <c r="AU327" i="30"/>
  <c r="AV327" i="30" s="1"/>
  <c r="AS327" i="30"/>
  <c r="AQ327" i="30"/>
  <c r="AP327" i="30"/>
  <c r="AK327" i="30"/>
  <c r="AR327" i="30" s="1"/>
  <c r="AA327" i="30"/>
  <c r="U327" i="30"/>
  <c r="S327" i="30"/>
  <c r="R327" i="30"/>
  <c r="P327" i="30"/>
  <c r="O327" i="30"/>
  <c r="D327" i="30"/>
  <c r="C327" i="30"/>
  <c r="BO326" i="30"/>
  <c r="BP326" i="30" s="1"/>
  <c r="BM326" i="30"/>
  <c r="BK326" i="30"/>
  <c r="BI326" i="30"/>
  <c r="BH326" i="30"/>
  <c r="BF326" i="30"/>
  <c r="BD326" i="30"/>
  <c r="BB326" i="30"/>
  <c r="AX326" i="30"/>
  <c r="AU326" i="30"/>
  <c r="AV326" i="30" s="1"/>
  <c r="AK326" i="30"/>
  <c r="AA326" i="30"/>
  <c r="U326" i="30"/>
  <c r="S326" i="30"/>
  <c r="R326" i="30"/>
  <c r="P326" i="30"/>
  <c r="O326" i="30"/>
  <c r="D326" i="30"/>
  <c r="C326" i="30"/>
  <c r="BO325" i="30"/>
  <c r="BP325" i="30" s="1"/>
  <c r="BM325" i="30"/>
  <c r="BK325" i="30"/>
  <c r="BI325" i="30"/>
  <c r="BH325" i="30"/>
  <c r="BF325" i="30"/>
  <c r="BD325" i="30"/>
  <c r="BB325" i="30"/>
  <c r="AX325" i="30"/>
  <c r="AU325" i="30"/>
  <c r="AV325" i="30" s="1"/>
  <c r="AP325" i="30"/>
  <c r="AZ325" i="30" s="1"/>
  <c r="AK325" i="30"/>
  <c r="AR325" i="30" s="1"/>
  <c r="AA325" i="30"/>
  <c r="U325" i="30"/>
  <c r="S325" i="30"/>
  <c r="R325" i="30"/>
  <c r="P325" i="30"/>
  <c r="O325" i="30"/>
  <c r="D325" i="30"/>
  <c r="C325" i="30"/>
  <c r="BO324" i="30"/>
  <c r="BP324" i="30" s="1"/>
  <c r="BM324" i="30"/>
  <c r="BK324" i="30"/>
  <c r="BI324" i="30"/>
  <c r="BH324" i="30"/>
  <c r="BF324" i="30"/>
  <c r="BD324" i="30"/>
  <c r="BB324" i="30"/>
  <c r="AX324" i="30"/>
  <c r="AU324" i="30"/>
  <c r="AV324" i="30" s="1"/>
  <c r="AQ324" i="30"/>
  <c r="AP324" i="30"/>
  <c r="AZ324" i="30" s="1"/>
  <c r="AK324" i="30"/>
  <c r="AR324" i="30" s="1"/>
  <c r="AA324" i="30"/>
  <c r="U324" i="30"/>
  <c r="S324" i="30"/>
  <c r="R324" i="30"/>
  <c r="P324" i="30"/>
  <c r="O324" i="30"/>
  <c r="D324" i="30"/>
  <c r="C324" i="30"/>
  <c r="BO323" i="30"/>
  <c r="BP323" i="30" s="1"/>
  <c r="BM323" i="30"/>
  <c r="BK323" i="30"/>
  <c r="BI323" i="30"/>
  <c r="BH323" i="30"/>
  <c r="BF323" i="30"/>
  <c r="BD323" i="30"/>
  <c r="BB323" i="30"/>
  <c r="AZ323" i="30"/>
  <c r="BN323" i="30" s="1"/>
  <c r="AX323" i="30"/>
  <c r="AU323" i="30"/>
  <c r="AV323" i="30" s="1"/>
  <c r="AQ323" i="30"/>
  <c r="AP323" i="30"/>
  <c r="AK323" i="30"/>
  <c r="AR323" i="30" s="1"/>
  <c r="AA323" i="30"/>
  <c r="U323" i="30"/>
  <c r="S323" i="30"/>
  <c r="R323" i="30"/>
  <c r="P323" i="30"/>
  <c r="O323" i="30"/>
  <c r="D323" i="30"/>
  <c r="C323" i="30"/>
  <c r="BO322" i="30"/>
  <c r="BP322" i="30" s="1"/>
  <c r="BM322" i="30"/>
  <c r="BK322" i="30"/>
  <c r="BI322" i="30"/>
  <c r="BH322" i="30"/>
  <c r="BF322" i="30"/>
  <c r="BD322" i="30"/>
  <c r="BB322" i="30"/>
  <c r="AX322" i="30"/>
  <c r="AU322" i="30"/>
  <c r="AV322" i="30" s="1"/>
  <c r="AK322" i="30"/>
  <c r="AT322" i="30" s="1"/>
  <c r="AA322" i="30"/>
  <c r="U322" i="30"/>
  <c r="S322" i="30"/>
  <c r="R322" i="30"/>
  <c r="P322" i="30"/>
  <c r="O322" i="30"/>
  <c r="D322" i="30"/>
  <c r="C322" i="30"/>
  <c r="BO321" i="30"/>
  <c r="BP321" i="30" s="1"/>
  <c r="BM321" i="30"/>
  <c r="BK321" i="30"/>
  <c r="BI321" i="30"/>
  <c r="BH321" i="30"/>
  <c r="BF321" i="30"/>
  <c r="BD321" i="30"/>
  <c r="BB321" i="30"/>
  <c r="AX321" i="30"/>
  <c r="AU321" i="30"/>
  <c r="AV321" i="30" s="1"/>
  <c r="AK321" i="30"/>
  <c r="AT321" i="30" s="1"/>
  <c r="AA321" i="30"/>
  <c r="U321" i="30"/>
  <c r="S321" i="30"/>
  <c r="R321" i="30"/>
  <c r="P321" i="30"/>
  <c r="O321" i="30"/>
  <c r="D321" i="30"/>
  <c r="C321" i="30"/>
  <c r="BO320" i="30"/>
  <c r="BP320" i="30" s="1"/>
  <c r="BM320" i="30"/>
  <c r="BK320" i="30"/>
  <c r="BI320" i="30"/>
  <c r="BH320" i="30"/>
  <c r="BF320" i="30"/>
  <c r="BD320" i="30"/>
  <c r="BB320" i="30"/>
  <c r="AX320" i="30"/>
  <c r="AU320" i="30"/>
  <c r="AV320" i="30" s="1"/>
  <c r="AP320" i="30"/>
  <c r="AZ320" i="30" s="1"/>
  <c r="AK320" i="30"/>
  <c r="AR320" i="30" s="1"/>
  <c r="AA320" i="30"/>
  <c r="U320" i="30"/>
  <c r="S320" i="30"/>
  <c r="R320" i="30"/>
  <c r="P320" i="30"/>
  <c r="O320" i="30"/>
  <c r="D320" i="30"/>
  <c r="C320" i="30"/>
  <c r="BO319" i="30"/>
  <c r="BP319" i="30" s="1"/>
  <c r="BM319" i="30"/>
  <c r="BK319" i="30"/>
  <c r="BI319" i="30"/>
  <c r="BH319" i="30"/>
  <c r="BF319" i="30"/>
  <c r="BD319" i="30"/>
  <c r="BB319" i="30"/>
  <c r="AX319" i="30"/>
  <c r="AU319" i="30"/>
  <c r="AV319" i="30" s="1"/>
  <c r="AK319" i="30"/>
  <c r="AR319" i="30" s="1"/>
  <c r="AA319" i="30"/>
  <c r="U319" i="30"/>
  <c r="S319" i="30"/>
  <c r="R319" i="30"/>
  <c r="P319" i="30"/>
  <c r="O319" i="30"/>
  <c r="D319" i="30"/>
  <c r="C319" i="30"/>
  <c r="BO318" i="30"/>
  <c r="BP318" i="30" s="1"/>
  <c r="BM318" i="30"/>
  <c r="BK318" i="30"/>
  <c r="BI318" i="30"/>
  <c r="BH318" i="30"/>
  <c r="BF318" i="30"/>
  <c r="BD318" i="30"/>
  <c r="BB318" i="30"/>
  <c r="AX318" i="30"/>
  <c r="AU318" i="30"/>
  <c r="AV318" i="30" s="1"/>
  <c r="AK318" i="30"/>
  <c r="AT318" i="30" s="1"/>
  <c r="AA318" i="30"/>
  <c r="U318" i="30"/>
  <c r="S318" i="30"/>
  <c r="R318" i="30"/>
  <c r="P318" i="30"/>
  <c r="O318" i="30"/>
  <c r="D318" i="30"/>
  <c r="C318" i="30"/>
  <c r="BO317" i="30"/>
  <c r="BP317" i="30" s="1"/>
  <c r="BM317" i="30"/>
  <c r="BK317" i="30"/>
  <c r="BI317" i="30"/>
  <c r="BH317" i="30"/>
  <c r="BF317" i="30"/>
  <c r="BD317" i="30"/>
  <c r="BB317" i="30"/>
  <c r="AX317" i="30"/>
  <c r="AU317" i="30"/>
  <c r="AV317" i="30" s="1"/>
  <c r="AK317" i="30"/>
  <c r="AP317" i="30" s="1"/>
  <c r="AZ317" i="30" s="1"/>
  <c r="BN317" i="30" s="1"/>
  <c r="AA317" i="30"/>
  <c r="U317" i="30"/>
  <c r="S317" i="30"/>
  <c r="R317" i="30"/>
  <c r="P317" i="30"/>
  <c r="O317" i="30"/>
  <c r="D317" i="30"/>
  <c r="C317" i="30"/>
  <c r="BO316" i="30"/>
  <c r="BP316" i="30" s="1"/>
  <c r="BM316" i="30"/>
  <c r="BK316" i="30"/>
  <c r="BI316" i="30"/>
  <c r="BH316" i="30"/>
  <c r="BF316" i="30"/>
  <c r="BD316" i="30"/>
  <c r="BB316" i="30"/>
  <c r="AX316" i="30"/>
  <c r="AU316" i="30"/>
  <c r="AV316" i="30" s="1"/>
  <c r="AP316" i="30"/>
  <c r="AZ316" i="30" s="1"/>
  <c r="AK316" i="30"/>
  <c r="AR316" i="30" s="1"/>
  <c r="AA316" i="30"/>
  <c r="U316" i="30"/>
  <c r="S316" i="30"/>
  <c r="R316" i="30"/>
  <c r="P316" i="30"/>
  <c r="O316" i="30"/>
  <c r="D316" i="30"/>
  <c r="C316" i="30"/>
  <c r="BO315" i="30"/>
  <c r="BP315" i="30" s="1"/>
  <c r="BM315" i="30"/>
  <c r="BK315" i="30"/>
  <c r="BI315" i="30"/>
  <c r="BH315" i="30"/>
  <c r="BF315" i="30"/>
  <c r="BD315" i="30"/>
  <c r="BB315" i="30"/>
  <c r="AX315" i="30"/>
  <c r="AU315" i="30"/>
  <c r="AV315" i="30" s="1"/>
  <c r="AQ315" i="30"/>
  <c r="AK315" i="30"/>
  <c r="AR315" i="30" s="1"/>
  <c r="AA315" i="30"/>
  <c r="U315" i="30"/>
  <c r="S315" i="30"/>
  <c r="R315" i="30"/>
  <c r="P315" i="30"/>
  <c r="O315" i="30"/>
  <c r="D315" i="30"/>
  <c r="C315" i="30"/>
  <c r="BO314" i="30"/>
  <c r="BP314" i="30" s="1"/>
  <c r="BM314" i="30"/>
  <c r="BK314" i="30"/>
  <c r="BI314" i="30"/>
  <c r="BH314" i="30"/>
  <c r="BF314" i="30"/>
  <c r="BD314" i="30"/>
  <c r="BB314" i="30"/>
  <c r="AX314" i="30"/>
  <c r="AU314" i="30"/>
  <c r="AV314" i="30" s="1"/>
  <c r="AS314" i="30"/>
  <c r="AK314" i="30"/>
  <c r="AT314" i="30" s="1"/>
  <c r="AA314" i="30"/>
  <c r="U314" i="30"/>
  <c r="S314" i="30"/>
  <c r="R314" i="30"/>
  <c r="P314" i="30"/>
  <c r="O314" i="30"/>
  <c r="D314" i="30"/>
  <c r="C314" i="30"/>
  <c r="BO313" i="30"/>
  <c r="BP313" i="30" s="1"/>
  <c r="BM313" i="30"/>
  <c r="BK313" i="30"/>
  <c r="BI313" i="30"/>
  <c r="BH313" i="30"/>
  <c r="BF313" i="30"/>
  <c r="BD313" i="30"/>
  <c r="BB313" i="30"/>
  <c r="AX313" i="30"/>
  <c r="AU313" i="30"/>
  <c r="AV313" i="30" s="1"/>
  <c r="AK313" i="30"/>
  <c r="AA313" i="30"/>
  <c r="U313" i="30"/>
  <c r="S313" i="30"/>
  <c r="R313" i="30"/>
  <c r="P313" i="30"/>
  <c r="O313" i="30"/>
  <c r="D313" i="30"/>
  <c r="C313" i="30"/>
  <c r="BO312" i="30"/>
  <c r="BP312" i="30" s="1"/>
  <c r="BM312" i="30"/>
  <c r="BK312" i="30"/>
  <c r="BI312" i="30"/>
  <c r="BH312" i="30"/>
  <c r="BF312" i="30"/>
  <c r="BD312" i="30"/>
  <c r="BB312" i="30"/>
  <c r="AX312" i="30"/>
  <c r="AU312" i="30"/>
  <c r="AV312" i="30" s="1"/>
  <c r="AQ312" i="30"/>
  <c r="AP312" i="30"/>
  <c r="AZ312" i="30" s="1"/>
  <c r="AK312" i="30"/>
  <c r="AR312" i="30" s="1"/>
  <c r="AA312" i="30"/>
  <c r="U312" i="30"/>
  <c r="S312" i="30"/>
  <c r="R312" i="30"/>
  <c r="P312" i="30"/>
  <c r="O312" i="30"/>
  <c r="D312" i="30"/>
  <c r="C312" i="30"/>
  <c r="BO311" i="30"/>
  <c r="BP311" i="30" s="1"/>
  <c r="BM311" i="30"/>
  <c r="BK311" i="30"/>
  <c r="BI311" i="30"/>
  <c r="BH311" i="30"/>
  <c r="BF311" i="30"/>
  <c r="BD311" i="30"/>
  <c r="BB311" i="30"/>
  <c r="AX311" i="30"/>
  <c r="AU311" i="30"/>
  <c r="AV311" i="30" s="1"/>
  <c r="AK311" i="30"/>
  <c r="AA311" i="30"/>
  <c r="U311" i="30"/>
  <c r="S311" i="30"/>
  <c r="R311" i="30"/>
  <c r="P311" i="30"/>
  <c r="O311" i="30"/>
  <c r="D311" i="30"/>
  <c r="C311" i="30"/>
  <c r="BO310" i="30"/>
  <c r="BP310" i="30" s="1"/>
  <c r="BM310" i="30"/>
  <c r="BK310" i="30"/>
  <c r="BI310" i="30"/>
  <c r="BH310" i="30"/>
  <c r="BF310" i="30"/>
  <c r="BD310" i="30"/>
  <c r="BB310" i="30"/>
  <c r="AX310" i="30"/>
  <c r="AU310" i="30"/>
  <c r="AV310" i="30" s="1"/>
  <c r="AT310" i="30"/>
  <c r="AS310" i="30"/>
  <c r="AK310" i="30"/>
  <c r="AA310" i="30"/>
  <c r="U310" i="30"/>
  <c r="S310" i="30"/>
  <c r="R310" i="30"/>
  <c r="P310" i="30"/>
  <c r="O310" i="30"/>
  <c r="D310" i="30"/>
  <c r="C310" i="30"/>
  <c r="BO309" i="30"/>
  <c r="BP309" i="30" s="1"/>
  <c r="BM309" i="30"/>
  <c r="BK309" i="30"/>
  <c r="BI309" i="30"/>
  <c r="BH309" i="30"/>
  <c r="BF309" i="30"/>
  <c r="BD309" i="30"/>
  <c r="BB309" i="30"/>
  <c r="AX309" i="30"/>
  <c r="AU309" i="30"/>
  <c r="AV309" i="30" s="1"/>
  <c r="AK309" i="30"/>
  <c r="AT309" i="30" s="1"/>
  <c r="AA309" i="30"/>
  <c r="U309" i="30"/>
  <c r="S309" i="30"/>
  <c r="R309" i="30"/>
  <c r="P309" i="30"/>
  <c r="O309" i="30"/>
  <c r="D309" i="30"/>
  <c r="C309" i="30"/>
  <c r="BO308" i="30"/>
  <c r="BP308" i="30" s="1"/>
  <c r="BM308" i="30"/>
  <c r="BK308" i="30"/>
  <c r="BI308" i="30"/>
  <c r="BH308" i="30"/>
  <c r="BF308" i="30"/>
  <c r="BD308" i="30"/>
  <c r="BB308" i="30"/>
  <c r="AX308" i="30"/>
  <c r="AU308" i="30"/>
  <c r="AV308" i="30" s="1"/>
  <c r="AK308" i="30"/>
  <c r="AQ308" i="30" s="1"/>
  <c r="AA308" i="30"/>
  <c r="U308" i="30"/>
  <c r="S308" i="30"/>
  <c r="R308" i="30"/>
  <c r="P308" i="30"/>
  <c r="O308" i="30"/>
  <c r="D308" i="30"/>
  <c r="C308" i="30"/>
  <c r="BO307" i="30"/>
  <c r="BP307" i="30" s="1"/>
  <c r="BM307" i="30"/>
  <c r="BK307" i="30"/>
  <c r="BI307" i="30"/>
  <c r="BH307" i="30"/>
  <c r="BF307" i="30"/>
  <c r="BD307" i="30"/>
  <c r="BB307" i="30"/>
  <c r="AX307" i="30"/>
  <c r="AU307" i="30"/>
  <c r="AV307" i="30" s="1"/>
  <c r="AS307" i="30"/>
  <c r="AQ307" i="30"/>
  <c r="AP307" i="30"/>
  <c r="AZ307" i="30" s="1"/>
  <c r="AK307" i="30"/>
  <c r="AR307" i="30" s="1"/>
  <c r="AA307" i="30"/>
  <c r="U307" i="30"/>
  <c r="S307" i="30"/>
  <c r="R307" i="30"/>
  <c r="P307" i="30"/>
  <c r="O307" i="30"/>
  <c r="D307" i="30"/>
  <c r="C307" i="30"/>
  <c r="BO306" i="30"/>
  <c r="BP306" i="30" s="1"/>
  <c r="BM306" i="30"/>
  <c r="BK306" i="30"/>
  <c r="BI306" i="30"/>
  <c r="BH306" i="30"/>
  <c r="BF306" i="30"/>
  <c r="BD306" i="30"/>
  <c r="BB306" i="30"/>
  <c r="AX306" i="30"/>
  <c r="AU306" i="30"/>
  <c r="AV306" i="30" s="1"/>
  <c r="AQ306" i="30"/>
  <c r="AK306" i="30"/>
  <c r="AR306" i="30" s="1"/>
  <c r="AA306" i="30"/>
  <c r="U306" i="30"/>
  <c r="S306" i="30"/>
  <c r="R306" i="30"/>
  <c r="P306" i="30"/>
  <c r="O306" i="30"/>
  <c r="D306" i="30"/>
  <c r="C306" i="30"/>
  <c r="BO305" i="30"/>
  <c r="BP305" i="30" s="1"/>
  <c r="BM305" i="30"/>
  <c r="BK305" i="30"/>
  <c r="BI305" i="30"/>
  <c r="BH305" i="30"/>
  <c r="BF305" i="30"/>
  <c r="BD305" i="30"/>
  <c r="BB305" i="30"/>
  <c r="AX305" i="30"/>
  <c r="AU305" i="30"/>
  <c r="AV305" i="30" s="1"/>
  <c r="AS305" i="30"/>
  <c r="AQ305" i="30"/>
  <c r="AP305" i="30"/>
  <c r="AZ305" i="30" s="1"/>
  <c r="AK305" i="30"/>
  <c r="AR305" i="30" s="1"/>
  <c r="AA305" i="30"/>
  <c r="U305" i="30"/>
  <c r="S305" i="30"/>
  <c r="R305" i="30"/>
  <c r="P305" i="30"/>
  <c r="O305" i="30"/>
  <c r="D305" i="30"/>
  <c r="C305" i="30"/>
  <c r="BO304" i="30"/>
  <c r="BP304" i="30" s="1"/>
  <c r="BM304" i="30"/>
  <c r="BK304" i="30"/>
  <c r="BI304" i="30"/>
  <c r="BH304" i="30"/>
  <c r="BF304" i="30"/>
  <c r="BD304" i="30"/>
  <c r="BB304" i="30"/>
  <c r="AX304" i="30"/>
  <c r="AU304" i="30"/>
  <c r="AV304" i="30" s="1"/>
  <c r="AS304" i="30"/>
  <c r="AK304" i="30"/>
  <c r="AR304" i="30" s="1"/>
  <c r="AA304" i="30"/>
  <c r="U304" i="30"/>
  <c r="S304" i="30"/>
  <c r="R304" i="30"/>
  <c r="P304" i="30"/>
  <c r="O304" i="30"/>
  <c r="D304" i="30"/>
  <c r="C304" i="30"/>
  <c r="BO303" i="30"/>
  <c r="BP303" i="30" s="1"/>
  <c r="BM303" i="30"/>
  <c r="BK303" i="30"/>
  <c r="BI303" i="30"/>
  <c r="BH303" i="30"/>
  <c r="BF303" i="30"/>
  <c r="BD303" i="30"/>
  <c r="BB303" i="30"/>
  <c r="AX303" i="30"/>
  <c r="AU303" i="30"/>
  <c r="AV303" i="30" s="1"/>
  <c r="AK303" i="30"/>
  <c r="AR303" i="30" s="1"/>
  <c r="AA303" i="30"/>
  <c r="U303" i="30"/>
  <c r="S303" i="30"/>
  <c r="R303" i="30"/>
  <c r="P303" i="30"/>
  <c r="O303" i="30"/>
  <c r="D303" i="30"/>
  <c r="C303" i="30"/>
  <c r="BO302" i="30"/>
  <c r="BP302" i="30" s="1"/>
  <c r="BM302" i="30"/>
  <c r="BK302" i="30"/>
  <c r="BI302" i="30"/>
  <c r="BH302" i="30"/>
  <c r="BF302" i="30"/>
  <c r="BD302" i="30"/>
  <c r="BB302" i="30"/>
  <c r="AX302" i="30"/>
  <c r="AU302" i="30"/>
  <c r="AV302" i="30" s="1"/>
  <c r="AQ302" i="30"/>
  <c r="AP302" i="30"/>
  <c r="AZ302" i="30" s="1"/>
  <c r="AK302" i="30"/>
  <c r="AR302" i="30" s="1"/>
  <c r="AA302" i="30"/>
  <c r="U302" i="30"/>
  <c r="S302" i="30"/>
  <c r="R302" i="30"/>
  <c r="P302" i="30"/>
  <c r="O302" i="30"/>
  <c r="D302" i="30"/>
  <c r="C302" i="30"/>
  <c r="BO301" i="30"/>
  <c r="BP301" i="30" s="1"/>
  <c r="BM301" i="30"/>
  <c r="BK301" i="30"/>
  <c r="BI301" i="30"/>
  <c r="BH301" i="30"/>
  <c r="BF301" i="30"/>
  <c r="BD301" i="30"/>
  <c r="BB301" i="30"/>
  <c r="AX301" i="30"/>
  <c r="AU301" i="30"/>
  <c r="AV301" i="30" s="1"/>
  <c r="AK301" i="30"/>
  <c r="AA301" i="30"/>
  <c r="U301" i="30"/>
  <c r="S301" i="30"/>
  <c r="R301" i="30"/>
  <c r="P301" i="30"/>
  <c r="O301" i="30"/>
  <c r="D301" i="30"/>
  <c r="C301" i="30"/>
  <c r="BO300" i="30"/>
  <c r="BP300" i="30" s="1"/>
  <c r="BM300" i="30"/>
  <c r="BK300" i="30"/>
  <c r="BI300" i="30"/>
  <c r="BH300" i="30"/>
  <c r="BF300" i="30"/>
  <c r="BD300" i="30"/>
  <c r="BB300" i="30"/>
  <c r="AX300" i="30"/>
  <c r="AU300" i="30"/>
  <c r="AV300" i="30" s="1"/>
  <c r="AK300" i="30"/>
  <c r="AA300" i="30"/>
  <c r="U300" i="30"/>
  <c r="S300" i="30"/>
  <c r="R300" i="30"/>
  <c r="P300" i="30"/>
  <c r="O300" i="30"/>
  <c r="D300" i="30"/>
  <c r="C300" i="30"/>
  <c r="BO299" i="30"/>
  <c r="BP299" i="30" s="1"/>
  <c r="BM299" i="30"/>
  <c r="BK299" i="30"/>
  <c r="BI299" i="30"/>
  <c r="BH299" i="30"/>
  <c r="BF299" i="30"/>
  <c r="BD299" i="30"/>
  <c r="BB299" i="30"/>
  <c r="AX299" i="30"/>
  <c r="AU299" i="30"/>
  <c r="AV299" i="30" s="1"/>
  <c r="AK299" i="30"/>
  <c r="AR299" i="30" s="1"/>
  <c r="AA299" i="30"/>
  <c r="U299" i="30"/>
  <c r="S299" i="30"/>
  <c r="R299" i="30"/>
  <c r="P299" i="30"/>
  <c r="O299" i="30"/>
  <c r="D299" i="30"/>
  <c r="C299" i="30"/>
  <c r="BO298" i="30"/>
  <c r="BP298" i="30" s="1"/>
  <c r="BM298" i="30"/>
  <c r="BK298" i="30"/>
  <c r="BI298" i="30"/>
  <c r="BH298" i="30"/>
  <c r="BF298" i="30"/>
  <c r="BD298" i="30"/>
  <c r="BB298" i="30"/>
  <c r="AX298" i="30"/>
  <c r="AU298" i="30"/>
  <c r="AV298" i="30" s="1"/>
  <c r="AK298" i="30"/>
  <c r="AA298" i="30"/>
  <c r="U298" i="30"/>
  <c r="S298" i="30"/>
  <c r="R298" i="30"/>
  <c r="P298" i="30"/>
  <c r="O298" i="30"/>
  <c r="D298" i="30"/>
  <c r="C298" i="30"/>
  <c r="BO297" i="30"/>
  <c r="BP297" i="30" s="1"/>
  <c r="BM297" i="30"/>
  <c r="BK297" i="30"/>
  <c r="BI297" i="30"/>
  <c r="BH297" i="30"/>
  <c r="BF297" i="30"/>
  <c r="BD297" i="30"/>
  <c r="BB297" i="30"/>
  <c r="AX297" i="30"/>
  <c r="AU297" i="30"/>
  <c r="AV297" i="30" s="1"/>
  <c r="AS297" i="30"/>
  <c r="AP297" i="30"/>
  <c r="AZ297" i="30" s="1"/>
  <c r="AK297" i="30"/>
  <c r="AR297" i="30" s="1"/>
  <c r="AA297" i="30"/>
  <c r="U297" i="30"/>
  <c r="S297" i="30"/>
  <c r="R297" i="30"/>
  <c r="P297" i="30"/>
  <c r="O297" i="30"/>
  <c r="D297" i="30"/>
  <c r="C297" i="30"/>
  <c r="BO296" i="30"/>
  <c r="BP296" i="30" s="1"/>
  <c r="BM296" i="30"/>
  <c r="BK296" i="30"/>
  <c r="BI296" i="30"/>
  <c r="BH296" i="30"/>
  <c r="BF296" i="30"/>
  <c r="BD296" i="30"/>
  <c r="BB296" i="30"/>
  <c r="AX296" i="30"/>
  <c r="AU296" i="30"/>
  <c r="AV296" i="30" s="1"/>
  <c r="AS296" i="30"/>
  <c r="AK296" i="30"/>
  <c r="AR296" i="30" s="1"/>
  <c r="AA296" i="30"/>
  <c r="U296" i="30"/>
  <c r="S296" i="30"/>
  <c r="R296" i="30"/>
  <c r="P296" i="30"/>
  <c r="O296" i="30"/>
  <c r="D296" i="30"/>
  <c r="C296" i="30"/>
  <c r="BO295" i="30"/>
  <c r="BP295" i="30" s="1"/>
  <c r="BM295" i="30"/>
  <c r="BK295" i="30"/>
  <c r="BI295" i="30"/>
  <c r="BH295" i="30"/>
  <c r="BF295" i="30"/>
  <c r="BD295" i="30"/>
  <c r="BB295" i="30"/>
  <c r="AX295" i="30"/>
  <c r="AU295" i="30"/>
  <c r="AV295" i="30" s="1"/>
  <c r="AK295" i="30"/>
  <c r="AR295" i="30" s="1"/>
  <c r="AA295" i="30"/>
  <c r="U295" i="30"/>
  <c r="S295" i="30"/>
  <c r="R295" i="30"/>
  <c r="P295" i="30"/>
  <c r="O295" i="30"/>
  <c r="D295" i="30"/>
  <c r="C295" i="30"/>
  <c r="BO294" i="30"/>
  <c r="BP294" i="30" s="1"/>
  <c r="BM294" i="30"/>
  <c r="BK294" i="30"/>
  <c r="BI294" i="30"/>
  <c r="BH294" i="30"/>
  <c r="BF294" i="30"/>
  <c r="BD294" i="30"/>
  <c r="BB294" i="30"/>
  <c r="AX294" i="30"/>
  <c r="AU294" i="30"/>
  <c r="AV294" i="30" s="1"/>
  <c r="AP294" i="30"/>
  <c r="AZ294" i="30" s="1"/>
  <c r="AK294" i="30"/>
  <c r="AR294" i="30" s="1"/>
  <c r="AA294" i="30"/>
  <c r="U294" i="30"/>
  <c r="S294" i="30"/>
  <c r="R294" i="30"/>
  <c r="P294" i="30"/>
  <c r="O294" i="30"/>
  <c r="D294" i="30"/>
  <c r="C294" i="30"/>
  <c r="BO293" i="30"/>
  <c r="BP293" i="30" s="1"/>
  <c r="BM293" i="30"/>
  <c r="BK293" i="30"/>
  <c r="BI293" i="30"/>
  <c r="BH293" i="30"/>
  <c r="BF293" i="30"/>
  <c r="BD293" i="30"/>
  <c r="BB293" i="30"/>
  <c r="AX293" i="30"/>
  <c r="AU293" i="30"/>
  <c r="AV293" i="30" s="1"/>
  <c r="AR293" i="30"/>
  <c r="AK293" i="30"/>
  <c r="AS293" i="30" s="1"/>
  <c r="AA293" i="30"/>
  <c r="U293" i="30"/>
  <c r="S293" i="30"/>
  <c r="R293" i="30"/>
  <c r="P293" i="30"/>
  <c r="O293" i="30"/>
  <c r="D293" i="30"/>
  <c r="C293" i="30"/>
  <c r="BP292" i="30"/>
  <c r="BO292" i="30"/>
  <c r="BM292" i="30"/>
  <c r="BK292" i="30"/>
  <c r="BI292" i="30"/>
  <c r="BH292" i="30"/>
  <c r="BF292" i="30"/>
  <c r="BD292" i="30"/>
  <c r="BB292" i="30"/>
  <c r="AX292" i="30"/>
  <c r="AV292" i="30"/>
  <c r="AU292" i="30"/>
  <c r="AR292" i="30"/>
  <c r="AK292" i="30"/>
  <c r="AS292" i="30" s="1"/>
  <c r="AA292" i="30"/>
  <c r="U292" i="30"/>
  <c r="S292" i="30"/>
  <c r="R292" i="30"/>
  <c r="P292" i="30"/>
  <c r="O292" i="30"/>
  <c r="D292" i="30"/>
  <c r="C292" i="30"/>
  <c r="BP291" i="30"/>
  <c r="BO291" i="30"/>
  <c r="BM291" i="30"/>
  <c r="BK291" i="30"/>
  <c r="BI291" i="30"/>
  <c r="BH291" i="30"/>
  <c r="BF291" i="30"/>
  <c r="BD291" i="30"/>
  <c r="BB291" i="30"/>
  <c r="AX291" i="30"/>
  <c r="AV291" i="30"/>
  <c r="AU291" i="30"/>
  <c r="AR291" i="30"/>
  <c r="AK291" i="30"/>
  <c r="AS291" i="30" s="1"/>
  <c r="AA291" i="30"/>
  <c r="U291" i="30"/>
  <c r="S291" i="30"/>
  <c r="R291" i="30"/>
  <c r="P291" i="30"/>
  <c r="O291" i="30"/>
  <c r="D291" i="30"/>
  <c r="C291" i="30"/>
  <c r="BP290" i="30"/>
  <c r="BO290" i="30"/>
  <c r="BM290" i="30"/>
  <c r="BK290" i="30"/>
  <c r="BI290" i="30"/>
  <c r="BH290" i="30"/>
  <c r="BF290" i="30"/>
  <c r="BD290" i="30"/>
  <c r="BB290" i="30"/>
  <c r="AX290" i="30"/>
  <c r="AV290" i="30"/>
  <c r="AU290" i="30"/>
  <c r="AR290" i="30"/>
  <c r="AK290" i="30"/>
  <c r="AS290" i="30" s="1"/>
  <c r="AA290" i="30"/>
  <c r="U290" i="30"/>
  <c r="S290" i="30"/>
  <c r="R290" i="30"/>
  <c r="P290" i="30"/>
  <c r="O290" i="30"/>
  <c r="D290" i="30"/>
  <c r="C290" i="30"/>
  <c r="BP289" i="30"/>
  <c r="BO289" i="30"/>
  <c r="BM289" i="30"/>
  <c r="BK289" i="30"/>
  <c r="BI289" i="30"/>
  <c r="BH289" i="30"/>
  <c r="BF289" i="30"/>
  <c r="BD289" i="30"/>
  <c r="BB289" i="30"/>
  <c r="AX289" i="30"/>
  <c r="AV289" i="30"/>
  <c r="AU289" i="30"/>
  <c r="AR289" i="30"/>
  <c r="AK289" i="30"/>
  <c r="AS289" i="30" s="1"/>
  <c r="AA289" i="30"/>
  <c r="U289" i="30"/>
  <c r="S289" i="30"/>
  <c r="R289" i="30"/>
  <c r="P289" i="30"/>
  <c r="O289" i="30"/>
  <c r="D289" i="30"/>
  <c r="C289" i="30"/>
  <c r="BP288" i="30"/>
  <c r="BO288" i="30"/>
  <c r="BM288" i="30"/>
  <c r="BK288" i="30"/>
  <c r="BI288" i="30"/>
  <c r="BH288" i="30"/>
  <c r="BF288" i="30"/>
  <c r="BD288" i="30"/>
  <c r="BB288" i="30"/>
  <c r="AX288" i="30"/>
  <c r="AV288" i="30"/>
  <c r="AU288" i="30"/>
  <c r="AR288" i="30"/>
  <c r="AK288" i="30"/>
  <c r="AS288" i="30" s="1"/>
  <c r="AA288" i="30"/>
  <c r="U288" i="30"/>
  <c r="S288" i="30"/>
  <c r="R288" i="30"/>
  <c r="P288" i="30"/>
  <c r="O288" i="30"/>
  <c r="D288" i="30"/>
  <c r="C288" i="30"/>
  <c r="BP287" i="30"/>
  <c r="BO287" i="30"/>
  <c r="BM287" i="30"/>
  <c r="BK287" i="30"/>
  <c r="BI287" i="30"/>
  <c r="BH287" i="30"/>
  <c r="BF287" i="30"/>
  <c r="BD287" i="30"/>
  <c r="BB287" i="30"/>
  <c r="AX287" i="30"/>
  <c r="AV287" i="30"/>
  <c r="AU287" i="30"/>
  <c r="AR287" i="30"/>
  <c r="AK287" i="30"/>
  <c r="AS287" i="30" s="1"/>
  <c r="AA287" i="30"/>
  <c r="U287" i="30"/>
  <c r="S287" i="30"/>
  <c r="R287" i="30"/>
  <c r="P287" i="30"/>
  <c r="O287" i="30"/>
  <c r="D287" i="30"/>
  <c r="C287" i="30"/>
  <c r="BP286" i="30"/>
  <c r="BO286" i="30"/>
  <c r="BM286" i="30"/>
  <c r="BK286" i="30"/>
  <c r="BI286" i="30"/>
  <c r="BH286" i="30"/>
  <c r="BF286" i="30"/>
  <c r="BD286" i="30"/>
  <c r="BB286" i="30"/>
  <c r="AX286" i="30"/>
  <c r="AV286" i="30"/>
  <c r="AU286" i="30"/>
  <c r="AR286" i="30"/>
  <c r="AK286" i="30"/>
  <c r="AS286" i="30" s="1"/>
  <c r="AA286" i="30"/>
  <c r="U286" i="30"/>
  <c r="S286" i="30"/>
  <c r="R286" i="30"/>
  <c r="P286" i="30"/>
  <c r="O286" i="30"/>
  <c r="D286" i="30"/>
  <c r="C286" i="30"/>
  <c r="BP285" i="30"/>
  <c r="BO285" i="30"/>
  <c r="BM285" i="30"/>
  <c r="BK285" i="30"/>
  <c r="BI285" i="30"/>
  <c r="BH285" i="30"/>
  <c r="BF285" i="30"/>
  <c r="BD285" i="30"/>
  <c r="BB285" i="30"/>
  <c r="AX285" i="30"/>
  <c r="AV285" i="30"/>
  <c r="AU285" i="30"/>
  <c r="AR285" i="30"/>
  <c r="AK285" i="30"/>
  <c r="AS285" i="30" s="1"/>
  <c r="AA285" i="30"/>
  <c r="U285" i="30"/>
  <c r="S285" i="30"/>
  <c r="R285" i="30"/>
  <c r="P285" i="30"/>
  <c r="O285" i="30"/>
  <c r="D285" i="30"/>
  <c r="C285" i="30"/>
  <c r="BP284" i="30"/>
  <c r="BO284" i="30"/>
  <c r="BM284" i="30"/>
  <c r="BK284" i="30"/>
  <c r="BI284" i="30"/>
  <c r="BH284" i="30"/>
  <c r="BF284" i="30"/>
  <c r="BD284" i="30"/>
  <c r="BB284" i="30"/>
  <c r="AX284" i="30"/>
  <c r="AV284" i="30"/>
  <c r="AU284" i="30"/>
  <c r="AR284" i="30"/>
  <c r="AK284" i="30"/>
  <c r="AS284" i="30" s="1"/>
  <c r="AA284" i="30"/>
  <c r="U284" i="30"/>
  <c r="S284" i="30"/>
  <c r="R284" i="30"/>
  <c r="P284" i="30"/>
  <c r="O284" i="30"/>
  <c r="D284" i="30"/>
  <c r="C284" i="30"/>
  <c r="BP283" i="30"/>
  <c r="BO283" i="30"/>
  <c r="BM283" i="30"/>
  <c r="BK283" i="30"/>
  <c r="BI283" i="30"/>
  <c r="BH283" i="30"/>
  <c r="BF283" i="30"/>
  <c r="BD283" i="30"/>
  <c r="BB283" i="30"/>
  <c r="AX283" i="30"/>
  <c r="AV283" i="30"/>
  <c r="AU283" i="30"/>
  <c r="AR283" i="30"/>
  <c r="AK283" i="30"/>
  <c r="AS283" i="30" s="1"/>
  <c r="AA283" i="30"/>
  <c r="U283" i="30"/>
  <c r="S283" i="30"/>
  <c r="R283" i="30"/>
  <c r="P283" i="30"/>
  <c r="O283" i="30"/>
  <c r="D283" i="30"/>
  <c r="C283" i="30"/>
  <c r="BP282" i="30"/>
  <c r="BO282" i="30"/>
  <c r="BM282" i="30"/>
  <c r="BK282" i="30"/>
  <c r="BI282" i="30"/>
  <c r="BH282" i="30"/>
  <c r="BF282" i="30"/>
  <c r="BD282" i="30"/>
  <c r="BB282" i="30"/>
  <c r="AX282" i="30"/>
  <c r="AV282" i="30"/>
  <c r="AU282" i="30"/>
  <c r="AR282" i="30"/>
  <c r="AK282" i="30"/>
  <c r="AS282" i="30" s="1"/>
  <c r="AA282" i="30"/>
  <c r="U282" i="30"/>
  <c r="S282" i="30"/>
  <c r="R282" i="30"/>
  <c r="P282" i="30"/>
  <c r="O282" i="30"/>
  <c r="D282" i="30"/>
  <c r="C282" i="30"/>
  <c r="BP281" i="30"/>
  <c r="BO281" i="30"/>
  <c r="BM281" i="30"/>
  <c r="BK281" i="30"/>
  <c r="BI281" i="30"/>
  <c r="BH281" i="30"/>
  <c r="BF281" i="30"/>
  <c r="BD281" i="30"/>
  <c r="BB281" i="30"/>
  <c r="AX281" i="30"/>
  <c r="AV281" i="30"/>
  <c r="AU281" i="30"/>
  <c r="AR281" i="30"/>
  <c r="AK281" i="30"/>
  <c r="AS281" i="30" s="1"/>
  <c r="AA281" i="30"/>
  <c r="U281" i="30"/>
  <c r="S281" i="30"/>
  <c r="R281" i="30"/>
  <c r="P281" i="30"/>
  <c r="O281" i="30"/>
  <c r="D281" i="30"/>
  <c r="C281" i="30"/>
  <c r="BP280" i="30"/>
  <c r="BO280" i="30"/>
  <c r="BM280" i="30"/>
  <c r="BK280" i="30"/>
  <c r="BI280" i="30"/>
  <c r="BH280" i="30"/>
  <c r="BF280" i="30"/>
  <c r="BD280" i="30"/>
  <c r="BB280" i="30"/>
  <c r="AX280" i="30"/>
  <c r="AV280" i="30"/>
  <c r="AU280" i="30"/>
  <c r="AR280" i="30"/>
  <c r="AK280" i="30"/>
  <c r="AS280" i="30" s="1"/>
  <c r="AA280" i="30"/>
  <c r="U280" i="30"/>
  <c r="S280" i="30"/>
  <c r="R280" i="30"/>
  <c r="P280" i="30"/>
  <c r="O280" i="30"/>
  <c r="D280" i="30"/>
  <c r="C280" i="30"/>
  <c r="BP279" i="30"/>
  <c r="BO279" i="30"/>
  <c r="BM279" i="30"/>
  <c r="BK279" i="30"/>
  <c r="BI279" i="30"/>
  <c r="BH279" i="30"/>
  <c r="BF279" i="30"/>
  <c r="BD279" i="30"/>
  <c r="BB279" i="30"/>
  <c r="AX279" i="30"/>
  <c r="AV279" i="30"/>
  <c r="AU279" i="30"/>
  <c r="AR279" i="30"/>
  <c r="AK279" i="30"/>
  <c r="AS279" i="30" s="1"/>
  <c r="AA279" i="30"/>
  <c r="U279" i="30"/>
  <c r="S279" i="30"/>
  <c r="R279" i="30"/>
  <c r="P279" i="30"/>
  <c r="O279" i="30"/>
  <c r="D279" i="30"/>
  <c r="C279" i="30"/>
  <c r="BP278" i="30"/>
  <c r="BO278" i="30"/>
  <c r="BM278" i="30"/>
  <c r="BK278" i="30"/>
  <c r="BI278" i="30"/>
  <c r="BH278" i="30"/>
  <c r="BF278" i="30"/>
  <c r="BD278" i="30"/>
  <c r="BB278" i="30"/>
  <c r="AX278" i="30"/>
  <c r="AU278" i="30"/>
  <c r="AV278" i="30" s="1"/>
  <c r="AR278" i="30"/>
  <c r="AK278" i="30"/>
  <c r="AS278" i="30" s="1"/>
  <c r="AA278" i="30"/>
  <c r="U278" i="30"/>
  <c r="S278" i="30"/>
  <c r="R278" i="30"/>
  <c r="P278" i="30"/>
  <c r="O278" i="30"/>
  <c r="D278" i="30"/>
  <c r="C278" i="30"/>
  <c r="BO277" i="30"/>
  <c r="BP277" i="30" s="1"/>
  <c r="BM277" i="30"/>
  <c r="BK277" i="30"/>
  <c r="BI277" i="30"/>
  <c r="BH277" i="30"/>
  <c r="BF277" i="30"/>
  <c r="BD277" i="30"/>
  <c r="BB277" i="30"/>
  <c r="AX277" i="30"/>
  <c r="AV277" i="30"/>
  <c r="AU277" i="30"/>
  <c r="AK277" i="30"/>
  <c r="AS277" i="30" s="1"/>
  <c r="AA277" i="30"/>
  <c r="U277" i="30"/>
  <c r="S277" i="30"/>
  <c r="R277" i="30"/>
  <c r="P277" i="30"/>
  <c r="O277" i="30"/>
  <c r="D277" i="30"/>
  <c r="C277" i="30"/>
  <c r="BP276" i="30"/>
  <c r="BO276" i="30"/>
  <c r="BM276" i="30"/>
  <c r="BK276" i="30"/>
  <c r="BI276" i="30"/>
  <c r="BH276" i="30"/>
  <c r="BF276" i="30"/>
  <c r="BD276" i="30"/>
  <c r="BB276" i="30"/>
  <c r="AX276" i="30"/>
  <c r="AU276" i="30"/>
  <c r="AV276" i="30" s="1"/>
  <c r="AK276" i="30"/>
  <c r="AA276" i="30"/>
  <c r="U276" i="30"/>
  <c r="S276" i="30"/>
  <c r="R276" i="30"/>
  <c r="P276" i="30"/>
  <c r="O276" i="30"/>
  <c r="D276" i="30"/>
  <c r="C276" i="30"/>
  <c r="BO275" i="30"/>
  <c r="BP275" i="30" s="1"/>
  <c r="BM275" i="30"/>
  <c r="BK275" i="30"/>
  <c r="BI275" i="30"/>
  <c r="BH275" i="30"/>
  <c r="BF275" i="30"/>
  <c r="BD275" i="30"/>
  <c r="BB275" i="30"/>
  <c r="AX275" i="30"/>
  <c r="AU275" i="30"/>
  <c r="AV275" i="30" s="1"/>
  <c r="AK275" i="30"/>
  <c r="AS275" i="30" s="1"/>
  <c r="AA275" i="30"/>
  <c r="U275" i="30"/>
  <c r="S275" i="30"/>
  <c r="R275" i="30"/>
  <c r="P275" i="30"/>
  <c r="O275" i="30"/>
  <c r="D275" i="30"/>
  <c r="C275" i="30"/>
  <c r="BO274" i="30"/>
  <c r="BP274" i="30" s="1"/>
  <c r="BM274" i="30"/>
  <c r="BK274" i="30"/>
  <c r="BI274" i="30"/>
  <c r="BH274" i="30"/>
  <c r="BF274" i="30"/>
  <c r="BD274" i="30"/>
  <c r="BB274" i="30"/>
  <c r="AX274" i="30"/>
  <c r="AU274" i="30"/>
  <c r="AV274" i="30" s="1"/>
  <c r="AK274" i="30"/>
  <c r="AA274" i="30"/>
  <c r="U274" i="30"/>
  <c r="S274" i="30"/>
  <c r="R274" i="30"/>
  <c r="P274" i="30"/>
  <c r="O274" i="30"/>
  <c r="D274" i="30"/>
  <c r="C274" i="30"/>
  <c r="BP273" i="30"/>
  <c r="BO273" i="30"/>
  <c r="BM273" i="30"/>
  <c r="BK273" i="30"/>
  <c r="BI273" i="30"/>
  <c r="BH273" i="30"/>
  <c r="BF273" i="30"/>
  <c r="BD273" i="30"/>
  <c r="BB273" i="30"/>
  <c r="AX273" i="30"/>
  <c r="AU273" i="30"/>
  <c r="AV273" i="30" s="1"/>
  <c r="AS273" i="30"/>
  <c r="AK273" i="30"/>
  <c r="AA273" i="30"/>
  <c r="U273" i="30"/>
  <c r="S273" i="30"/>
  <c r="R273" i="30"/>
  <c r="P273" i="30"/>
  <c r="O273" i="30"/>
  <c r="D273" i="30"/>
  <c r="C273" i="30"/>
  <c r="BO272" i="30"/>
  <c r="BP272" i="30" s="1"/>
  <c r="BM272" i="30"/>
  <c r="BK272" i="30"/>
  <c r="BI272" i="30"/>
  <c r="BH272" i="30"/>
  <c r="BF272" i="30"/>
  <c r="BD272" i="30"/>
  <c r="BB272" i="30"/>
  <c r="AX272" i="30"/>
  <c r="AV272" i="30"/>
  <c r="AU272" i="30"/>
  <c r="AK272" i="30"/>
  <c r="AA272" i="30"/>
  <c r="U272" i="30"/>
  <c r="S272" i="30"/>
  <c r="R272" i="30"/>
  <c r="P272" i="30"/>
  <c r="O272" i="30"/>
  <c r="D272" i="30"/>
  <c r="C272" i="30"/>
  <c r="BO271" i="30"/>
  <c r="BP271" i="30" s="1"/>
  <c r="BM271" i="30"/>
  <c r="BK271" i="30"/>
  <c r="BI271" i="30"/>
  <c r="BH271" i="30"/>
  <c r="BF271" i="30"/>
  <c r="BD271" i="30"/>
  <c r="BB271" i="30"/>
  <c r="AX271" i="30"/>
  <c r="AU271" i="30"/>
  <c r="AV271" i="30" s="1"/>
  <c r="AK271" i="30"/>
  <c r="AS271" i="30" s="1"/>
  <c r="AA271" i="30"/>
  <c r="U271" i="30"/>
  <c r="S271" i="30"/>
  <c r="R271" i="30"/>
  <c r="P271" i="30"/>
  <c r="O271" i="30"/>
  <c r="D271" i="30"/>
  <c r="C271" i="30"/>
  <c r="BO270" i="30"/>
  <c r="BP270" i="30" s="1"/>
  <c r="BM270" i="30"/>
  <c r="BK270" i="30"/>
  <c r="BI270" i="30"/>
  <c r="BH270" i="30"/>
  <c r="BF270" i="30"/>
  <c r="BD270" i="30"/>
  <c r="BB270" i="30"/>
  <c r="AX270" i="30"/>
  <c r="AU270" i="30"/>
  <c r="AV270" i="30" s="1"/>
  <c r="AK270" i="30"/>
  <c r="AA270" i="30"/>
  <c r="U270" i="30"/>
  <c r="S270" i="30"/>
  <c r="R270" i="30"/>
  <c r="P270" i="30"/>
  <c r="O270" i="30"/>
  <c r="D270" i="30"/>
  <c r="C270" i="30"/>
  <c r="BO269" i="30"/>
  <c r="BP269" i="30" s="1"/>
  <c r="BM269" i="30"/>
  <c r="BK269" i="30"/>
  <c r="BI269" i="30"/>
  <c r="BH269" i="30"/>
  <c r="BF269" i="30"/>
  <c r="BD269" i="30"/>
  <c r="BB269" i="30"/>
  <c r="AX269" i="30"/>
  <c r="AV269" i="30"/>
  <c r="AU269" i="30"/>
  <c r="AK269" i="30"/>
  <c r="AS269" i="30" s="1"/>
  <c r="AA269" i="30"/>
  <c r="U269" i="30"/>
  <c r="S269" i="30"/>
  <c r="R269" i="30"/>
  <c r="P269" i="30"/>
  <c r="O269" i="30"/>
  <c r="D269" i="30"/>
  <c r="C269" i="30"/>
  <c r="BP268" i="30"/>
  <c r="BO268" i="30"/>
  <c r="BM268" i="30"/>
  <c r="BK268" i="30"/>
  <c r="BI268" i="30"/>
  <c r="BH268" i="30"/>
  <c r="BF268" i="30"/>
  <c r="BD268" i="30"/>
  <c r="BB268" i="30"/>
  <c r="AX268" i="30"/>
  <c r="AU268" i="30"/>
  <c r="AV268" i="30" s="1"/>
  <c r="AK268" i="30"/>
  <c r="AA268" i="30"/>
  <c r="U268" i="30"/>
  <c r="S268" i="30"/>
  <c r="R268" i="30"/>
  <c r="P268" i="30"/>
  <c r="O268" i="30"/>
  <c r="D268" i="30"/>
  <c r="C268" i="30"/>
  <c r="BO267" i="30"/>
  <c r="BP267" i="30" s="1"/>
  <c r="BM267" i="30"/>
  <c r="BK267" i="30"/>
  <c r="BI267" i="30"/>
  <c r="BH267" i="30"/>
  <c r="BF267" i="30"/>
  <c r="BD267" i="30"/>
  <c r="BB267" i="30"/>
  <c r="AX267" i="30"/>
  <c r="AU267" i="30"/>
  <c r="AV267" i="30" s="1"/>
  <c r="AK267" i="30"/>
  <c r="AS267" i="30" s="1"/>
  <c r="AA267" i="30"/>
  <c r="U267" i="30"/>
  <c r="S267" i="30"/>
  <c r="R267" i="30"/>
  <c r="P267" i="30"/>
  <c r="O267" i="30"/>
  <c r="D267" i="30"/>
  <c r="C267" i="30"/>
  <c r="BO266" i="30"/>
  <c r="BP266" i="30" s="1"/>
  <c r="BM266" i="30"/>
  <c r="BK266" i="30"/>
  <c r="BI266" i="30"/>
  <c r="BH266" i="30"/>
  <c r="BF266" i="30"/>
  <c r="BD266" i="30"/>
  <c r="BB266" i="30"/>
  <c r="AX266" i="30"/>
  <c r="AU266" i="30"/>
  <c r="AV266" i="30" s="1"/>
  <c r="AK266" i="30"/>
  <c r="AA266" i="30"/>
  <c r="U266" i="30"/>
  <c r="S266" i="30"/>
  <c r="R266" i="30"/>
  <c r="P266" i="30"/>
  <c r="O266" i="30"/>
  <c r="D266" i="30"/>
  <c r="C266" i="30"/>
  <c r="BP265" i="30"/>
  <c r="BO265" i="30"/>
  <c r="BM265" i="30"/>
  <c r="BK265" i="30"/>
  <c r="BI265" i="30"/>
  <c r="BH265" i="30"/>
  <c r="BF265" i="30"/>
  <c r="BD265" i="30"/>
  <c r="BB265" i="30"/>
  <c r="AX265" i="30"/>
  <c r="AU265" i="30"/>
  <c r="AV265" i="30" s="1"/>
  <c r="AS265" i="30"/>
  <c r="AK265" i="30"/>
  <c r="AA265" i="30"/>
  <c r="U265" i="30"/>
  <c r="S265" i="30"/>
  <c r="R265" i="30"/>
  <c r="P265" i="30"/>
  <c r="O265" i="30"/>
  <c r="D265" i="30"/>
  <c r="C265" i="30"/>
  <c r="BO264" i="30"/>
  <c r="BP264" i="30" s="1"/>
  <c r="BM264" i="30"/>
  <c r="BK264" i="30"/>
  <c r="BI264" i="30"/>
  <c r="BH264" i="30"/>
  <c r="BF264" i="30"/>
  <c r="BD264" i="30"/>
  <c r="BB264" i="30"/>
  <c r="AX264" i="30"/>
  <c r="AV264" i="30"/>
  <c r="AU264" i="30"/>
  <c r="AK264" i="30"/>
  <c r="AA264" i="30"/>
  <c r="U264" i="30"/>
  <c r="S264" i="30"/>
  <c r="R264" i="30"/>
  <c r="P264" i="30"/>
  <c r="O264" i="30"/>
  <c r="D264" i="30"/>
  <c r="C264" i="30"/>
  <c r="BO263" i="30"/>
  <c r="BP263" i="30" s="1"/>
  <c r="BM263" i="30"/>
  <c r="BK263" i="30"/>
  <c r="BI263" i="30"/>
  <c r="BH263" i="30"/>
  <c r="BF263" i="30"/>
  <c r="BD263" i="30"/>
  <c r="BB263" i="30"/>
  <c r="AX263" i="30"/>
  <c r="AU263" i="30"/>
  <c r="AV263" i="30" s="1"/>
  <c r="AK263" i="30"/>
  <c r="AS263" i="30" s="1"/>
  <c r="AA263" i="30"/>
  <c r="U263" i="30"/>
  <c r="S263" i="30"/>
  <c r="R263" i="30"/>
  <c r="P263" i="30"/>
  <c r="O263" i="30"/>
  <c r="D263" i="30"/>
  <c r="C263" i="30"/>
  <c r="BO262" i="30"/>
  <c r="BP262" i="30" s="1"/>
  <c r="BM262" i="30"/>
  <c r="BK262" i="30"/>
  <c r="BI262" i="30"/>
  <c r="BH262" i="30"/>
  <c r="BF262" i="30"/>
  <c r="BD262" i="30"/>
  <c r="BB262" i="30"/>
  <c r="AX262" i="30"/>
  <c r="AU262" i="30"/>
  <c r="AV262" i="30" s="1"/>
  <c r="AK262" i="30"/>
  <c r="AA262" i="30"/>
  <c r="U262" i="30"/>
  <c r="S262" i="30"/>
  <c r="R262" i="30"/>
  <c r="P262" i="30"/>
  <c r="O262" i="30"/>
  <c r="D262" i="30"/>
  <c r="C262" i="30"/>
  <c r="BP261" i="30"/>
  <c r="BO261" i="30"/>
  <c r="BM261" i="30"/>
  <c r="BK261" i="30"/>
  <c r="BI261" i="30"/>
  <c r="BH261" i="30"/>
  <c r="BF261" i="30"/>
  <c r="BD261" i="30"/>
  <c r="BB261" i="30"/>
  <c r="AX261" i="30"/>
  <c r="AU261" i="30"/>
  <c r="AV261" i="30" s="1"/>
  <c r="AS261" i="30"/>
  <c r="AK261" i="30"/>
  <c r="AA261" i="30"/>
  <c r="U261" i="30"/>
  <c r="S261" i="30"/>
  <c r="R261" i="30"/>
  <c r="P261" i="30"/>
  <c r="O261" i="30"/>
  <c r="D261" i="30"/>
  <c r="C261" i="30"/>
  <c r="BO260" i="30"/>
  <c r="BP260" i="30" s="1"/>
  <c r="BM260" i="30"/>
  <c r="BK260" i="30"/>
  <c r="BI260" i="30"/>
  <c r="BH260" i="30"/>
  <c r="BF260" i="30"/>
  <c r="BD260" i="30"/>
  <c r="BB260" i="30"/>
  <c r="AX260" i="30"/>
  <c r="AV260" i="30"/>
  <c r="AU260" i="30"/>
  <c r="AK260" i="30"/>
  <c r="AA260" i="30"/>
  <c r="U260" i="30"/>
  <c r="S260" i="30"/>
  <c r="R260" i="30"/>
  <c r="P260" i="30"/>
  <c r="O260" i="30"/>
  <c r="D260" i="30"/>
  <c r="C260" i="30"/>
  <c r="BO259" i="30"/>
  <c r="BP259" i="30" s="1"/>
  <c r="BM259" i="30"/>
  <c r="BK259" i="30"/>
  <c r="BI259" i="30"/>
  <c r="BH259" i="30"/>
  <c r="BF259" i="30"/>
  <c r="BD259" i="30"/>
  <c r="BB259" i="30"/>
  <c r="AX259" i="30"/>
  <c r="AU259" i="30"/>
  <c r="AV259" i="30" s="1"/>
  <c r="AK259" i="30"/>
  <c r="AS259" i="30" s="1"/>
  <c r="AA259" i="30"/>
  <c r="U259" i="30"/>
  <c r="S259" i="30"/>
  <c r="R259" i="30"/>
  <c r="P259" i="30"/>
  <c r="O259" i="30"/>
  <c r="D259" i="30"/>
  <c r="C259" i="30"/>
  <c r="BO258" i="30"/>
  <c r="BP258" i="30" s="1"/>
  <c r="BM258" i="30"/>
  <c r="BK258" i="30"/>
  <c r="BI258" i="30"/>
  <c r="BH258" i="30"/>
  <c r="BF258" i="30"/>
  <c r="BD258" i="30"/>
  <c r="BB258" i="30"/>
  <c r="AX258" i="30"/>
  <c r="AU258" i="30"/>
  <c r="AV258" i="30" s="1"/>
  <c r="AK258" i="30"/>
  <c r="AA258" i="30"/>
  <c r="U258" i="30"/>
  <c r="S258" i="30"/>
  <c r="R258" i="30"/>
  <c r="P258" i="30"/>
  <c r="O258" i="30"/>
  <c r="D258" i="30"/>
  <c r="C258" i="30"/>
  <c r="BP257" i="30"/>
  <c r="BO257" i="30"/>
  <c r="BM257" i="30"/>
  <c r="BK257" i="30"/>
  <c r="BI257" i="30"/>
  <c r="BH257" i="30"/>
  <c r="BF257" i="30"/>
  <c r="BD257" i="30"/>
  <c r="BB257" i="30"/>
  <c r="AX257" i="30"/>
  <c r="AU257" i="30"/>
  <c r="AV257" i="30" s="1"/>
  <c r="AS257" i="30"/>
  <c r="AK257" i="30"/>
  <c r="AA257" i="30"/>
  <c r="U257" i="30"/>
  <c r="S257" i="30"/>
  <c r="R257" i="30"/>
  <c r="P257" i="30"/>
  <c r="O257" i="30"/>
  <c r="D257" i="30"/>
  <c r="C257" i="30"/>
  <c r="BO256" i="30"/>
  <c r="BP256" i="30" s="1"/>
  <c r="BM256" i="30"/>
  <c r="BK256" i="30"/>
  <c r="BI256" i="30"/>
  <c r="BH256" i="30"/>
  <c r="BF256" i="30"/>
  <c r="BD256" i="30"/>
  <c r="BB256" i="30"/>
  <c r="AX256" i="30"/>
  <c r="AV256" i="30"/>
  <c r="AU256" i="30"/>
  <c r="AK256" i="30"/>
  <c r="AA256" i="30"/>
  <c r="U256" i="30"/>
  <c r="S256" i="30"/>
  <c r="R256" i="30"/>
  <c r="P256" i="30"/>
  <c r="O256" i="30"/>
  <c r="D256" i="30"/>
  <c r="C256" i="30"/>
  <c r="BP255" i="30"/>
  <c r="BO255" i="30"/>
  <c r="BM255" i="30"/>
  <c r="BK255" i="30"/>
  <c r="BI255" i="30"/>
  <c r="BH255" i="30"/>
  <c r="BF255" i="30"/>
  <c r="BD255" i="30"/>
  <c r="BB255" i="30"/>
  <c r="AX255" i="30"/>
  <c r="AU255" i="30"/>
  <c r="AV255" i="30" s="1"/>
  <c r="AR255" i="30"/>
  <c r="AK255" i="30"/>
  <c r="AS255" i="30" s="1"/>
  <c r="AA255" i="30"/>
  <c r="U255" i="30"/>
  <c r="S255" i="30"/>
  <c r="R255" i="30"/>
  <c r="P255" i="30"/>
  <c r="O255" i="30"/>
  <c r="D255" i="30"/>
  <c r="C255" i="30"/>
  <c r="BO254" i="30"/>
  <c r="BP254" i="30" s="1"/>
  <c r="BM254" i="30"/>
  <c r="BK254" i="30"/>
  <c r="BI254" i="30"/>
  <c r="BH254" i="30"/>
  <c r="BF254" i="30"/>
  <c r="BD254" i="30"/>
  <c r="BB254" i="30"/>
  <c r="AX254" i="30"/>
  <c r="AV254" i="30"/>
  <c r="AU254" i="30"/>
  <c r="AK254" i="30"/>
  <c r="AA254" i="30"/>
  <c r="U254" i="30"/>
  <c r="S254" i="30"/>
  <c r="R254" i="30"/>
  <c r="P254" i="30"/>
  <c r="O254" i="30"/>
  <c r="D254" i="30"/>
  <c r="C254" i="30"/>
  <c r="BP253" i="30"/>
  <c r="BO253" i="30"/>
  <c r="BM253" i="30"/>
  <c r="BK253" i="30"/>
  <c r="BI253" i="30"/>
  <c r="BH253" i="30"/>
  <c r="BF253" i="30"/>
  <c r="BD253" i="30"/>
  <c r="BB253" i="30"/>
  <c r="AX253" i="30"/>
  <c r="AV253" i="30"/>
  <c r="AU253" i="30"/>
  <c r="AS253" i="30"/>
  <c r="AK253" i="30"/>
  <c r="AA253" i="30"/>
  <c r="U253" i="30"/>
  <c r="S253" i="30"/>
  <c r="R253" i="30"/>
  <c r="P253" i="30"/>
  <c r="O253" i="30"/>
  <c r="D253" i="30"/>
  <c r="C253" i="30"/>
  <c r="BP252" i="30"/>
  <c r="BO252" i="30"/>
  <c r="BM252" i="30"/>
  <c r="BK252" i="30"/>
  <c r="BI252" i="30"/>
  <c r="BH252" i="30"/>
  <c r="BF252" i="30"/>
  <c r="BD252" i="30"/>
  <c r="BB252" i="30"/>
  <c r="AX252" i="30"/>
  <c r="AV252" i="30"/>
  <c r="AU252" i="30"/>
  <c r="AK252" i="30"/>
  <c r="AA252" i="30"/>
  <c r="U252" i="30"/>
  <c r="S252" i="30"/>
  <c r="R252" i="30"/>
  <c r="P252" i="30"/>
  <c r="O252" i="30"/>
  <c r="D252" i="30"/>
  <c r="C252" i="30"/>
  <c r="BP251" i="30"/>
  <c r="BO251" i="30"/>
  <c r="BM251" i="30"/>
  <c r="BK251" i="30"/>
  <c r="BI251" i="30"/>
  <c r="BH251" i="30"/>
  <c r="BF251" i="30"/>
  <c r="BD251" i="30"/>
  <c r="BB251" i="30"/>
  <c r="AX251" i="30"/>
  <c r="AU251" i="30"/>
  <c r="AV251" i="30" s="1"/>
  <c r="AR251" i="30"/>
  <c r="AK251" i="30"/>
  <c r="AS251" i="30" s="1"/>
  <c r="AA251" i="30"/>
  <c r="U251" i="30"/>
  <c r="S251" i="30"/>
  <c r="R251" i="30"/>
  <c r="P251" i="30"/>
  <c r="O251" i="30"/>
  <c r="D251" i="30"/>
  <c r="C251" i="30"/>
  <c r="BO250" i="30"/>
  <c r="BP250" i="30" s="1"/>
  <c r="BM250" i="30"/>
  <c r="BK250" i="30"/>
  <c r="BI250" i="30"/>
  <c r="BH250" i="30"/>
  <c r="BF250" i="30"/>
  <c r="BD250" i="30"/>
  <c r="BB250" i="30"/>
  <c r="AX250" i="30"/>
  <c r="AV250" i="30"/>
  <c r="AU250" i="30"/>
  <c r="AK250" i="30"/>
  <c r="AA250" i="30"/>
  <c r="U250" i="30"/>
  <c r="S250" i="30"/>
  <c r="R250" i="30"/>
  <c r="P250" i="30"/>
  <c r="O250" i="30"/>
  <c r="D250" i="30"/>
  <c r="C250" i="30"/>
  <c r="BP249" i="30"/>
  <c r="BO249" i="30"/>
  <c r="BM249" i="30"/>
  <c r="BK249" i="30"/>
  <c r="BI249" i="30"/>
  <c r="BH249" i="30"/>
  <c r="BF249" i="30"/>
  <c r="BD249" i="30"/>
  <c r="BB249" i="30"/>
  <c r="AX249" i="30"/>
  <c r="AV249" i="30"/>
  <c r="AU249" i="30"/>
  <c r="AS249" i="30"/>
  <c r="AK249" i="30"/>
  <c r="AA249" i="30"/>
  <c r="U249" i="30"/>
  <c r="S249" i="30"/>
  <c r="R249" i="30"/>
  <c r="P249" i="30"/>
  <c r="O249" i="30"/>
  <c r="D249" i="30"/>
  <c r="C249" i="30"/>
  <c r="BP248" i="30"/>
  <c r="BO248" i="30"/>
  <c r="BM248" i="30"/>
  <c r="BK248" i="30"/>
  <c r="BI248" i="30"/>
  <c r="BH248" i="30"/>
  <c r="BF248" i="30"/>
  <c r="BD248" i="30"/>
  <c r="BB248" i="30"/>
  <c r="AX248" i="30"/>
  <c r="AV248" i="30"/>
  <c r="AU248" i="30"/>
  <c r="AK248" i="30"/>
  <c r="AA248" i="30"/>
  <c r="U248" i="30"/>
  <c r="S248" i="30"/>
  <c r="R248" i="30"/>
  <c r="P248" i="30"/>
  <c r="O248" i="30"/>
  <c r="D248" i="30"/>
  <c r="C248" i="30"/>
  <c r="BP247" i="30"/>
  <c r="BO247" i="30"/>
  <c r="BM247" i="30"/>
  <c r="BK247" i="30"/>
  <c r="BI247" i="30"/>
  <c r="BH247" i="30"/>
  <c r="BF247" i="30"/>
  <c r="BD247" i="30"/>
  <c r="BB247" i="30"/>
  <c r="AX247" i="30"/>
  <c r="AU247" i="30"/>
  <c r="AV247" i="30" s="1"/>
  <c r="AR247" i="30"/>
  <c r="AK247" i="30"/>
  <c r="AS247" i="30" s="1"/>
  <c r="AA247" i="30"/>
  <c r="U247" i="30"/>
  <c r="S247" i="30"/>
  <c r="R247" i="30"/>
  <c r="P247" i="30"/>
  <c r="O247" i="30"/>
  <c r="D247" i="30"/>
  <c r="C247" i="30"/>
  <c r="BO246" i="30"/>
  <c r="BP246" i="30" s="1"/>
  <c r="BM246" i="30"/>
  <c r="BK246" i="30"/>
  <c r="BI246" i="30"/>
  <c r="BH246" i="30"/>
  <c r="BF246" i="30"/>
  <c r="BD246" i="30"/>
  <c r="BB246" i="30"/>
  <c r="AX246" i="30"/>
  <c r="AV246" i="30"/>
  <c r="AU246" i="30"/>
  <c r="AK246" i="30"/>
  <c r="AA246" i="30"/>
  <c r="U246" i="30"/>
  <c r="S246" i="30"/>
  <c r="R246" i="30"/>
  <c r="P246" i="30"/>
  <c r="O246" i="30"/>
  <c r="D246" i="30"/>
  <c r="C246" i="30"/>
  <c r="BP245" i="30"/>
  <c r="BO245" i="30"/>
  <c r="BM245" i="30"/>
  <c r="BK245" i="30"/>
  <c r="BI245" i="30"/>
  <c r="BH245" i="30"/>
  <c r="BF245" i="30"/>
  <c r="BD245" i="30"/>
  <c r="BB245" i="30"/>
  <c r="AX245" i="30"/>
  <c r="AV245" i="30"/>
  <c r="AU245" i="30"/>
  <c r="AS245" i="30"/>
  <c r="AK245" i="30"/>
  <c r="AA245" i="30"/>
  <c r="U245" i="30"/>
  <c r="S245" i="30"/>
  <c r="R245" i="30"/>
  <c r="P245" i="30"/>
  <c r="O245" i="30"/>
  <c r="D245" i="30"/>
  <c r="C245" i="30"/>
  <c r="BP244" i="30"/>
  <c r="BO244" i="30"/>
  <c r="BM244" i="30"/>
  <c r="BK244" i="30"/>
  <c r="BI244" i="30"/>
  <c r="BH244" i="30"/>
  <c r="BF244" i="30"/>
  <c r="BD244" i="30"/>
  <c r="BB244" i="30"/>
  <c r="AX244" i="30"/>
  <c r="AV244" i="30"/>
  <c r="AU244" i="30"/>
  <c r="AK244" i="30"/>
  <c r="AA244" i="30"/>
  <c r="U244" i="30"/>
  <c r="S244" i="30"/>
  <c r="R244" i="30"/>
  <c r="P244" i="30"/>
  <c r="O244" i="30"/>
  <c r="D244" i="30"/>
  <c r="C244" i="30"/>
  <c r="BP243" i="30"/>
  <c r="BO243" i="30"/>
  <c r="BM243" i="30"/>
  <c r="BK243" i="30"/>
  <c r="BI243" i="30"/>
  <c r="BH243" i="30"/>
  <c r="BF243" i="30"/>
  <c r="BD243" i="30"/>
  <c r="BB243" i="30"/>
  <c r="AX243" i="30"/>
  <c r="AU243" i="30"/>
  <c r="AV243" i="30" s="1"/>
  <c r="AR243" i="30"/>
  <c r="AK243" i="30"/>
  <c r="AS243" i="30" s="1"/>
  <c r="AA243" i="30"/>
  <c r="U243" i="30"/>
  <c r="S243" i="30"/>
  <c r="R243" i="30"/>
  <c r="P243" i="30"/>
  <c r="O243" i="30"/>
  <c r="D243" i="30"/>
  <c r="C243" i="30"/>
  <c r="BO242" i="30"/>
  <c r="BP242" i="30" s="1"/>
  <c r="BM242" i="30"/>
  <c r="BK242" i="30"/>
  <c r="BI242" i="30"/>
  <c r="BH242" i="30"/>
  <c r="BF242" i="30"/>
  <c r="BD242" i="30"/>
  <c r="BB242" i="30"/>
  <c r="AX242" i="30"/>
  <c r="AV242" i="30"/>
  <c r="AU242" i="30"/>
  <c r="AK242" i="30"/>
  <c r="AA242" i="30"/>
  <c r="U242" i="30"/>
  <c r="S242" i="30"/>
  <c r="R242" i="30"/>
  <c r="P242" i="30"/>
  <c r="O242" i="30"/>
  <c r="D242" i="30"/>
  <c r="C242" i="30"/>
  <c r="BP241" i="30"/>
  <c r="BO241" i="30"/>
  <c r="BM241" i="30"/>
  <c r="BK241" i="30"/>
  <c r="BI241" i="30"/>
  <c r="BH241" i="30"/>
  <c r="BF241" i="30"/>
  <c r="BD241" i="30"/>
  <c r="BB241" i="30"/>
  <c r="AX241" i="30"/>
  <c r="AV241" i="30"/>
  <c r="AU241" i="30"/>
  <c r="AS241" i="30"/>
  <c r="AK241" i="30"/>
  <c r="AA241" i="30"/>
  <c r="U241" i="30"/>
  <c r="S241" i="30"/>
  <c r="R241" i="30"/>
  <c r="P241" i="30"/>
  <c r="O241" i="30"/>
  <c r="D241" i="30"/>
  <c r="C241" i="30"/>
  <c r="BP240" i="30"/>
  <c r="BO240" i="30"/>
  <c r="BM240" i="30"/>
  <c r="BK240" i="30"/>
  <c r="BI240" i="30"/>
  <c r="BH240" i="30"/>
  <c r="BF240" i="30"/>
  <c r="BD240" i="30"/>
  <c r="BB240" i="30"/>
  <c r="AX240" i="30"/>
  <c r="AV240" i="30"/>
  <c r="AU240" i="30"/>
  <c r="AK240" i="30"/>
  <c r="AA240" i="30"/>
  <c r="U240" i="30"/>
  <c r="S240" i="30"/>
  <c r="R240" i="30"/>
  <c r="P240" i="30"/>
  <c r="O240" i="30"/>
  <c r="D240" i="30"/>
  <c r="C240" i="30"/>
  <c r="BP239" i="30"/>
  <c r="BO239" i="30"/>
  <c r="BM239" i="30"/>
  <c r="BK239" i="30"/>
  <c r="BI239" i="30"/>
  <c r="BH239" i="30"/>
  <c r="BF239" i="30"/>
  <c r="BD239" i="30"/>
  <c r="BB239" i="30"/>
  <c r="AX239" i="30"/>
  <c r="AU239" i="30"/>
  <c r="AV239" i="30" s="1"/>
  <c r="AR239" i="30"/>
  <c r="AK239" i="30"/>
  <c r="AS239" i="30" s="1"/>
  <c r="AA239" i="30"/>
  <c r="U239" i="30"/>
  <c r="S239" i="30"/>
  <c r="R239" i="30"/>
  <c r="P239" i="30"/>
  <c r="O239" i="30"/>
  <c r="D239" i="30"/>
  <c r="C239" i="30"/>
  <c r="BO238" i="30"/>
  <c r="BP238" i="30" s="1"/>
  <c r="BM238" i="30"/>
  <c r="BK238" i="30"/>
  <c r="BI238" i="30"/>
  <c r="BH238" i="30"/>
  <c r="BF238" i="30"/>
  <c r="BD238" i="30"/>
  <c r="BB238" i="30"/>
  <c r="AX238" i="30"/>
  <c r="AV238" i="30"/>
  <c r="AU238" i="30"/>
  <c r="AK238" i="30"/>
  <c r="AA238" i="30"/>
  <c r="U238" i="30"/>
  <c r="S238" i="30"/>
  <c r="R238" i="30"/>
  <c r="P238" i="30"/>
  <c r="O238" i="30"/>
  <c r="D238" i="30"/>
  <c r="C238" i="30"/>
  <c r="BP237" i="30"/>
  <c r="BO237" i="30"/>
  <c r="BM237" i="30"/>
  <c r="BK237" i="30"/>
  <c r="BI237" i="30"/>
  <c r="BH237" i="30"/>
  <c r="BF237" i="30"/>
  <c r="BD237" i="30"/>
  <c r="BB237" i="30"/>
  <c r="AX237" i="30"/>
  <c r="AV237" i="30"/>
  <c r="AU237" i="30"/>
  <c r="AS237" i="30"/>
  <c r="AK237" i="30"/>
  <c r="AA237" i="30"/>
  <c r="U237" i="30"/>
  <c r="S237" i="30"/>
  <c r="R237" i="30"/>
  <c r="P237" i="30"/>
  <c r="O237" i="30"/>
  <c r="D237" i="30"/>
  <c r="C237" i="30"/>
  <c r="BP236" i="30"/>
  <c r="BO236" i="30"/>
  <c r="BM236" i="30"/>
  <c r="BK236" i="30"/>
  <c r="BI236" i="30"/>
  <c r="BH236" i="30"/>
  <c r="BF236" i="30"/>
  <c r="BD236" i="30"/>
  <c r="BB236" i="30"/>
  <c r="AX236" i="30"/>
  <c r="AV236" i="30"/>
  <c r="AU236" i="30"/>
  <c r="AK236" i="30"/>
  <c r="AA236" i="30"/>
  <c r="U236" i="30"/>
  <c r="S236" i="30"/>
  <c r="R236" i="30"/>
  <c r="P236" i="30"/>
  <c r="O236" i="30"/>
  <c r="D236" i="30"/>
  <c r="C236" i="30"/>
  <c r="BP235" i="30"/>
  <c r="BO235" i="30"/>
  <c r="BM235" i="30"/>
  <c r="BK235" i="30"/>
  <c r="BI235" i="30"/>
  <c r="BH235" i="30"/>
  <c r="BF235" i="30"/>
  <c r="BD235" i="30"/>
  <c r="BB235" i="30"/>
  <c r="AX235" i="30"/>
  <c r="AU235" i="30"/>
  <c r="AV235" i="30" s="1"/>
  <c r="AR235" i="30"/>
  <c r="AK235" i="30"/>
  <c r="AS235" i="30" s="1"/>
  <c r="AA235" i="30"/>
  <c r="U235" i="30"/>
  <c r="S235" i="30"/>
  <c r="R235" i="30"/>
  <c r="P235" i="30"/>
  <c r="O235" i="30"/>
  <c r="D235" i="30"/>
  <c r="C235" i="30"/>
  <c r="BO234" i="30"/>
  <c r="BP234" i="30" s="1"/>
  <c r="BM234" i="30"/>
  <c r="BK234" i="30"/>
  <c r="BI234" i="30"/>
  <c r="BH234" i="30"/>
  <c r="BF234" i="30"/>
  <c r="BD234" i="30"/>
  <c r="BB234" i="30"/>
  <c r="AX234" i="30"/>
  <c r="AV234" i="30"/>
  <c r="AU234" i="30"/>
  <c r="AK234" i="30"/>
  <c r="AA234" i="30"/>
  <c r="U234" i="30"/>
  <c r="S234" i="30"/>
  <c r="R234" i="30"/>
  <c r="P234" i="30"/>
  <c r="O234" i="30"/>
  <c r="D234" i="30"/>
  <c r="C234" i="30"/>
  <c r="BP233" i="30"/>
  <c r="BO233" i="30"/>
  <c r="BM233" i="30"/>
  <c r="BK233" i="30"/>
  <c r="BI233" i="30"/>
  <c r="BH233" i="30"/>
  <c r="BF233" i="30"/>
  <c r="BD233" i="30"/>
  <c r="BB233" i="30"/>
  <c r="AX233" i="30"/>
  <c r="AV233" i="30"/>
  <c r="AU233" i="30"/>
  <c r="AS233" i="30"/>
  <c r="AK233" i="30"/>
  <c r="AA233" i="30"/>
  <c r="U233" i="30"/>
  <c r="S233" i="30"/>
  <c r="R233" i="30"/>
  <c r="P233" i="30"/>
  <c r="O233" i="30"/>
  <c r="D233" i="30"/>
  <c r="C233" i="30"/>
  <c r="BP232" i="30"/>
  <c r="BO232" i="30"/>
  <c r="BM232" i="30"/>
  <c r="BK232" i="30"/>
  <c r="BI232" i="30"/>
  <c r="BH232" i="30"/>
  <c r="BF232" i="30"/>
  <c r="BD232" i="30"/>
  <c r="BB232" i="30"/>
  <c r="AX232" i="30"/>
  <c r="AV232" i="30"/>
  <c r="AU232" i="30"/>
  <c r="AK232" i="30"/>
  <c r="AA232" i="30"/>
  <c r="U232" i="30"/>
  <c r="S232" i="30"/>
  <c r="R232" i="30"/>
  <c r="P232" i="30"/>
  <c r="O232" i="30"/>
  <c r="D232" i="30"/>
  <c r="C232" i="30"/>
  <c r="BP231" i="30"/>
  <c r="BO231" i="30"/>
  <c r="BM231" i="30"/>
  <c r="BK231" i="30"/>
  <c r="BI231" i="30"/>
  <c r="BH231" i="30"/>
  <c r="BF231" i="30"/>
  <c r="BD231" i="30"/>
  <c r="BB231" i="30"/>
  <c r="AX231" i="30"/>
  <c r="AU231" i="30"/>
  <c r="AV231" i="30" s="1"/>
  <c r="AR231" i="30"/>
  <c r="AK231" i="30"/>
  <c r="AS231" i="30" s="1"/>
  <c r="AA231" i="30"/>
  <c r="U231" i="30"/>
  <c r="S231" i="30"/>
  <c r="R231" i="30"/>
  <c r="P231" i="30"/>
  <c r="O231" i="30"/>
  <c r="D231" i="30"/>
  <c r="C231" i="30"/>
  <c r="BO230" i="30"/>
  <c r="BP230" i="30" s="1"/>
  <c r="BM230" i="30"/>
  <c r="BK230" i="30"/>
  <c r="BI230" i="30"/>
  <c r="BH230" i="30"/>
  <c r="BF230" i="30"/>
  <c r="BD230" i="30"/>
  <c r="BB230" i="30"/>
  <c r="AX230" i="30"/>
  <c r="AV230" i="30"/>
  <c r="AU230" i="30"/>
  <c r="AK230" i="30"/>
  <c r="AA230" i="30"/>
  <c r="U230" i="30"/>
  <c r="S230" i="30"/>
  <c r="R230" i="30"/>
  <c r="P230" i="30"/>
  <c r="O230" i="30"/>
  <c r="D230" i="30"/>
  <c r="C230" i="30"/>
  <c r="BP229" i="30"/>
  <c r="BO229" i="30"/>
  <c r="BM229" i="30"/>
  <c r="BK229" i="30"/>
  <c r="BI229" i="30"/>
  <c r="BH229" i="30"/>
  <c r="BF229" i="30"/>
  <c r="BD229" i="30"/>
  <c r="BB229" i="30"/>
  <c r="AX229" i="30"/>
  <c r="AV229" i="30"/>
  <c r="AU229" i="30"/>
  <c r="AS229" i="30"/>
  <c r="AK229" i="30"/>
  <c r="AA229" i="30"/>
  <c r="U229" i="30"/>
  <c r="S229" i="30"/>
  <c r="R229" i="30"/>
  <c r="P229" i="30"/>
  <c r="O229" i="30"/>
  <c r="D229" i="30"/>
  <c r="C229" i="30"/>
  <c r="BP228" i="30"/>
  <c r="BO228" i="30"/>
  <c r="BM228" i="30"/>
  <c r="BK228" i="30"/>
  <c r="BI228" i="30"/>
  <c r="BH228" i="30"/>
  <c r="BF228" i="30"/>
  <c r="BD228" i="30"/>
  <c r="BB228" i="30"/>
  <c r="AX228" i="30"/>
  <c r="AV228" i="30"/>
  <c r="AU228" i="30"/>
  <c r="AK228" i="30"/>
  <c r="AA228" i="30"/>
  <c r="U228" i="30"/>
  <c r="S228" i="30"/>
  <c r="R228" i="30"/>
  <c r="P228" i="30"/>
  <c r="O228" i="30"/>
  <c r="D228" i="30"/>
  <c r="C228" i="30"/>
  <c r="BP227" i="30"/>
  <c r="BO227" i="30"/>
  <c r="BM227" i="30"/>
  <c r="BK227" i="30"/>
  <c r="BI227" i="30"/>
  <c r="BH227" i="30"/>
  <c r="BF227" i="30"/>
  <c r="BD227" i="30"/>
  <c r="BB227" i="30"/>
  <c r="AX227" i="30"/>
  <c r="AU227" i="30"/>
  <c r="AV227" i="30" s="1"/>
  <c r="AR227" i="30"/>
  <c r="AK227" i="30"/>
  <c r="AS227" i="30" s="1"/>
  <c r="AA227" i="30"/>
  <c r="U227" i="30"/>
  <c r="S227" i="30"/>
  <c r="R227" i="30"/>
  <c r="P227" i="30"/>
  <c r="O227" i="30"/>
  <c r="D227" i="30"/>
  <c r="C227" i="30"/>
  <c r="BO226" i="30"/>
  <c r="BP226" i="30" s="1"/>
  <c r="BM226" i="30"/>
  <c r="BK226" i="30"/>
  <c r="BI226" i="30"/>
  <c r="BH226" i="30"/>
  <c r="BF226" i="30"/>
  <c r="BD226" i="30"/>
  <c r="BB226" i="30"/>
  <c r="AX226" i="30"/>
  <c r="AV226" i="30"/>
  <c r="AU226" i="30"/>
  <c r="AK226" i="30"/>
  <c r="AA226" i="30"/>
  <c r="U226" i="30"/>
  <c r="S226" i="30"/>
  <c r="R226" i="30"/>
  <c r="P226" i="30"/>
  <c r="O226" i="30"/>
  <c r="D226" i="30"/>
  <c r="C226" i="30"/>
  <c r="BO225" i="30"/>
  <c r="BP225" i="30" s="1"/>
  <c r="BM225" i="30"/>
  <c r="BK225" i="30"/>
  <c r="BI225" i="30"/>
  <c r="BH225" i="30"/>
  <c r="BF225" i="30"/>
  <c r="BD225" i="30"/>
  <c r="BB225" i="30"/>
  <c r="AX225" i="30"/>
  <c r="AV225" i="30"/>
  <c r="AU225" i="30"/>
  <c r="AQ225" i="30"/>
  <c r="AK225" i="30"/>
  <c r="AS225" i="30" s="1"/>
  <c r="AA225" i="30"/>
  <c r="U225" i="30"/>
  <c r="S225" i="30"/>
  <c r="R225" i="30"/>
  <c r="P225" i="30"/>
  <c r="O225" i="30"/>
  <c r="D225" i="30"/>
  <c r="C225" i="30"/>
  <c r="BO224" i="30"/>
  <c r="BP224" i="30" s="1"/>
  <c r="BM224" i="30"/>
  <c r="BK224" i="30"/>
  <c r="BI224" i="30"/>
  <c r="BH224" i="30"/>
  <c r="BF224" i="30"/>
  <c r="BD224" i="30"/>
  <c r="BB224" i="30"/>
  <c r="AX224" i="30"/>
  <c r="AU224" i="30"/>
  <c r="AV224" i="30" s="1"/>
  <c r="AQ224" i="30"/>
  <c r="AK224" i="30"/>
  <c r="AS224" i="30" s="1"/>
  <c r="AA224" i="30"/>
  <c r="U224" i="30"/>
  <c r="S224" i="30"/>
  <c r="R224" i="30"/>
  <c r="P224" i="30"/>
  <c r="O224" i="30"/>
  <c r="D224" i="30"/>
  <c r="C224" i="30"/>
  <c r="BO223" i="30"/>
  <c r="BP223" i="30" s="1"/>
  <c r="BM223" i="30"/>
  <c r="BK223" i="30"/>
  <c r="BI223" i="30"/>
  <c r="BH223" i="30"/>
  <c r="BF223" i="30"/>
  <c r="BD223" i="30"/>
  <c r="BB223" i="30"/>
  <c r="AX223" i="30"/>
  <c r="AV223" i="30"/>
  <c r="AU223" i="30"/>
  <c r="AQ223" i="30"/>
  <c r="AK223" i="30"/>
  <c r="AS223" i="30" s="1"/>
  <c r="AA223" i="30"/>
  <c r="U223" i="30"/>
  <c r="S223" i="30"/>
  <c r="R223" i="30"/>
  <c r="P223" i="30"/>
  <c r="O223" i="30"/>
  <c r="D223" i="30"/>
  <c r="C223" i="30"/>
  <c r="BO222" i="30"/>
  <c r="BP222" i="30" s="1"/>
  <c r="BM222" i="30"/>
  <c r="BK222" i="30"/>
  <c r="BI222" i="30"/>
  <c r="BH222" i="30"/>
  <c r="BF222" i="30"/>
  <c r="BD222" i="30"/>
  <c r="BB222" i="30"/>
  <c r="AX222" i="30"/>
  <c r="AV222" i="30"/>
  <c r="AU222" i="30"/>
  <c r="AK222" i="30"/>
  <c r="AA222" i="30"/>
  <c r="U222" i="30"/>
  <c r="S222" i="30"/>
  <c r="R222" i="30"/>
  <c r="P222" i="30"/>
  <c r="O222" i="30"/>
  <c r="D222" i="30"/>
  <c r="C222" i="30"/>
  <c r="BO221" i="30"/>
  <c r="BP221" i="30" s="1"/>
  <c r="BM221" i="30"/>
  <c r="BK221" i="30"/>
  <c r="BI221" i="30"/>
  <c r="BH221" i="30"/>
  <c r="BF221" i="30"/>
  <c r="BD221" i="30"/>
  <c r="BB221" i="30"/>
  <c r="AX221" i="30"/>
  <c r="AV221" i="30"/>
  <c r="AU221" i="30"/>
  <c r="AQ221" i="30"/>
  <c r="AK221" i="30"/>
  <c r="AS221" i="30" s="1"/>
  <c r="AA221" i="30"/>
  <c r="U221" i="30"/>
  <c r="S221" i="30"/>
  <c r="R221" i="30"/>
  <c r="P221" i="30"/>
  <c r="O221" i="30"/>
  <c r="D221" i="30"/>
  <c r="C221" i="30"/>
  <c r="BO220" i="30"/>
  <c r="BP220" i="30" s="1"/>
  <c r="BM220" i="30"/>
  <c r="BK220" i="30"/>
  <c r="BI220" i="30"/>
  <c r="BH220" i="30"/>
  <c r="BF220" i="30"/>
  <c r="BD220" i="30"/>
  <c r="BB220" i="30"/>
  <c r="AX220" i="30"/>
  <c r="AU220" i="30"/>
  <c r="AV220" i="30" s="1"/>
  <c r="AQ220" i="30"/>
  <c r="AK220" i="30"/>
  <c r="AS220" i="30" s="1"/>
  <c r="AA220" i="30"/>
  <c r="U220" i="30"/>
  <c r="S220" i="30"/>
  <c r="R220" i="30"/>
  <c r="P220" i="30"/>
  <c r="O220" i="30"/>
  <c r="D220" i="30"/>
  <c r="C220" i="30"/>
  <c r="BO219" i="30"/>
  <c r="BP219" i="30" s="1"/>
  <c r="BM219" i="30"/>
  <c r="BK219" i="30"/>
  <c r="BI219" i="30"/>
  <c r="BH219" i="30"/>
  <c r="BF219" i="30"/>
  <c r="BD219" i="30"/>
  <c r="BB219" i="30"/>
  <c r="AX219" i="30"/>
  <c r="AV219" i="30"/>
  <c r="AU219" i="30"/>
  <c r="AQ219" i="30"/>
  <c r="AK219" i="30"/>
  <c r="AS219" i="30" s="1"/>
  <c r="AA219" i="30"/>
  <c r="U219" i="30"/>
  <c r="S219" i="30"/>
  <c r="R219" i="30"/>
  <c r="P219" i="30"/>
  <c r="O219" i="30"/>
  <c r="D219" i="30"/>
  <c r="C219" i="30"/>
  <c r="BO218" i="30"/>
  <c r="BP218" i="30" s="1"/>
  <c r="BM218" i="30"/>
  <c r="BK218" i="30"/>
  <c r="BI218" i="30"/>
  <c r="BH218" i="30"/>
  <c r="BF218" i="30"/>
  <c r="BD218" i="30"/>
  <c r="BB218" i="30"/>
  <c r="AX218" i="30"/>
  <c r="AV218" i="30"/>
  <c r="AU218" i="30"/>
  <c r="AK218" i="30"/>
  <c r="AA218" i="30"/>
  <c r="U218" i="30"/>
  <c r="S218" i="30"/>
  <c r="R218" i="30"/>
  <c r="P218" i="30"/>
  <c r="O218" i="30"/>
  <c r="D218" i="30"/>
  <c r="C218" i="30"/>
  <c r="BO217" i="30"/>
  <c r="BP217" i="30" s="1"/>
  <c r="BM217" i="30"/>
  <c r="BK217" i="30"/>
  <c r="BI217" i="30"/>
  <c r="BH217" i="30"/>
  <c r="BF217" i="30"/>
  <c r="BD217" i="30"/>
  <c r="BB217" i="30"/>
  <c r="AX217" i="30"/>
  <c r="AU217" i="30"/>
  <c r="AV217" i="30" s="1"/>
  <c r="AK217" i="30"/>
  <c r="AS217" i="30" s="1"/>
  <c r="AA217" i="30"/>
  <c r="U217" i="30"/>
  <c r="S217" i="30"/>
  <c r="R217" i="30"/>
  <c r="P217" i="30"/>
  <c r="O217" i="30"/>
  <c r="D217" i="30"/>
  <c r="C217" i="30"/>
  <c r="BO216" i="30"/>
  <c r="BP216" i="30" s="1"/>
  <c r="BM216" i="30"/>
  <c r="BK216" i="30"/>
  <c r="BI216" i="30"/>
  <c r="BH216" i="30"/>
  <c r="BF216" i="30"/>
  <c r="BD216" i="30"/>
  <c r="BB216" i="30"/>
  <c r="AX216" i="30"/>
  <c r="AU216" i="30"/>
  <c r="AV216" i="30" s="1"/>
  <c r="AP216" i="30"/>
  <c r="AZ216" i="30" s="1"/>
  <c r="AK216" i="30"/>
  <c r="AT216" i="30" s="1"/>
  <c r="AA216" i="30"/>
  <c r="U216" i="30"/>
  <c r="S216" i="30"/>
  <c r="R216" i="30"/>
  <c r="P216" i="30"/>
  <c r="O216" i="30"/>
  <c r="D216" i="30"/>
  <c r="C216" i="30"/>
  <c r="BO215" i="30"/>
  <c r="BP215" i="30" s="1"/>
  <c r="BM215" i="30"/>
  <c r="BK215" i="30"/>
  <c r="BI215" i="30"/>
  <c r="BH215" i="30"/>
  <c r="BF215" i="30"/>
  <c r="BD215" i="30"/>
  <c r="BB215" i="30"/>
  <c r="AX215" i="30"/>
  <c r="AU215" i="30"/>
  <c r="AV215" i="30" s="1"/>
  <c r="AK215" i="30"/>
  <c r="AA215" i="30"/>
  <c r="U215" i="30"/>
  <c r="S215" i="30"/>
  <c r="R215" i="30"/>
  <c r="P215" i="30"/>
  <c r="O215" i="30"/>
  <c r="D215" i="30"/>
  <c r="C215" i="30"/>
  <c r="BO214" i="30"/>
  <c r="BP214" i="30" s="1"/>
  <c r="BM214" i="30"/>
  <c r="BK214" i="30"/>
  <c r="BI214" i="30"/>
  <c r="BH214" i="30"/>
  <c r="BF214" i="30"/>
  <c r="BD214" i="30"/>
  <c r="BB214" i="30"/>
  <c r="AX214" i="30"/>
  <c r="AU214" i="30"/>
  <c r="AV214" i="30" s="1"/>
  <c r="AR214" i="30"/>
  <c r="AQ214" i="30"/>
  <c r="AP214" i="30"/>
  <c r="AZ214" i="30" s="1"/>
  <c r="AK214" i="30"/>
  <c r="AS214" i="30" s="1"/>
  <c r="AA214" i="30"/>
  <c r="U214" i="30"/>
  <c r="S214" i="30"/>
  <c r="R214" i="30"/>
  <c r="P214" i="30"/>
  <c r="O214" i="30"/>
  <c r="D214" i="30"/>
  <c r="C214" i="30"/>
  <c r="BO213" i="30"/>
  <c r="BP213" i="30" s="1"/>
  <c r="BM213" i="30"/>
  <c r="BK213" i="30"/>
  <c r="BI213" i="30"/>
  <c r="BH213" i="30"/>
  <c r="BF213" i="30"/>
  <c r="BD213" i="30"/>
  <c r="BB213" i="30"/>
  <c r="AZ213" i="30"/>
  <c r="BN213" i="30" s="1"/>
  <c r="AX213" i="30"/>
  <c r="AU213" i="30"/>
  <c r="AV213" i="30" s="1"/>
  <c r="AR213" i="30"/>
  <c r="AQ213" i="30"/>
  <c r="AP213" i="30"/>
  <c r="AK213" i="30"/>
  <c r="AS213" i="30" s="1"/>
  <c r="AA213" i="30"/>
  <c r="U213" i="30"/>
  <c r="S213" i="30"/>
  <c r="R213" i="30"/>
  <c r="P213" i="30"/>
  <c r="O213" i="30"/>
  <c r="D213" i="30"/>
  <c r="C213" i="30"/>
  <c r="BO212" i="30"/>
  <c r="BP212" i="30" s="1"/>
  <c r="BM212" i="30"/>
  <c r="BK212" i="30"/>
  <c r="BI212" i="30"/>
  <c r="BH212" i="30"/>
  <c r="BF212" i="30"/>
  <c r="BD212" i="30"/>
  <c r="BB212" i="30"/>
  <c r="AZ212" i="30"/>
  <c r="BN212" i="30" s="1"/>
  <c r="AX212" i="30"/>
  <c r="AU212" i="30"/>
  <c r="AV212" i="30" s="1"/>
  <c r="AR212" i="30"/>
  <c r="AQ212" i="30"/>
  <c r="AP212" i="30"/>
  <c r="AK212" i="30"/>
  <c r="AS212" i="30" s="1"/>
  <c r="AA212" i="30"/>
  <c r="U212" i="30"/>
  <c r="S212" i="30"/>
  <c r="R212" i="30"/>
  <c r="P212" i="30"/>
  <c r="O212" i="30"/>
  <c r="D212" i="30"/>
  <c r="C212" i="30"/>
  <c r="BO211" i="30"/>
  <c r="BP211" i="30" s="1"/>
  <c r="BM211" i="30"/>
  <c r="BK211" i="30"/>
  <c r="BI211" i="30"/>
  <c r="BH211" i="30"/>
  <c r="BF211" i="30"/>
  <c r="BD211" i="30"/>
  <c r="BB211" i="30"/>
  <c r="AX211" i="30"/>
  <c r="AU211" i="30"/>
  <c r="AV211" i="30" s="1"/>
  <c r="AQ211" i="30"/>
  <c r="AP211" i="30"/>
  <c r="AZ211" i="30" s="1"/>
  <c r="AK211" i="30"/>
  <c r="AS211" i="30" s="1"/>
  <c r="AA211" i="30"/>
  <c r="U211" i="30"/>
  <c r="S211" i="30"/>
  <c r="R211" i="30"/>
  <c r="P211" i="30"/>
  <c r="O211" i="30"/>
  <c r="D211" i="30"/>
  <c r="C211" i="30"/>
  <c r="BO210" i="30"/>
  <c r="BP210" i="30" s="1"/>
  <c r="BM210" i="30"/>
  <c r="BK210" i="30"/>
  <c r="BI210" i="30"/>
  <c r="BH210" i="30"/>
  <c r="BF210" i="30"/>
  <c r="BD210" i="30"/>
  <c r="BB210" i="30"/>
  <c r="AX210" i="30"/>
  <c r="AU210" i="30"/>
  <c r="AV210" i="30" s="1"/>
  <c r="AP210" i="30"/>
  <c r="AZ210" i="30" s="1"/>
  <c r="BN210" i="30" s="1"/>
  <c r="AK210" i="30"/>
  <c r="AS210" i="30" s="1"/>
  <c r="AA210" i="30"/>
  <c r="U210" i="30"/>
  <c r="S210" i="30"/>
  <c r="R210" i="30"/>
  <c r="P210" i="30"/>
  <c r="O210" i="30"/>
  <c r="D210" i="30"/>
  <c r="C210" i="30"/>
  <c r="BO209" i="30"/>
  <c r="BP209" i="30" s="1"/>
  <c r="BM209" i="30"/>
  <c r="BK209" i="30"/>
  <c r="BI209" i="30"/>
  <c r="BH209" i="30"/>
  <c r="BF209" i="30"/>
  <c r="BD209" i="30"/>
  <c r="BB209" i="30"/>
  <c r="AX209" i="30"/>
  <c r="AU209" i="30"/>
  <c r="AV209" i="30" s="1"/>
  <c r="AP209" i="30"/>
  <c r="AZ209" i="30" s="1"/>
  <c r="BN209" i="30" s="1"/>
  <c r="AK209" i="30"/>
  <c r="AS209" i="30" s="1"/>
  <c r="AA209" i="30"/>
  <c r="U209" i="30"/>
  <c r="S209" i="30"/>
  <c r="R209" i="30"/>
  <c r="P209" i="30"/>
  <c r="O209" i="30"/>
  <c r="D209" i="30"/>
  <c r="C209" i="30"/>
  <c r="BO208" i="30"/>
  <c r="BP208" i="30" s="1"/>
  <c r="BM208" i="30"/>
  <c r="BK208" i="30"/>
  <c r="BI208" i="30"/>
  <c r="BH208" i="30"/>
  <c r="BF208" i="30"/>
  <c r="BD208" i="30"/>
  <c r="BB208" i="30"/>
  <c r="AX208" i="30"/>
  <c r="AU208" i="30"/>
  <c r="AV208" i="30" s="1"/>
  <c r="AT208" i="30"/>
  <c r="AK208" i="30"/>
  <c r="AA208" i="30"/>
  <c r="U208" i="30"/>
  <c r="S208" i="30"/>
  <c r="R208" i="30"/>
  <c r="P208" i="30"/>
  <c r="O208" i="30"/>
  <c r="D208" i="30"/>
  <c r="C208" i="30"/>
  <c r="BO207" i="30"/>
  <c r="BP207" i="30" s="1"/>
  <c r="BM207" i="30"/>
  <c r="BK207" i="30"/>
  <c r="BI207" i="30"/>
  <c r="BH207" i="30"/>
  <c r="BF207" i="30"/>
  <c r="BD207" i="30"/>
  <c r="BB207" i="30"/>
  <c r="AX207" i="30"/>
  <c r="AU207" i="30"/>
  <c r="AV207" i="30" s="1"/>
  <c r="AR207" i="30"/>
  <c r="AK207" i="30"/>
  <c r="AA207" i="30"/>
  <c r="U207" i="30"/>
  <c r="S207" i="30"/>
  <c r="R207" i="30"/>
  <c r="P207" i="30"/>
  <c r="O207" i="30"/>
  <c r="D207" i="30"/>
  <c r="C207" i="30"/>
  <c r="BO206" i="30"/>
  <c r="BP206" i="30" s="1"/>
  <c r="BM206" i="30"/>
  <c r="BK206" i="30"/>
  <c r="BI206" i="30"/>
  <c r="BH206" i="30"/>
  <c r="BF206" i="30"/>
  <c r="BD206" i="30"/>
  <c r="BB206" i="30"/>
  <c r="AX206" i="30"/>
  <c r="AU206" i="30"/>
  <c r="AV206" i="30" s="1"/>
  <c r="AR206" i="30"/>
  <c r="AQ206" i="30"/>
  <c r="AP206" i="30"/>
  <c r="AZ206" i="30" s="1"/>
  <c r="AK206" i="30"/>
  <c r="AS206" i="30" s="1"/>
  <c r="AA206" i="30"/>
  <c r="U206" i="30"/>
  <c r="S206" i="30"/>
  <c r="R206" i="30"/>
  <c r="P206" i="30"/>
  <c r="O206" i="30"/>
  <c r="D206" i="30"/>
  <c r="C206" i="30"/>
  <c r="BO205" i="30"/>
  <c r="BP205" i="30" s="1"/>
  <c r="BM205" i="30"/>
  <c r="BK205" i="30"/>
  <c r="BI205" i="30"/>
  <c r="BH205" i="30"/>
  <c r="BF205" i="30"/>
  <c r="BD205" i="30"/>
  <c r="BB205" i="30"/>
  <c r="AX205" i="30"/>
  <c r="AU205" i="30"/>
  <c r="AV205" i="30" s="1"/>
  <c r="AQ205" i="30"/>
  <c r="AP205" i="30"/>
  <c r="AZ205" i="30" s="1"/>
  <c r="BN205" i="30" s="1"/>
  <c r="AK205" i="30"/>
  <c r="AS205" i="30" s="1"/>
  <c r="AA205" i="30"/>
  <c r="U205" i="30"/>
  <c r="S205" i="30"/>
  <c r="R205" i="30"/>
  <c r="P205" i="30"/>
  <c r="O205" i="30"/>
  <c r="D205" i="30"/>
  <c r="C205" i="30"/>
  <c r="BO204" i="30"/>
  <c r="BP204" i="30" s="1"/>
  <c r="BM204" i="30"/>
  <c r="BK204" i="30"/>
  <c r="BI204" i="30"/>
  <c r="BH204" i="30"/>
  <c r="BF204" i="30"/>
  <c r="BD204" i="30"/>
  <c r="BB204" i="30"/>
  <c r="AX204" i="30"/>
  <c r="AU204" i="30"/>
  <c r="AV204" i="30" s="1"/>
  <c r="AK204" i="30"/>
  <c r="AA204" i="30"/>
  <c r="U204" i="30"/>
  <c r="S204" i="30"/>
  <c r="R204" i="30"/>
  <c r="P204" i="30"/>
  <c r="O204" i="30"/>
  <c r="D204" i="30"/>
  <c r="C204" i="30"/>
  <c r="BO203" i="30"/>
  <c r="BP203" i="30" s="1"/>
  <c r="BM203" i="30"/>
  <c r="BK203" i="30"/>
  <c r="BI203" i="30"/>
  <c r="BH203" i="30"/>
  <c r="BF203" i="30"/>
  <c r="BD203" i="30"/>
  <c r="BB203" i="30"/>
  <c r="AX203" i="30"/>
  <c r="AU203" i="30"/>
  <c r="AV203" i="30" s="1"/>
  <c r="AT203" i="30"/>
  <c r="AK203" i="30"/>
  <c r="AA203" i="30"/>
  <c r="U203" i="30"/>
  <c r="S203" i="30"/>
  <c r="R203" i="30"/>
  <c r="P203" i="30"/>
  <c r="O203" i="30"/>
  <c r="D203" i="30"/>
  <c r="C203" i="30"/>
  <c r="BO202" i="30"/>
  <c r="BP202" i="30" s="1"/>
  <c r="BM202" i="30"/>
  <c r="BK202" i="30"/>
  <c r="BI202" i="30"/>
  <c r="BH202" i="30"/>
  <c r="BF202" i="30"/>
  <c r="BD202" i="30"/>
  <c r="BB202" i="30"/>
  <c r="AX202" i="30"/>
  <c r="AU202" i="30"/>
  <c r="AV202" i="30" s="1"/>
  <c r="AT202" i="30"/>
  <c r="AQ202" i="30"/>
  <c r="AP202" i="30"/>
  <c r="AZ202" i="30" s="1"/>
  <c r="AK202" i="30"/>
  <c r="AS202" i="30" s="1"/>
  <c r="AA202" i="30"/>
  <c r="U202" i="30"/>
  <c r="S202" i="30"/>
  <c r="R202" i="30"/>
  <c r="P202" i="30"/>
  <c r="O202" i="30"/>
  <c r="D202" i="30"/>
  <c r="C202" i="30"/>
  <c r="BO201" i="30"/>
  <c r="BP201" i="30" s="1"/>
  <c r="BM201" i="30"/>
  <c r="BK201" i="30"/>
  <c r="BI201" i="30"/>
  <c r="BH201" i="30"/>
  <c r="BF201" i="30"/>
  <c r="BD201" i="30"/>
  <c r="BB201" i="30"/>
  <c r="AX201" i="30"/>
  <c r="AU201" i="30"/>
  <c r="AV201" i="30" s="1"/>
  <c r="AP201" i="30"/>
  <c r="AZ201" i="30" s="1"/>
  <c r="BN201" i="30" s="1"/>
  <c r="AK201" i="30"/>
  <c r="AA201" i="30"/>
  <c r="U201" i="30"/>
  <c r="S201" i="30"/>
  <c r="R201" i="30"/>
  <c r="P201" i="30"/>
  <c r="O201" i="30"/>
  <c r="D201" i="30"/>
  <c r="C201" i="30"/>
  <c r="BO200" i="30"/>
  <c r="BP200" i="30" s="1"/>
  <c r="BM200" i="30"/>
  <c r="BK200" i="30"/>
  <c r="BI200" i="30"/>
  <c r="BH200" i="30"/>
  <c r="BF200" i="30"/>
  <c r="BD200" i="30"/>
  <c r="BB200" i="30"/>
  <c r="AX200" i="30"/>
  <c r="AU200" i="30"/>
  <c r="AV200" i="30" s="1"/>
  <c r="AQ200" i="30"/>
  <c r="AK200" i="30"/>
  <c r="AR200" i="30" s="1"/>
  <c r="AA200" i="30"/>
  <c r="U200" i="30"/>
  <c r="S200" i="30"/>
  <c r="R200" i="30"/>
  <c r="P200" i="30"/>
  <c r="O200" i="30"/>
  <c r="D200" i="30"/>
  <c r="C200" i="30"/>
  <c r="BO199" i="30"/>
  <c r="BP199" i="30" s="1"/>
  <c r="BM199" i="30"/>
  <c r="BK199" i="30"/>
  <c r="BI199" i="30"/>
  <c r="BH199" i="30"/>
  <c r="BF199" i="30"/>
  <c r="BD199" i="30"/>
  <c r="BB199" i="30"/>
  <c r="AX199" i="30"/>
  <c r="AU199" i="30"/>
  <c r="AV199" i="30" s="1"/>
  <c r="AK199" i="30"/>
  <c r="AR199" i="30" s="1"/>
  <c r="AA199" i="30"/>
  <c r="U199" i="30"/>
  <c r="S199" i="30"/>
  <c r="R199" i="30"/>
  <c r="P199" i="30"/>
  <c r="O199" i="30"/>
  <c r="D199" i="30"/>
  <c r="C199" i="30"/>
  <c r="BO198" i="30"/>
  <c r="BP198" i="30" s="1"/>
  <c r="BM198" i="30"/>
  <c r="BK198" i="30"/>
  <c r="BI198" i="30"/>
  <c r="BH198" i="30"/>
  <c r="BF198" i="30"/>
  <c r="BD198" i="30"/>
  <c r="BB198" i="30"/>
  <c r="AX198" i="30"/>
  <c r="AU198" i="30"/>
  <c r="AV198" i="30" s="1"/>
  <c r="AS198" i="30"/>
  <c r="AK198" i="30"/>
  <c r="AR198" i="30" s="1"/>
  <c r="AA198" i="30"/>
  <c r="U198" i="30"/>
  <c r="S198" i="30"/>
  <c r="R198" i="30"/>
  <c r="P198" i="30"/>
  <c r="O198" i="30"/>
  <c r="D198" i="30"/>
  <c r="C198" i="30"/>
  <c r="BO197" i="30"/>
  <c r="BP197" i="30" s="1"/>
  <c r="BM197" i="30"/>
  <c r="BK197" i="30"/>
  <c r="BI197" i="30"/>
  <c r="BH197" i="30"/>
  <c r="BF197" i="30"/>
  <c r="BD197" i="30"/>
  <c r="BB197" i="30"/>
  <c r="AX197" i="30"/>
  <c r="AU197" i="30"/>
  <c r="AV197" i="30" s="1"/>
  <c r="AK197" i="30"/>
  <c r="AR197" i="30" s="1"/>
  <c r="AA197" i="30"/>
  <c r="U197" i="30"/>
  <c r="S197" i="30"/>
  <c r="R197" i="30"/>
  <c r="P197" i="30"/>
  <c r="O197" i="30"/>
  <c r="D197" i="30"/>
  <c r="C197" i="30"/>
  <c r="BO196" i="30"/>
  <c r="BP196" i="30" s="1"/>
  <c r="BM196" i="30"/>
  <c r="BK196" i="30"/>
  <c r="BI196" i="30"/>
  <c r="BH196" i="30"/>
  <c r="BF196" i="30"/>
  <c r="BD196" i="30"/>
  <c r="BB196" i="30"/>
  <c r="AX196" i="30"/>
  <c r="AU196" i="30"/>
  <c r="AV196" i="30" s="1"/>
  <c r="AS196" i="30"/>
  <c r="AQ196" i="30"/>
  <c r="AP196" i="30"/>
  <c r="AZ196" i="30" s="1"/>
  <c r="AK196" i="30"/>
  <c r="AR196" i="30" s="1"/>
  <c r="AA196" i="30"/>
  <c r="U196" i="30"/>
  <c r="S196" i="30"/>
  <c r="R196" i="30"/>
  <c r="P196" i="30"/>
  <c r="O196" i="30"/>
  <c r="D196" i="30"/>
  <c r="C196" i="30"/>
  <c r="BO195" i="30"/>
  <c r="BP195" i="30" s="1"/>
  <c r="BM195" i="30"/>
  <c r="BK195" i="30"/>
  <c r="BI195" i="30"/>
  <c r="BH195" i="30"/>
  <c r="BF195" i="30"/>
  <c r="BD195" i="30"/>
  <c r="BB195" i="30"/>
  <c r="AX195" i="30"/>
  <c r="AU195" i="30"/>
  <c r="AV195" i="30" s="1"/>
  <c r="AK195" i="30"/>
  <c r="AR195" i="30" s="1"/>
  <c r="AA195" i="30"/>
  <c r="U195" i="30"/>
  <c r="S195" i="30"/>
  <c r="R195" i="30"/>
  <c r="P195" i="30"/>
  <c r="O195" i="30"/>
  <c r="D195" i="30"/>
  <c r="C195" i="30"/>
  <c r="BO194" i="30"/>
  <c r="BP194" i="30" s="1"/>
  <c r="BM194" i="30"/>
  <c r="BK194" i="30"/>
  <c r="BI194" i="30"/>
  <c r="BH194" i="30"/>
  <c r="BF194" i="30"/>
  <c r="BD194" i="30"/>
  <c r="BB194" i="30"/>
  <c r="AX194" i="30"/>
  <c r="AU194" i="30"/>
  <c r="AV194" i="30" s="1"/>
  <c r="AS194" i="30"/>
  <c r="AP194" i="30"/>
  <c r="AZ194" i="30" s="1"/>
  <c r="BN194" i="30" s="1"/>
  <c r="AK194" i="30"/>
  <c r="AR194" i="30" s="1"/>
  <c r="AA194" i="30"/>
  <c r="U194" i="30"/>
  <c r="S194" i="30"/>
  <c r="R194" i="30"/>
  <c r="P194" i="30"/>
  <c r="O194" i="30"/>
  <c r="D194" i="30"/>
  <c r="C194" i="30"/>
  <c r="BO193" i="30"/>
  <c r="BP193" i="30" s="1"/>
  <c r="BM193" i="30"/>
  <c r="BK193" i="30"/>
  <c r="BI193" i="30"/>
  <c r="BH193" i="30"/>
  <c r="BF193" i="30"/>
  <c r="BD193" i="30"/>
  <c r="BB193" i="30"/>
  <c r="AX193" i="30"/>
  <c r="AU193" i="30"/>
  <c r="AV193" i="30" s="1"/>
  <c r="AQ193" i="30"/>
  <c r="AK193" i="30"/>
  <c r="AR193" i="30" s="1"/>
  <c r="AA193" i="30"/>
  <c r="U193" i="30"/>
  <c r="S193" i="30"/>
  <c r="R193" i="30"/>
  <c r="P193" i="30"/>
  <c r="O193" i="30"/>
  <c r="D193" i="30"/>
  <c r="C193" i="30"/>
  <c r="BO192" i="30"/>
  <c r="BP192" i="30" s="1"/>
  <c r="BM192" i="30"/>
  <c r="BK192" i="30"/>
  <c r="BI192" i="30"/>
  <c r="BH192" i="30"/>
  <c r="BF192" i="30"/>
  <c r="BD192" i="30"/>
  <c r="BB192" i="30"/>
  <c r="AX192" i="30"/>
  <c r="AU192" i="30"/>
  <c r="AV192" i="30" s="1"/>
  <c r="AK192" i="30"/>
  <c r="AA192" i="30"/>
  <c r="U192" i="30"/>
  <c r="S192" i="30"/>
  <c r="R192" i="30"/>
  <c r="P192" i="30"/>
  <c r="O192" i="30"/>
  <c r="D192" i="30"/>
  <c r="C192" i="30"/>
  <c r="BO191" i="30"/>
  <c r="BP191" i="30" s="1"/>
  <c r="BM191" i="30"/>
  <c r="BK191" i="30"/>
  <c r="BI191" i="30"/>
  <c r="BH191" i="30"/>
  <c r="BF191" i="30"/>
  <c r="BD191" i="30"/>
  <c r="BB191" i="30"/>
  <c r="AX191" i="30"/>
  <c r="AU191" i="30"/>
  <c r="AV191" i="30" s="1"/>
  <c r="AK191" i="30"/>
  <c r="AR191" i="30" s="1"/>
  <c r="AA191" i="30"/>
  <c r="U191" i="30"/>
  <c r="S191" i="30"/>
  <c r="R191" i="30"/>
  <c r="P191" i="30"/>
  <c r="O191" i="30"/>
  <c r="D191" i="30"/>
  <c r="C191" i="30"/>
  <c r="BO190" i="30"/>
  <c r="BP190" i="30" s="1"/>
  <c r="BM190" i="30"/>
  <c r="BK190" i="30"/>
  <c r="BI190" i="30"/>
  <c r="BH190" i="30"/>
  <c r="BF190" i="30"/>
  <c r="BD190" i="30"/>
  <c r="BB190" i="30"/>
  <c r="AX190" i="30"/>
  <c r="AU190" i="30"/>
  <c r="AV190" i="30" s="1"/>
  <c r="AS190" i="30"/>
  <c r="AQ190" i="30"/>
  <c r="AP190" i="30"/>
  <c r="AZ190" i="30" s="1"/>
  <c r="AK190" i="30"/>
  <c r="AR190" i="30" s="1"/>
  <c r="AA190" i="30"/>
  <c r="U190" i="30"/>
  <c r="S190" i="30"/>
  <c r="R190" i="30"/>
  <c r="P190" i="30"/>
  <c r="O190" i="30"/>
  <c r="D190" i="30"/>
  <c r="C190" i="30"/>
  <c r="BO189" i="30"/>
  <c r="BP189" i="30" s="1"/>
  <c r="BM189" i="30"/>
  <c r="BK189" i="30"/>
  <c r="BI189" i="30"/>
  <c r="BH189" i="30"/>
  <c r="BF189" i="30"/>
  <c r="BD189" i="30"/>
  <c r="BB189" i="30"/>
  <c r="AX189" i="30"/>
  <c r="AU189" i="30"/>
  <c r="AV189" i="30" s="1"/>
  <c r="AS189" i="30"/>
  <c r="AK189" i="30"/>
  <c r="AR189" i="30" s="1"/>
  <c r="AA189" i="30"/>
  <c r="U189" i="30"/>
  <c r="S189" i="30"/>
  <c r="R189" i="30"/>
  <c r="P189" i="30"/>
  <c r="O189" i="30"/>
  <c r="D189" i="30"/>
  <c r="C189" i="30"/>
  <c r="BO188" i="30"/>
  <c r="BP188" i="30" s="1"/>
  <c r="BM188" i="30"/>
  <c r="BK188" i="30"/>
  <c r="BI188" i="30"/>
  <c r="BH188" i="30"/>
  <c r="BF188" i="30"/>
  <c r="BD188" i="30"/>
  <c r="BB188" i="30"/>
  <c r="AX188" i="30"/>
  <c r="AU188" i="30"/>
  <c r="AV188" i="30" s="1"/>
  <c r="AK188" i="30"/>
  <c r="AR188" i="30" s="1"/>
  <c r="AA188" i="30"/>
  <c r="U188" i="30"/>
  <c r="S188" i="30"/>
  <c r="R188" i="30"/>
  <c r="P188" i="30"/>
  <c r="O188" i="30"/>
  <c r="D188" i="30"/>
  <c r="C188" i="30"/>
  <c r="BO187" i="30"/>
  <c r="BP187" i="30" s="1"/>
  <c r="BM187" i="30"/>
  <c r="BK187" i="30"/>
  <c r="BI187" i="30"/>
  <c r="BH187" i="30"/>
  <c r="BF187" i="30"/>
  <c r="BD187" i="30"/>
  <c r="BB187" i="30"/>
  <c r="AX187" i="30"/>
  <c r="AU187" i="30"/>
  <c r="AV187" i="30" s="1"/>
  <c r="AK187" i="30"/>
  <c r="AR187" i="30" s="1"/>
  <c r="AA187" i="30"/>
  <c r="U187" i="30"/>
  <c r="S187" i="30"/>
  <c r="R187" i="30"/>
  <c r="P187" i="30"/>
  <c r="O187" i="30"/>
  <c r="D187" i="30"/>
  <c r="C187" i="30"/>
  <c r="BO186" i="30"/>
  <c r="BP186" i="30" s="1"/>
  <c r="BM186" i="30"/>
  <c r="BK186" i="30"/>
  <c r="BI186" i="30"/>
  <c r="BH186" i="30"/>
  <c r="BF186" i="30"/>
  <c r="BD186" i="30"/>
  <c r="BB186" i="30"/>
  <c r="AX186" i="30"/>
  <c r="AU186" i="30"/>
  <c r="AV186" i="30" s="1"/>
  <c r="AS186" i="30"/>
  <c r="AP186" i="30"/>
  <c r="AZ186" i="30" s="1"/>
  <c r="AK186" i="30"/>
  <c r="AR186" i="30" s="1"/>
  <c r="AA186" i="30"/>
  <c r="U186" i="30"/>
  <c r="S186" i="30"/>
  <c r="R186" i="30"/>
  <c r="P186" i="30"/>
  <c r="O186" i="30"/>
  <c r="D186" i="30"/>
  <c r="C186" i="30"/>
  <c r="BO185" i="30"/>
  <c r="BP185" i="30" s="1"/>
  <c r="BM185" i="30"/>
  <c r="BK185" i="30"/>
  <c r="BI185" i="30"/>
  <c r="BH185" i="30"/>
  <c r="BF185" i="30"/>
  <c r="BD185" i="30"/>
  <c r="BB185" i="30"/>
  <c r="AX185" i="30"/>
  <c r="AU185" i="30"/>
  <c r="AV185" i="30" s="1"/>
  <c r="AK185" i="30"/>
  <c r="AA185" i="30"/>
  <c r="U185" i="30"/>
  <c r="S185" i="30"/>
  <c r="R185" i="30"/>
  <c r="P185" i="30"/>
  <c r="O185" i="30"/>
  <c r="D185" i="30"/>
  <c r="C185" i="30"/>
  <c r="BO184" i="30"/>
  <c r="BP184" i="30" s="1"/>
  <c r="BM184" i="30"/>
  <c r="BK184" i="30"/>
  <c r="BI184" i="30"/>
  <c r="BH184" i="30"/>
  <c r="BF184" i="30"/>
  <c r="BD184" i="30"/>
  <c r="BB184" i="30"/>
  <c r="AX184" i="30"/>
  <c r="AU184" i="30"/>
  <c r="AV184" i="30" s="1"/>
  <c r="AK184" i="30"/>
  <c r="AA184" i="30"/>
  <c r="U184" i="30"/>
  <c r="S184" i="30"/>
  <c r="R184" i="30"/>
  <c r="P184" i="30"/>
  <c r="O184" i="30"/>
  <c r="D184" i="30"/>
  <c r="C184" i="30"/>
  <c r="BO183" i="30"/>
  <c r="BP183" i="30" s="1"/>
  <c r="BM183" i="30"/>
  <c r="BK183" i="30"/>
  <c r="BI183" i="30"/>
  <c r="BH183" i="30"/>
  <c r="BF183" i="30"/>
  <c r="BD183" i="30"/>
  <c r="BB183" i="30"/>
  <c r="AX183" i="30"/>
  <c r="AU183" i="30"/>
  <c r="AV183" i="30" s="1"/>
  <c r="AK183" i="30"/>
  <c r="AR183" i="30" s="1"/>
  <c r="AA183" i="30"/>
  <c r="U183" i="30"/>
  <c r="S183" i="30"/>
  <c r="R183" i="30"/>
  <c r="P183" i="30"/>
  <c r="O183" i="30"/>
  <c r="D183" i="30"/>
  <c r="C183" i="30"/>
  <c r="BO182" i="30"/>
  <c r="BP182" i="30" s="1"/>
  <c r="BM182" i="30"/>
  <c r="BK182" i="30"/>
  <c r="BI182" i="30"/>
  <c r="BH182" i="30"/>
  <c r="BF182" i="30"/>
  <c r="BD182" i="30"/>
  <c r="BB182" i="30"/>
  <c r="AX182" i="30"/>
  <c r="AU182" i="30"/>
  <c r="AV182" i="30" s="1"/>
  <c r="AS182" i="30"/>
  <c r="AQ182" i="30"/>
  <c r="AP182" i="30"/>
  <c r="AZ182" i="30" s="1"/>
  <c r="AK182" i="30"/>
  <c r="AR182" i="30" s="1"/>
  <c r="AA182" i="30"/>
  <c r="U182" i="30"/>
  <c r="S182" i="30"/>
  <c r="R182" i="30"/>
  <c r="P182" i="30"/>
  <c r="O182" i="30"/>
  <c r="D182" i="30"/>
  <c r="C182" i="30"/>
  <c r="BO181" i="30"/>
  <c r="BP181" i="30" s="1"/>
  <c r="BM181" i="30"/>
  <c r="BK181" i="30"/>
  <c r="BI181" i="30"/>
  <c r="BH181" i="30"/>
  <c r="BF181" i="30"/>
  <c r="BD181" i="30"/>
  <c r="BB181" i="30"/>
  <c r="AX181" i="30"/>
  <c r="AU181" i="30"/>
  <c r="AV181" i="30" s="1"/>
  <c r="AS181" i="30"/>
  <c r="AK181" i="30"/>
  <c r="AR181" i="30" s="1"/>
  <c r="AA181" i="30"/>
  <c r="U181" i="30"/>
  <c r="S181" i="30"/>
  <c r="R181" i="30"/>
  <c r="P181" i="30"/>
  <c r="O181" i="30"/>
  <c r="D181" i="30"/>
  <c r="C181" i="30"/>
  <c r="BO180" i="30"/>
  <c r="BP180" i="30" s="1"/>
  <c r="BM180" i="30"/>
  <c r="BK180" i="30"/>
  <c r="BI180" i="30"/>
  <c r="BH180" i="30"/>
  <c r="BF180" i="30"/>
  <c r="BD180" i="30"/>
  <c r="BB180" i="30"/>
  <c r="AX180" i="30"/>
  <c r="AU180" i="30"/>
  <c r="AV180" i="30" s="1"/>
  <c r="AK180" i="30"/>
  <c r="AR180" i="30" s="1"/>
  <c r="AA180" i="30"/>
  <c r="U180" i="30"/>
  <c r="S180" i="30"/>
  <c r="R180" i="30"/>
  <c r="P180" i="30"/>
  <c r="O180" i="30"/>
  <c r="D180" i="30"/>
  <c r="C180" i="30"/>
  <c r="BO179" i="30"/>
  <c r="BP179" i="30" s="1"/>
  <c r="BM179" i="30"/>
  <c r="BK179" i="30"/>
  <c r="BI179" i="30"/>
  <c r="BH179" i="30"/>
  <c r="BF179" i="30"/>
  <c r="BD179" i="30"/>
  <c r="BB179" i="30"/>
  <c r="AX179" i="30"/>
  <c r="AU179" i="30"/>
  <c r="AV179" i="30" s="1"/>
  <c r="AR179" i="30"/>
  <c r="AQ179" i="30"/>
  <c r="AP179" i="30"/>
  <c r="AZ179" i="30" s="1"/>
  <c r="AK179" i="30"/>
  <c r="AS179" i="30" s="1"/>
  <c r="AA179" i="30"/>
  <c r="U179" i="30"/>
  <c r="S179" i="30"/>
  <c r="R179" i="30"/>
  <c r="P179" i="30"/>
  <c r="O179" i="30"/>
  <c r="D179" i="30"/>
  <c r="C179" i="30"/>
  <c r="BO178" i="30"/>
  <c r="BP178" i="30" s="1"/>
  <c r="BM178" i="30"/>
  <c r="BK178" i="30"/>
  <c r="BI178" i="30"/>
  <c r="BH178" i="30"/>
  <c r="BF178" i="30"/>
  <c r="BD178" i="30"/>
  <c r="BB178" i="30"/>
  <c r="AX178" i="30"/>
  <c r="AU178" i="30"/>
  <c r="AV178" i="30" s="1"/>
  <c r="AR178" i="30"/>
  <c r="AQ178" i="30"/>
  <c r="AP178" i="30"/>
  <c r="AZ178" i="30" s="1"/>
  <c r="BN178" i="30" s="1"/>
  <c r="AK178" i="30"/>
  <c r="AS178" i="30" s="1"/>
  <c r="AA178" i="30"/>
  <c r="U178" i="30"/>
  <c r="S178" i="30"/>
  <c r="R178" i="30"/>
  <c r="P178" i="30"/>
  <c r="O178" i="30"/>
  <c r="D178" i="30"/>
  <c r="C178" i="30"/>
  <c r="BO177" i="30"/>
  <c r="BP177" i="30" s="1"/>
  <c r="BM177" i="30"/>
  <c r="BK177" i="30"/>
  <c r="BI177" i="30"/>
  <c r="BH177" i="30"/>
  <c r="BF177" i="30"/>
  <c r="BD177" i="30"/>
  <c r="BB177" i="30"/>
  <c r="AX177" i="30"/>
  <c r="AU177" i="30"/>
  <c r="AV177" i="30" s="1"/>
  <c r="AT177" i="30"/>
  <c r="AP177" i="30"/>
  <c r="AZ177" i="30" s="1"/>
  <c r="AK177" i="30"/>
  <c r="AR177" i="30" s="1"/>
  <c r="AA177" i="30"/>
  <c r="U177" i="30"/>
  <c r="S177" i="30"/>
  <c r="R177" i="30"/>
  <c r="P177" i="30"/>
  <c r="O177" i="30"/>
  <c r="D177" i="30"/>
  <c r="C177" i="30"/>
  <c r="BO176" i="30"/>
  <c r="BP176" i="30" s="1"/>
  <c r="BM176" i="30"/>
  <c r="BK176" i="30"/>
  <c r="BI176" i="30"/>
  <c r="BH176" i="30"/>
  <c r="BF176" i="30"/>
  <c r="BD176" i="30"/>
  <c r="BB176" i="30"/>
  <c r="AX176" i="30"/>
  <c r="AU176" i="30"/>
  <c r="AV176" i="30" s="1"/>
  <c r="AT176" i="30"/>
  <c r="AQ176" i="30"/>
  <c r="AP176" i="30"/>
  <c r="AZ176" i="30" s="1"/>
  <c r="BN176" i="30" s="1"/>
  <c r="AK176" i="30"/>
  <c r="AR176" i="30" s="1"/>
  <c r="AA176" i="30"/>
  <c r="U176" i="30"/>
  <c r="S176" i="30"/>
  <c r="R176" i="30"/>
  <c r="P176" i="30"/>
  <c r="O176" i="30"/>
  <c r="D176" i="30"/>
  <c r="C176" i="30"/>
  <c r="BO175" i="30"/>
  <c r="BP175" i="30" s="1"/>
  <c r="BM175" i="30"/>
  <c r="BK175" i="30"/>
  <c r="BI175" i="30"/>
  <c r="BH175" i="30"/>
  <c r="BF175" i="30"/>
  <c r="BD175" i="30"/>
  <c r="BB175" i="30"/>
  <c r="AX175" i="30"/>
  <c r="AU175" i="30"/>
  <c r="AV175" i="30" s="1"/>
  <c r="AT175" i="30"/>
  <c r="AP175" i="30"/>
  <c r="AZ175" i="30" s="1"/>
  <c r="AK175" i="30"/>
  <c r="AR175" i="30" s="1"/>
  <c r="AA175" i="30"/>
  <c r="U175" i="30"/>
  <c r="S175" i="30"/>
  <c r="R175" i="30"/>
  <c r="P175" i="30"/>
  <c r="O175" i="30"/>
  <c r="D175" i="30"/>
  <c r="C175" i="30"/>
  <c r="BO174" i="30"/>
  <c r="BP174" i="30" s="1"/>
  <c r="BM174" i="30"/>
  <c r="BK174" i="30"/>
  <c r="BI174" i="30"/>
  <c r="BH174" i="30"/>
  <c r="BF174" i="30"/>
  <c r="BD174" i="30"/>
  <c r="BB174" i="30"/>
  <c r="AX174" i="30"/>
  <c r="AU174" i="30"/>
  <c r="AV174" i="30" s="1"/>
  <c r="AT174" i="30"/>
  <c r="AQ174" i="30"/>
  <c r="AP174" i="30"/>
  <c r="AZ174" i="30" s="1"/>
  <c r="BN174" i="30" s="1"/>
  <c r="AK174" i="30"/>
  <c r="AR174" i="30" s="1"/>
  <c r="AA174" i="30"/>
  <c r="U174" i="30"/>
  <c r="S174" i="30"/>
  <c r="R174" i="30"/>
  <c r="P174" i="30"/>
  <c r="O174" i="30"/>
  <c r="D174" i="30"/>
  <c r="C174" i="30"/>
  <c r="BO173" i="30"/>
  <c r="BP173" i="30" s="1"/>
  <c r="BM173" i="30"/>
  <c r="BK173" i="30"/>
  <c r="BI173" i="30"/>
  <c r="BH173" i="30"/>
  <c r="BF173" i="30"/>
  <c r="BD173" i="30"/>
  <c r="BB173" i="30"/>
  <c r="AX173" i="30"/>
  <c r="AU173" i="30"/>
  <c r="AV173" i="30" s="1"/>
  <c r="AT173" i="30"/>
  <c r="AP173" i="30"/>
  <c r="AZ173" i="30" s="1"/>
  <c r="AK173" i="30"/>
  <c r="AR173" i="30" s="1"/>
  <c r="AA173" i="30"/>
  <c r="U173" i="30"/>
  <c r="S173" i="30"/>
  <c r="R173" i="30"/>
  <c r="P173" i="30"/>
  <c r="O173" i="30"/>
  <c r="D173" i="30"/>
  <c r="C173" i="30"/>
  <c r="BO172" i="30"/>
  <c r="BP172" i="30" s="1"/>
  <c r="BM172" i="30"/>
  <c r="BK172" i="30"/>
  <c r="BI172" i="30"/>
  <c r="BH172" i="30"/>
  <c r="BF172" i="30"/>
  <c r="BD172" i="30"/>
  <c r="BB172" i="30"/>
  <c r="AX172" i="30"/>
  <c r="AU172" i="30"/>
  <c r="AV172" i="30" s="1"/>
  <c r="AT172" i="30"/>
  <c r="AQ172" i="30"/>
  <c r="AP172" i="30"/>
  <c r="AZ172" i="30" s="1"/>
  <c r="BN172" i="30" s="1"/>
  <c r="AK172" i="30"/>
  <c r="AR172" i="30" s="1"/>
  <c r="AA172" i="30"/>
  <c r="U172" i="30"/>
  <c r="S172" i="30"/>
  <c r="R172" i="30"/>
  <c r="P172" i="30"/>
  <c r="O172" i="30"/>
  <c r="D172" i="30"/>
  <c r="C172" i="30"/>
  <c r="BO171" i="30"/>
  <c r="BP171" i="30" s="1"/>
  <c r="BM171" i="30"/>
  <c r="BK171" i="30"/>
  <c r="BI171" i="30"/>
  <c r="BH171" i="30"/>
  <c r="BF171" i="30"/>
  <c r="BD171" i="30"/>
  <c r="BB171" i="30"/>
  <c r="AX171" i="30"/>
  <c r="AU171" i="30"/>
  <c r="AV171" i="30" s="1"/>
  <c r="AT171" i="30"/>
  <c r="AP171" i="30"/>
  <c r="AZ171" i="30" s="1"/>
  <c r="AK171" i="30"/>
  <c r="AR171" i="30" s="1"/>
  <c r="AA171" i="30"/>
  <c r="U171" i="30"/>
  <c r="S171" i="30"/>
  <c r="R171" i="30"/>
  <c r="P171" i="30"/>
  <c r="O171" i="30"/>
  <c r="D171" i="30"/>
  <c r="C171" i="30"/>
  <c r="BO170" i="30"/>
  <c r="BP170" i="30" s="1"/>
  <c r="BM170" i="30"/>
  <c r="BK170" i="30"/>
  <c r="BI170" i="30"/>
  <c r="BH170" i="30"/>
  <c r="BF170" i="30"/>
  <c r="BD170" i="30"/>
  <c r="BB170" i="30"/>
  <c r="AX170" i="30"/>
  <c r="AU170" i="30"/>
  <c r="AV170" i="30" s="1"/>
  <c r="AT170" i="30"/>
  <c r="AQ170" i="30"/>
  <c r="AP170" i="30"/>
  <c r="AZ170" i="30" s="1"/>
  <c r="BN170" i="30" s="1"/>
  <c r="AK170" i="30"/>
  <c r="AR170" i="30" s="1"/>
  <c r="AA170" i="30"/>
  <c r="U170" i="30"/>
  <c r="S170" i="30"/>
  <c r="R170" i="30"/>
  <c r="P170" i="30"/>
  <c r="O170" i="30"/>
  <c r="D170" i="30"/>
  <c r="C170" i="30"/>
  <c r="BO169" i="30"/>
  <c r="BP169" i="30" s="1"/>
  <c r="BM169" i="30"/>
  <c r="BK169" i="30"/>
  <c r="BI169" i="30"/>
  <c r="BH169" i="30"/>
  <c r="BF169" i="30"/>
  <c r="BD169" i="30"/>
  <c r="BB169" i="30"/>
  <c r="AX169" i="30"/>
  <c r="AU169" i="30"/>
  <c r="AV169" i="30" s="1"/>
  <c r="AT169" i="30"/>
  <c r="AP169" i="30"/>
  <c r="AZ169" i="30" s="1"/>
  <c r="AK169" i="30"/>
  <c r="AR169" i="30" s="1"/>
  <c r="AA169" i="30"/>
  <c r="U169" i="30"/>
  <c r="S169" i="30"/>
  <c r="R169" i="30"/>
  <c r="P169" i="30"/>
  <c r="O169" i="30"/>
  <c r="D169" i="30"/>
  <c r="C169" i="30"/>
  <c r="BO168" i="30"/>
  <c r="BP168" i="30" s="1"/>
  <c r="BM168" i="30"/>
  <c r="BK168" i="30"/>
  <c r="BI168" i="30"/>
  <c r="BH168" i="30"/>
  <c r="BF168" i="30"/>
  <c r="BD168" i="30"/>
  <c r="BB168" i="30"/>
  <c r="AX168" i="30"/>
  <c r="AU168" i="30"/>
  <c r="AV168" i="30" s="1"/>
  <c r="AT168" i="30"/>
  <c r="AQ168" i="30"/>
  <c r="AP168" i="30"/>
  <c r="AZ168" i="30" s="1"/>
  <c r="BN168" i="30" s="1"/>
  <c r="AK168" i="30"/>
  <c r="AR168" i="30" s="1"/>
  <c r="AA168" i="30"/>
  <c r="U168" i="30"/>
  <c r="S168" i="30"/>
  <c r="R168" i="30"/>
  <c r="P168" i="30"/>
  <c r="O168" i="30"/>
  <c r="D168" i="30"/>
  <c r="C168" i="30"/>
  <c r="BO167" i="30"/>
  <c r="BP167" i="30" s="1"/>
  <c r="BM167" i="30"/>
  <c r="BK167" i="30"/>
  <c r="BI167" i="30"/>
  <c r="BH167" i="30"/>
  <c r="BF167" i="30"/>
  <c r="BD167" i="30"/>
  <c r="BB167" i="30"/>
  <c r="AX167" i="30"/>
  <c r="AU167" i="30"/>
  <c r="AV167" i="30" s="1"/>
  <c r="AT167" i="30"/>
  <c r="AP167" i="30"/>
  <c r="AZ167" i="30" s="1"/>
  <c r="AK167" i="30"/>
  <c r="AR167" i="30" s="1"/>
  <c r="AA167" i="30"/>
  <c r="U167" i="30"/>
  <c r="S167" i="30"/>
  <c r="R167" i="30"/>
  <c r="P167" i="30"/>
  <c r="O167" i="30"/>
  <c r="D167" i="30"/>
  <c r="C167" i="30"/>
  <c r="BO166" i="30"/>
  <c r="BP166" i="30" s="1"/>
  <c r="BM166" i="30"/>
  <c r="BK166" i="30"/>
  <c r="BI166" i="30"/>
  <c r="BH166" i="30"/>
  <c r="BF166" i="30"/>
  <c r="BD166" i="30"/>
  <c r="BB166" i="30"/>
  <c r="AX166" i="30"/>
  <c r="AU166" i="30"/>
  <c r="AV166" i="30" s="1"/>
  <c r="AT166" i="30"/>
  <c r="AQ166" i="30"/>
  <c r="AP166" i="30"/>
  <c r="AZ166" i="30" s="1"/>
  <c r="BN166" i="30" s="1"/>
  <c r="AK166" i="30"/>
  <c r="AR166" i="30" s="1"/>
  <c r="AA166" i="30"/>
  <c r="U166" i="30"/>
  <c r="S166" i="30"/>
  <c r="R166" i="30"/>
  <c r="P166" i="30"/>
  <c r="O166" i="30"/>
  <c r="D166" i="30"/>
  <c r="C166" i="30"/>
  <c r="BO165" i="30"/>
  <c r="BP165" i="30" s="1"/>
  <c r="BM165" i="30"/>
  <c r="BK165" i="30"/>
  <c r="BI165" i="30"/>
  <c r="BH165" i="30"/>
  <c r="BF165" i="30"/>
  <c r="BD165" i="30"/>
  <c r="BB165" i="30"/>
  <c r="AX165" i="30"/>
  <c r="AU165" i="30"/>
  <c r="AV165" i="30" s="1"/>
  <c r="AT165" i="30"/>
  <c r="AP165" i="30"/>
  <c r="AZ165" i="30" s="1"/>
  <c r="AK165" i="30"/>
  <c r="AR165" i="30" s="1"/>
  <c r="AA165" i="30"/>
  <c r="U165" i="30"/>
  <c r="S165" i="30"/>
  <c r="R165" i="30"/>
  <c r="P165" i="30"/>
  <c r="O165" i="30"/>
  <c r="D165" i="30"/>
  <c r="C165" i="30"/>
  <c r="BO164" i="30"/>
  <c r="BP164" i="30" s="1"/>
  <c r="BM164" i="30"/>
  <c r="BK164" i="30"/>
  <c r="BI164" i="30"/>
  <c r="BH164" i="30"/>
  <c r="BF164" i="30"/>
  <c r="BD164" i="30"/>
  <c r="BB164" i="30"/>
  <c r="AX164" i="30"/>
  <c r="AU164" i="30"/>
  <c r="AV164" i="30" s="1"/>
  <c r="AT164" i="30"/>
  <c r="AQ164" i="30"/>
  <c r="AP164" i="30"/>
  <c r="AZ164" i="30" s="1"/>
  <c r="BN164" i="30" s="1"/>
  <c r="AK164" i="30"/>
  <c r="AR164" i="30" s="1"/>
  <c r="AA164" i="30"/>
  <c r="U164" i="30"/>
  <c r="S164" i="30"/>
  <c r="R164" i="30"/>
  <c r="P164" i="30"/>
  <c r="O164" i="30"/>
  <c r="D164" i="30"/>
  <c r="C164" i="30"/>
  <c r="BO163" i="30"/>
  <c r="BP163" i="30" s="1"/>
  <c r="BM163" i="30"/>
  <c r="BK163" i="30"/>
  <c r="BI163" i="30"/>
  <c r="BH163" i="30"/>
  <c r="BF163" i="30"/>
  <c r="BD163" i="30"/>
  <c r="BB163" i="30"/>
  <c r="AX163" i="30"/>
  <c r="AU163" i="30"/>
  <c r="AV163" i="30" s="1"/>
  <c r="AT163" i="30"/>
  <c r="AP163" i="30"/>
  <c r="AZ163" i="30" s="1"/>
  <c r="AK163" i="30"/>
  <c r="AR163" i="30" s="1"/>
  <c r="AA163" i="30"/>
  <c r="U163" i="30"/>
  <c r="S163" i="30"/>
  <c r="R163" i="30"/>
  <c r="P163" i="30"/>
  <c r="O163" i="30"/>
  <c r="D163" i="30"/>
  <c r="C163" i="30"/>
  <c r="BO162" i="30"/>
  <c r="BP162" i="30" s="1"/>
  <c r="BM162" i="30"/>
  <c r="BK162" i="30"/>
  <c r="BI162" i="30"/>
  <c r="BH162" i="30"/>
  <c r="BF162" i="30"/>
  <c r="BD162" i="30"/>
  <c r="BB162" i="30"/>
  <c r="AX162" i="30"/>
  <c r="AU162" i="30"/>
  <c r="AV162" i="30" s="1"/>
  <c r="AT162" i="30"/>
  <c r="AQ162" i="30"/>
  <c r="AP162" i="30"/>
  <c r="AZ162" i="30" s="1"/>
  <c r="BN162" i="30" s="1"/>
  <c r="AK162" i="30"/>
  <c r="AR162" i="30" s="1"/>
  <c r="AA162" i="30"/>
  <c r="U162" i="30"/>
  <c r="S162" i="30"/>
  <c r="R162" i="30"/>
  <c r="P162" i="30"/>
  <c r="O162" i="30"/>
  <c r="D162" i="30"/>
  <c r="C162" i="30"/>
  <c r="BO161" i="30"/>
  <c r="BP161" i="30" s="1"/>
  <c r="BM161" i="30"/>
  <c r="BK161" i="30"/>
  <c r="BI161" i="30"/>
  <c r="BH161" i="30"/>
  <c r="BF161" i="30"/>
  <c r="BD161" i="30"/>
  <c r="BB161" i="30"/>
  <c r="AX161" i="30"/>
  <c r="AU161" i="30"/>
  <c r="AV161" i="30" s="1"/>
  <c r="AT161" i="30"/>
  <c r="AK161" i="30"/>
  <c r="AR161" i="30" s="1"/>
  <c r="AA161" i="30"/>
  <c r="U161" i="30"/>
  <c r="S161" i="30"/>
  <c r="R161" i="30"/>
  <c r="P161" i="30"/>
  <c r="O161" i="30"/>
  <c r="D161" i="30"/>
  <c r="C161" i="30"/>
  <c r="BO160" i="30"/>
  <c r="BP160" i="30" s="1"/>
  <c r="BM160" i="30"/>
  <c r="BK160" i="30"/>
  <c r="BI160" i="30"/>
  <c r="BH160" i="30"/>
  <c r="BF160" i="30"/>
  <c r="BD160" i="30"/>
  <c r="BB160" i="30"/>
  <c r="AX160" i="30"/>
  <c r="AU160" i="30"/>
  <c r="AV160" i="30" s="1"/>
  <c r="AP160" i="30"/>
  <c r="AZ160" i="30" s="1"/>
  <c r="AK160" i="30"/>
  <c r="AR160" i="30" s="1"/>
  <c r="AA160" i="30"/>
  <c r="U160" i="30"/>
  <c r="S160" i="30"/>
  <c r="R160" i="30"/>
  <c r="P160" i="30"/>
  <c r="O160" i="30"/>
  <c r="D160" i="30"/>
  <c r="C160" i="30"/>
  <c r="BO159" i="30"/>
  <c r="BP159" i="30" s="1"/>
  <c r="BM159" i="30"/>
  <c r="BK159" i="30"/>
  <c r="BI159" i="30"/>
  <c r="BH159" i="30"/>
  <c r="BF159" i="30"/>
  <c r="BD159" i="30"/>
  <c r="BB159" i="30"/>
  <c r="AX159" i="30"/>
  <c r="AU159" i="30"/>
  <c r="AV159" i="30" s="1"/>
  <c r="AK159" i="30"/>
  <c r="AA159" i="30"/>
  <c r="U159" i="30"/>
  <c r="S159" i="30"/>
  <c r="R159" i="30"/>
  <c r="P159" i="30"/>
  <c r="O159" i="30"/>
  <c r="D159" i="30"/>
  <c r="C159" i="30"/>
  <c r="BO158" i="30"/>
  <c r="BP158" i="30" s="1"/>
  <c r="BM158" i="30"/>
  <c r="BK158" i="30"/>
  <c r="BI158" i="30"/>
  <c r="BH158" i="30"/>
  <c r="BF158" i="30"/>
  <c r="BD158" i="30"/>
  <c r="BB158" i="30"/>
  <c r="AX158" i="30"/>
  <c r="AU158" i="30"/>
  <c r="AV158" i="30" s="1"/>
  <c r="AT158" i="30"/>
  <c r="AP158" i="30"/>
  <c r="AZ158" i="30" s="1"/>
  <c r="BN158" i="30" s="1"/>
  <c r="AK158" i="30"/>
  <c r="AR158" i="30" s="1"/>
  <c r="AA158" i="30"/>
  <c r="U158" i="30"/>
  <c r="S158" i="30"/>
  <c r="R158" i="30"/>
  <c r="P158" i="30"/>
  <c r="O158" i="30"/>
  <c r="D158" i="30"/>
  <c r="C158" i="30"/>
  <c r="BO157" i="30"/>
  <c r="BP157" i="30" s="1"/>
  <c r="BM157" i="30"/>
  <c r="BK157" i="30"/>
  <c r="BI157" i="30"/>
  <c r="BH157" i="30"/>
  <c r="BF157" i="30"/>
  <c r="BD157" i="30"/>
  <c r="BB157" i="30"/>
  <c r="AX157" i="30"/>
  <c r="AU157" i="30"/>
  <c r="AV157" i="30" s="1"/>
  <c r="AT157" i="30"/>
  <c r="AK157" i="30"/>
  <c r="AR157" i="30" s="1"/>
  <c r="AA157" i="30"/>
  <c r="U157" i="30"/>
  <c r="S157" i="30"/>
  <c r="R157" i="30"/>
  <c r="P157" i="30"/>
  <c r="O157" i="30"/>
  <c r="D157" i="30"/>
  <c r="C157" i="30"/>
  <c r="BO156" i="30"/>
  <c r="BP156" i="30" s="1"/>
  <c r="BM156" i="30"/>
  <c r="BK156" i="30"/>
  <c r="BI156" i="30"/>
  <c r="BH156" i="30"/>
  <c r="BF156" i="30"/>
  <c r="BD156" i="30"/>
  <c r="BB156" i="30"/>
  <c r="AX156" i="30"/>
  <c r="AU156" i="30"/>
  <c r="AV156" i="30" s="1"/>
  <c r="AP156" i="30"/>
  <c r="AZ156" i="30" s="1"/>
  <c r="AK156" i="30"/>
  <c r="AR156" i="30" s="1"/>
  <c r="AA156" i="30"/>
  <c r="U156" i="30"/>
  <c r="S156" i="30"/>
  <c r="R156" i="30"/>
  <c r="P156" i="30"/>
  <c r="O156" i="30"/>
  <c r="D156" i="30"/>
  <c r="C156" i="30"/>
  <c r="BO155" i="30"/>
  <c r="BP155" i="30" s="1"/>
  <c r="BM155" i="30"/>
  <c r="BK155" i="30"/>
  <c r="BI155" i="30"/>
  <c r="BH155" i="30"/>
  <c r="BF155" i="30"/>
  <c r="BD155" i="30"/>
  <c r="BB155" i="30"/>
  <c r="AX155" i="30"/>
  <c r="AU155" i="30"/>
  <c r="AV155" i="30" s="1"/>
  <c r="AK155" i="30"/>
  <c r="AA155" i="30"/>
  <c r="U155" i="30"/>
  <c r="S155" i="30"/>
  <c r="R155" i="30"/>
  <c r="P155" i="30"/>
  <c r="O155" i="30"/>
  <c r="D155" i="30"/>
  <c r="C155" i="30"/>
  <c r="BO154" i="30"/>
  <c r="BP154" i="30" s="1"/>
  <c r="BM154" i="30"/>
  <c r="BK154" i="30"/>
  <c r="BI154" i="30"/>
  <c r="BH154" i="30"/>
  <c r="BF154" i="30"/>
  <c r="BD154" i="30"/>
  <c r="BB154" i="30"/>
  <c r="AX154" i="30"/>
  <c r="AU154" i="30"/>
  <c r="AV154" i="30" s="1"/>
  <c r="AT154" i="30"/>
  <c r="AP154" i="30"/>
  <c r="AZ154" i="30" s="1"/>
  <c r="BN154" i="30" s="1"/>
  <c r="AK154" i="30"/>
  <c r="AR154" i="30" s="1"/>
  <c r="AA154" i="30"/>
  <c r="U154" i="30"/>
  <c r="S154" i="30"/>
  <c r="R154" i="30"/>
  <c r="P154" i="30"/>
  <c r="O154" i="30"/>
  <c r="D154" i="30"/>
  <c r="C154" i="30"/>
  <c r="BO153" i="30"/>
  <c r="BP153" i="30" s="1"/>
  <c r="BM153" i="30"/>
  <c r="BK153" i="30"/>
  <c r="BI153" i="30"/>
  <c r="BH153" i="30"/>
  <c r="BF153" i="30"/>
  <c r="BD153" i="30"/>
  <c r="BB153" i="30"/>
  <c r="AX153" i="30"/>
  <c r="AU153" i="30"/>
  <c r="AV153" i="30" s="1"/>
  <c r="AT153" i="30"/>
  <c r="AK153" i="30"/>
  <c r="AR153" i="30" s="1"/>
  <c r="AA153" i="30"/>
  <c r="U153" i="30"/>
  <c r="S153" i="30"/>
  <c r="R153" i="30"/>
  <c r="P153" i="30"/>
  <c r="O153" i="30"/>
  <c r="D153" i="30"/>
  <c r="C153" i="30"/>
  <c r="BO152" i="30"/>
  <c r="BP152" i="30" s="1"/>
  <c r="BM152" i="30"/>
  <c r="BK152" i="30"/>
  <c r="BI152" i="30"/>
  <c r="BH152" i="30"/>
  <c r="BF152" i="30"/>
  <c r="BD152" i="30"/>
  <c r="BB152" i="30"/>
  <c r="AX152" i="30"/>
  <c r="AU152" i="30"/>
  <c r="AV152" i="30" s="1"/>
  <c r="AP152" i="30"/>
  <c r="AZ152" i="30" s="1"/>
  <c r="AK152" i="30"/>
  <c r="AR152" i="30" s="1"/>
  <c r="AA152" i="30"/>
  <c r="U152" i="30"/>
  <c r="S152" i="30"/>
  <c r="R152" i="30"/>
  <c r="P152" i="30"/>
  <c r="O152" i="30"/>
  <c r="D152" i="30"/>
  <c r="C152" i="30"/>
  <c r="BO151" i="30"/>
  <c r="BP151" i="30" s="1"/>
  <c r="BM151" i="30"/>
  <c r="BK151" i="30"/>
  <c r="BI151" i="30"/>
  <c r="BH151" i="30"/>
  <c r="BF151" i="30"/>
  <c r="BD151" i="30"/>
  <c r="BB151" i="30"/>
  <c r="AX151" i="30"/>
  <c r="AU151" i="30"/>
  <c r="AV151" i="30" s="1"/>
  <c r="AK151" i="30"/>
  <c r="AA151" i="30"/>
  <c r="U151" i="30"/>
  <c r="S151" i="30"/>
  <c r="R151" i="30"/>
  <c r="P151" i="30"/>
  <c r="O151" i="30"/>
  <c r="D151" i="30"/>
  <c r="C151" i="30"/>
  <c r="BO150" i="30"/>
  <c r="BP150" i="30" s="1"/>
  <c r="BM150" i="30"/>
  <c r="BK150" i="30"/>
  <c r="BI150" i="30"/>
  <c r="BH150" i="30"/>
  <c r="BF150" i="30"/>
  <c r="BD150" i="30"/>
  <c r="BB150" i="30"/>
  <c r="AX150" i="30"/>
  <c r="AU150" i="30"/>
  <c r="AV150" i="30" s="1"/>
  <c r="AT150" i="30"/>
  <c r="AP150" i="30"/>
  <c r="AZ150" i="30" s="1"/>
  <c r="BN150" i="30" s="1"/>
  <c r="AK150" i="30"/>
  <c r="AR150" i="30" s="1"/>
  <c r="AA150" i="30"/>
  <c r="U150" i="30"/>
  <c r="S150" i="30"/>
  <c r="R150" i="30"/>
  <c r="P150" i="30"/>
  <c r="O150" i="30"/>
  <c r="D150" i="30"/>
  <c r="C150" i="30"/>
  <c r="BO149" i="30"/>
  <c r="BP149" i="30" s="1"/>
  <c r="BM149" i="30"/>
  <c r="BK149" i="30"/>
  <c r="BI149" i="30"/>
  <c r="BH149" i="30"/>
  <c r="BF149" i="30"/>
  <c r="BD149" i="30"/>
  <c r="BB149" i="30"/>
  <c r="AX149" i="30"/>
  <c r="AU149" i="30"/>
  <c r="AV149" i="30" s="1"/>
  <c r="AT149" i="30"/>
  <c r="AP149" i="30"/>
  <c r="AZ149" i="30" s="1"/>
  <c r="AK149" i="30"/>
  <c r="AR149" i="30" s="1"/>
  <c r="AA149" i="30"/>
  <c r="U149" i="30"/>
  <c r="S149" i="30"/>
  <c r="R149" i="30"/>
  <c r="P149" i="30"/>
  <c r="O149" i="30"/>
  <c r="D149" i="30"/>
  <c r="C149" i="30"/>
  <c r="BO148" i="30"/>
  <c r="BP148" i="30" s="1"/>
  <c r="BM148" i="30"/>
  <c r="BK148" i="30"/>
  <c r="BI148" i="30"/>
  <c r="BH148" i="30"/>
  <c r="BF148" i="30"/>
  <c r="BD148" i="30"/>
  <c r="BB148" i="30"/>
  <c r="AX148" i="30"/>
  <c r="AU148" i="30"/>
  <c r="AV148" i="30" s="1"/>
  <c r="AK148" i="30"/>
  <c r="AR148" i="30" s="1"/>
  <c r="AA148" i="30"/>
  <c r="U148" i="30"/>
  <c r="S148" i="30"/>
  <c r="R148" i="30"/>
  <c r="P148" i="30"/>
  <c r="O148" i="30"/>
  <c r="D148" i="30"/>
  <c r="C148" i="30"/>
  <c r="BO147" i="30"/>
  <c r="BP147" i="30" s="1"/>
  <c r="BM147" i="30"/>
  <c r="BK147" i="30"/>
  <c r="BI147" i="30"/>
  <c r="BH147" i="30"/>
  <c r="BF147" i="30"/>
  <c r="BD147" i="30"/>
  <c r="BB147" i="30"/>
  <c r="AX147" i="30"/>
  <c r="AU147" i="30"/>
  <c r="AV147" i="30" s="1"/>
  <c r="AK147" i="30"/>
  <c r="AA147" i="30"/>
  <c r="U147" i="30"/>
  <c r="S147" i="30"/>
  <c r="R147" i="30"/>
  <c r="P147" i="30"/>
  <c r="O147" i="30"/>
  <c r="D147" i="30"/>
  <c r="C147" i="30"/>
  <c r="BO146" i="30"/>
  <c r="BP146" i="30" s="1"/>
  <c r="BM146" i="30"/>
  <c r="BK146" i="30"/>
  <c r="BI146" i="30"/>
  <c r="BH146" i="30"/>
  <c r="BF146" i="30"/>
  <c r="BD146" i="30"/>
  <c r="BB146" i="30"/>
  <c r="AX146" i="30"/>
  <c r="AU146" i="30"/>
  <c r="AV146" i="30" s="1"/>
  <c r="AK146" i="30"/>
  <c r="AA146" i="30"/>
  <c r="U146" i="30"/>
  <c r="S146" i="30"/>
  <c r="R146" i="30"/>
  <c r="P146" i="30"/>
  <c r="O146" i="30"/>
  <c r="D146" i="30"/>
  <c r="C146" i="30"/>
  <c r="BO145" i="30"/>
  <c r="BP145" i="30" s="1"/>
  <c r="BM145" i="30"/>
  <c r="BK145" i="30"/>
  <c r="BI145" i="30"/>
  <c r="BH145" i="30"/>
  <c r="BF145" i="30"/>
  <c r="BD145" i="30"/>
  <c r="BB145" i="30"/>
  <c r="AX145" i="30"/>
  <c r="AU145" i="30"/>
  <c r="AV145" i="30" s="1"/>
  <c r="AS145" i="30"/>
  <c r="AK145" i="30"/>
  <c r="AR145" i="30" s="1"/>
  <c r="AA145" i="30"/>
  <c r="U145" i="30"/>
  <c r="S145" i="30"/>
  <c r="R145" i="30"/>
  <c r="P145" i="30"/>
  <c r="O145" i="30"/>
  <c r="D145" i="30"/>
  <c r="C145" i="30"/>
  <c r="BO144" i="30"/>
  <c r="BP144" i="30" s="1"/>
  <c r="BM144" i="30"/>
  <c r="BK144" i="30"/>
  <c r="BI144" i="30"/>
  <c r="BH144" i="30"/>
  <c r="BF144" i="30"/>
  <c r="BD144" i="30"/>
  <c r="BB144" i="30"/>
  <c r="AX144" i="30"/>
  <c r="AU144" i="30"/>
  <c r="AV144" i="30" s="1"/>
  <c r="AK144" i="30"/>
  <c r="AR144" i="30" s="1"/>
  <c r="AA144" i="30"/>
  <c r="U144" i="30"/>
  <c r="S144" i="30"/>
  <c r="R144" i="30"/>
  <c r="P144" i="30"/>
  <c r="O144" i="30"/>
  <c r="D144" i="30"/>
  <c r="C144" i="30"/>
  <c r="BO143" i="30"/>
  <c r="BP143" i="30" s="1"/>
  <c r="BM143" i="30"/>
  <c r="BK143" i="30"/>
  <c r="BI143" i="30"/>
  <c r="BH143" i="30"/>
  <c r="BF143" i="30"/>
  <c r="BD143" i="30"/>
  <c r="BB143" i="30"/>
  <c r="AX143" i="30"/>
  <c r="AU143" i="30"/>
  <c r="AV143" i="30" s="1"/>
  <c r="AS143" i="30"/>
  <c r="AP143" i="30"/>
  <c r="AZ143" i="30" s="1"/>
  <c r="AK143" i="30"/>
  <c r="AR143" i="30" s="1"/>
  <c r="AA143" i="30"/>
  <c r="U143" i="30"/>
  <c r="S143" i="30"/>
  <c r="R143" i="30"/>
  <c r="P143" i="30"/>
  <c r="O143" i="30"/>
  <c r="D143" i="30"/>
  <c r="C143" i="30"/>
  <c r="BO142" i="30"/>
  <c r="BP142" i="30" s="1"/>
  <c r="BM142" i="30"/>
  <c r="BK142" i="30"/>
  <c r="BI142" i="30"/>
  <c r="BH142" i="30"/>
  <c r="BF142" i="30"/>
  <c r="BD142" i="30"/>
  <c r="BB142" i="30"/>
  <c r="AX142" i="30"/>
  <c r="AU142" i="30"/>
  <c r="AV142" i="30" s="1"/>
  <c r="AQ142" i="30"/>
  <c r="AK142" i="30"/>
  <c r="AR142" i="30" s="1"/>
  <c r="AA142" i="30"/>
  <c r="U142" i="30"/>
  <c r="S142" i="30"/>
  <c r="R142" i="30"/>
  <c r="P142" i="30"/>
  <c r="O142" i="30"/>
  <c r="D142" i="30"/>
  <c r="C142" i="30"/>
  <c r="BO141" i="30"/>
  <c r="BP141" i="30" s="1"/>
  <c r="BM141" i="30"/>
  <c r="BK141" i="30"/>
  <c r="BI141" i="30"/>
  <c r="BH141" i="30"/>
  <c r="BF141" i="30"/>
  <c r="BD141" i="30"/>
  <c r="BB141" i="30"/>
  <c r="AX141" i="30"/>
  <c r="AU141" i="30"/>
  <c r="AV141" i="30" s="1"/>
  <c r="AS141" i="30"/>
  <c r="AP141" i="30"/>
  <c r="AZ141" i="30" s="1"/>
  <c r="BN141" i="30" s="1"/>
  <c r="AK141" i="30"/>
  <c r="AR141" i="30" s="1"/>
  <c r="AA141" i="30"/>
  <c r="U141" i="30"/>
  <c r="S141" i="30"/>
  <c r="R141" i="30"/>
  <c r="P141" i="30"/>
  <c r="O141" i="30"/>
  <c r="D141" i="30"/>
  <c r="C141" i="30"/>
  <c r="BO140" i="30"/>
  <c r="BP140" i="30" s="1"/>
  <c r="BM140" i="30"/>
  <c r="BK140" i="30"/>
  <c r="BI140" i="30"/>
  <c r="BH140" i="30"/>
  <c r="BF140" i="30"/>
  <c r="BD140" i="30"/>
  <c r="BB140" i="30"/>
  <c r="AX140" i="30"/>
  <c r="AU140" i="30"/>
  <c r="AV140" i="30" s="1"/>
  <c r="AK140" i="30"/>
  <c r="AR140" i="30" s="1"/>
  <c r="AA140" i="30"/>
  <c r="U140" i="30"/>
  <c r="S140" i="30"/>
  <c r="R140" i="30"/>
  <c r="P140" i="30"/>
  <c r="O140" i="30"/>
  <c r="D140" i="30"/>
  <c r="C140" i="30"/>
  <c r="BO139" i="30"/>
  <c r="BP139" i="30" s="1"/>
  <c r="BM139" i="30"/>
  <c r="BK139" i="30"/>
  <c r="BI139" i="30"/>
  <c r="BH139" i="30"/>
  <c r="BF139" i="30"/>
  <c r="BD139" i="30"/>
  <c r="BB139" i="30"/>
  <c r="AX139" i="30"/>
  <c r="AU139" i="30"/>
  <c r="AV139" i="30" s="1"/>
  <c r="AQ139" i="30"/>
  <c r="AK139" i="30"/>
  <c r="AR139" i="30" s="1"/>
  <c r="AA139" i="30"/>
  <c r="U139" i="30"/>
  <c r="S139" i="30"/>
  <c r="R139" i="30"/>
  <c r="P139" i="30"/>
  <c r="O139" i="30"/>
  <c r="D139" i="30"/>
  <c r="C139" i="30"/>
  <c r="BO138" i="30"/>
  <c r="BP138" i="30" s="1"/>
  <c r="BM138" i="30"/>
  <c r="BK138" i="30"/>
  <c r="BI138" i="30"/>
  <c r="BH138" i="30"/>
  <c r="BF138" i="30"/>
  <c r="BD138" i="30"/>
  <c r="BB138" i="30"/>
  <c r="AX138" i="30"/>
  <c r="AU138" i="30"/>
  <c r="AV138" i="30" s="1"/>
  <c r="AK138" i="30"/>
  <c r="AR138" i="30" s="1"/>
  <c r="AA138" i="30"/>
  <c r="U138" i="30"/>
  <c r="S138" i="30"/>
  <c r="R138" i="30"/>
  <c r="P138" i="30"/>
  <c r="O138" i="30"/>
  <c r="D138" i="30"/>
  <c r="C138" i="30"/>
  <c r="BO137" i="30"/>
  <c r="BP137" i="30" s="1"/>
  <c r="BM137" i="30"/>
  <c r="BK137" i="30"/>
  <c r="BI137" i="30"/>
  <c r="BH137" i="30"/>
  <c r="BF137" i="30"/>
  <c r="BD137" i="30"/>
  <c r="BB137" i="30"/>
  <c r="AX137" i="30"/>
  <c r="AU137" i="30"/>
  <c r="AV137" i="30" s="1"/>
  <c r="AK137" i="30"/>
  <c r="AA137" i="30"/>
  <c r="U137" i="30"/>
  <c r="S137" i="30"/>
  <c r="R137" i="30"/>
  <c r="P137" i="30"/>
  <c r="O137" i="30"/>
  <c r="D137" i="30"/>
  <c r="C137" i="30"/>
  <c r="BO136" i="30"/>
  <c r="BP136" i="30" s="1"/>
  <c r="BM136" i="30"/>
  <c r="BK136" i="30"/>
  <c r="BI136" i="30"/>
  <c r="BH136" i="30"/>
  <c r="BF136" i="30"/>
  <c r="BD136" i="30"/>
  <c r="BB136" i="30"/>
  <c r="AX136" i="30"/>
  <c r="AU136" i="30"/>
  <c r="AV136" i="30" s="1"/>
  <c r="AK136" i="30"/>
  <c r="AR136" i="30" s="1"/>
  <c r="AA136" i="30"/>
  <c r="U136" i="30"/>
  <c r="S136" i="30"/>
  <c r="R136" i="30"/>
  <c r="P136" i="30"/>
  <c r="O136" i="30"/>
  <c r="D136" i="30"/>
  <c r="C136" i="30"/>
  <c r="BO135" i="30"/>
  <c r="BP135" i="30" s="1"/>
  <c r="BM135" i="30"/>
  <c r="BK135" i="30"/>
  <c r="BI135" i="30"/>
  <c r="BH135" i="30"/>
  <c r="BF135" i="30"/>
  <c r="BD135" i="30"/>
  <c r="BB135" i="30"/>
  <c r="AX135" i="30"/>
  <c r="AU135" i="30"/>
  <c r="AV135" i="30" s="1"/>
  <c r="AS135" i="30"/>
  <c r="AQ135" i="30"/>
  <c r="AP135" i="30"/>
  <c r="AZ135" i="30" s="1"/>
  <c r="BN135" i="30" s="1"/>
  <c r="AK135" i="30"/>
  <c r="AR135" i="30" s="1"/>
  <c r="AA135" i="30"/>
  <c r="U135" i="30"/>
  <c r="S135" i="30"/>
  <c r="R135" i="30"/>
  <c r="P135" i="30"/>
  <c r="O135" i="30"/>
  <c r="D135" i="30"/>
  <c r="C135" i="30"/>
  <c r="BO134" i="30"/>
  <c r="BP134" i="30" s="1"/>
  <c r="BM134" i="30"/>
  <c r="BK134" i="30"/>
  <c r="BI134" i="30"/>
  <c r="BH134" i="30"/>
  <c r="BF134" i="30"/>
  <c r="BD134" i="30"/>
  <c r="BB134" i="30"/>
  <c r="AX134" i="30"/>
  <c r="AU134" i="30"/>
  <c r="AV134" i="30" s="1"/>
  <c r="AQ134" i="30"/>
  <c r="AK134" i="30"/>
  <c r="AR134" i="30" s="1"/>
  <c r="AA134" i="30"/>
  <c r="U134" i="30"/>
  <c r="S134" i="30"/>
  <c r="R134" i="30"/>
  <c r="P134" i="30"/>
  <c r="O134" i="30"/>
  <c r="D134" i="30"/>
  <c r="C134" i="30"/>
  <c r="BO133" i="30"/>
  <c r="BP133" i="30" s="1"/>
  <c r="BM133" i="30"/>
  <c r="BK133" i="30"/>
  <c r="BI133" i="30"/>
  <c r="BH133" i="30"/>
  <c r="BF133" i="30"/>
  <c r="BD133" i="30"/>
  <c r="BB133" i="30"/>
  <c r="AX133" i="30"/>
  <c r="AU133" i="30"/>
  <c r="AV133" i="30" s="1"/>
  <c r="AP133" i="30"/>
  <c r="AZ133" i="30" s="1"/>
  <c r="BN133" i="30" s="1"/>
  <c r="AK133" i="30"/>
  <c r="AR133" i="30" s="1"/>
  <c r="AA133" i="30"/>
  <c r="U133" i="30"/>
  <c r="S133" i="30"/>
  <c r="R133" i="30"/>
  <c r="P133" i="30"/>
  <c r="O133" i="30"/>
  <c r="D133" i="30"/>
  <c r="C133" i="30"/>
  <c r="BO132" i="30"/>
  <c r="BP132" i="30" s="1"/>
  <c r="BM132" i="30"/>
  <c r="BK132" i="30"/>
  <c r="BI132" i="30"/>
  <c r="BH132" i="30"/>
  <c r="BF132" i="30"/>
  <c r="BD132" i="30"/>
  <c r="BB132" i="30"/>
  <c r="AX132" i="30"/>
  <c r="AU132" i="30"/>
  <c r="AV132" i="30" s="1"/>
  <c r="AK132" i="30"/>
  <c r="AR132" i="30" s="1"/>
  <c r="AA132" i="30"/>
  <c r="U132" i="30"/>
  <c r="S132" i="30"/>
  <c r="R132" i="30"/>
  <c r="P132" i="30"/>
  <c r="O132" i="30"/>
  <c r="D132" i="30"/>
  <c r="C132" i="30"/>
  <c r="BO131" i="30"/>
  <c r="BP131" i="30" s="1"/>
  <c r="BM131" i="30"/>
  <c r="BK131" i="30"/>
  <c r="BI131" i="30"/>
  <c r="BH131" i="30"/>
  <c r="BF131" i="30"/>
  <c r="BD131" i="30"/>
  <c r="BB131" i="30"/>
  <c r="AX131" i="30"/>
  <c r="AU131" i="30"/>
  <c r="AV131" i="30" s="1"/>
  <c r="AK131" i="30"/>
  <c r="AA131" i="30"/>
  <c r="U131" i="30"/>
  <c r="S131" i="30"/>
  <c r="R131" i="30"/>
  <c r="P131" i="30"/>
  <c r="O131" i="30"/>
  <c r="D131" i="30"/>
  <c r="C131" i="30"/>
  <c r="BO130" i="30"/>
  <c r="BP130" i="30" s="1"/>
  <c r="BM130" i="30"/>
  <c r="BK130" i="30"/>
  <c r="BI130" i="30"/>
  <c r="BH130" i="30"/>
  <c r="BF130" i="30"/>
  <c r="BD130" i="30"/>
  <c r="BB130" i="30"/>
  <c r="AX130" i="30"/>
  <c r="AU130" i="30"/>
  <c r="AV130" i="30" s="1"/>
  <c r="AK130" i="30"/>
  <c r="AA130" i="30"/>
  <c r="U130" i="30"/>
  <c r="S130" i="30"/>
  <c r="R130" i="30"/>
  <c r="P130" i="30"/>
  <c r="O130" i="30"/>
  <c r="D130" i="30"/>
  <c r="C130" i="30"/>
  <c r="BO129" i="30"/>
  <c r="BP129" i="30" s="1"/>
  <c r="BM129" i="30"/>
  <c r="BK129" i="30"/>
  <c r="BI129" i="30"/>
  <c r="BH129" i="30"/>
  <c r="BF129" i="30"/>
  <c r="BD129" i="30"/>
  <c r="BB129" i="30"/>
  <c r="AX129" i="30"/>
  <c r="AU129" i="30"/>
  <c r="AV129" i="30" s="1"/>
  <c r="AS129" i="30"/>
  <c r="AK129" i="30"/>
  <c r="AR129" i="30" s="1"/>
  <c r="AA129" i="30"/>
  <c r="U129" i="30"/>
  <c r="S129" i="30"/>
  <c r="R129" i="30"/>
  <c r="P129" i="30"/>
  <c r="O129" i="30"/>
  <c r="D129" i="30"/>
  <c r="C129" i="30"/>
  <c r="BO128" i="30"/>
  <c r="BP128" i="30" s="1"/>
  <c r="BM128" i="30"/>
  <c r="BK128" i="30"/>
  <c r="BI128" i="30"/>
  <c r="BH128" i="30"/>
  <c r="BF128" i="30"/>
  <c r="BD128" i="30"/>
  <c r="BB128" i="30"/>
  <c r="AX128" i="30"/>
  <c r="AU128" i="30"/>
  <c r="AV128" i="30" s="1"/>
  <c r="AK128" i="30"/>
  <c r="AR128" i="30" s="1"/>
  <c r="AA128" i="30"/>
  <c r="U128" i="30"/>
  <c r="S128" i="30"/>
  <c r="R128" i="30"/>
  <c r="P128" i="30"/>
  <c r="O128" i="30"/>
  <c r="D128" i="30"/>
  <c r="C128" i="30"/>
  <c r="BO127" i="30"/>
  <c r="BP127" i="30" s="1"/>
  <c r="BM127" i="30"/>
  <c r="BK127" i="30"/>
  <c r="BI127" i="30"/>
  <c r="BH127" i="30"/>
  <c r="BF127" i="30"/>
  <c r="BD127" i="30"/>
  <c r="BB127" i="30"/>
  <c r="AX127" i="30"/>
  <c r="AU127" i="30"/>
  <c r="AV127" i="30" s="1"/>
  <c r="AS127" i="30"/>
  <c r="AP127" i="30"/>
  <c r="AZ127" i="30" s="1"/>
  <c r="AK127" i="30"/>
  <c r="AR127" i="30" s="1"/>
  <c r="AA127" i="30"/>
  <c r="U127" i="30"/>
  <c r="S127" i="30"/>
  <c r="R127" i="30"/>
  <c r="P127" i="30"/>
  <c r="O127" i="30"/>
  <c r="D127" i="30"/>
  <c r="C127" i="30"/>
  <c r="BO126" i="30"/>
  <c r="BP126" i="30" s="1"/>
  <c r="BM126" i="30"/>
  <c r="BK126" i="30"/>
  <c r="BI126" i="30"/>
  <c r="BH126" i="30"/>
  <c r="BF126" i="30"/>
  <c r="BD126" i="30"/>
  <c r="BB126" i="30"/>
  <c r="AX126" i="30"/>
  <c r="AU126" i="30"/>
  <c r="AV126" i="30" s="1"/>
  <c r="AQ126" i="30"/>
  <c r="AK126" i="30"/>
  <c r="AR126" i="30" s="1"/>
  <c r="AA126" i="30"/>
  <c r="U126" i="30"/>
  <c r="S126" i="30"/>
  <c r="R126" i="30"/>
  <c r="P126" i="30"/>
  <c r="O126" i="30"/>
  <c r="D126" i="30"/>
  <c r="C126" i="30"/>
  <c r="BO125" i="30"/>
  <c r="BP125" i="30" s="1"/>
  <c r="BM125" i="30"/>
  <c r="BK125" i="30"/>
  <c r="BI125" i="30"/>
  <c r="BH125" i="30"/>
  <c r="BF125" i="30"/>
  <c r="BD125" i="30"/>
  <c r="BB125" i="30"/>
  <c r="AX125" i="30"/>
  <c r="AU125" i="30"/>
  <c r="AV125" i="30" s="1"/>
  <c r="AS125" i="30"/>
  <c r="AP125" i="30"/>
  <c r="AZ125" i="30" s="1"/>
  <c r="BN125" i="30" s="1"/>
  <c r="AK125" i="30"/>
  <c r="AR125" i="30" s="1"/>
  <c r="AA125" i="30"/>
  <c r="U125" i="30"/>
  <c r="S125" i="30"/>
  <c r="R125" i="30"/>
  <c r="P125" i="30"/>
  <c r="O125" i="30"/>
  <c r="D125" i="30"/>
  <c r="C125" i="30"/>
  <c r="BO124" i="30"/>
  <c r="BP124" i="30" s="1"/>
  <c r="BM124" i="30"/>
  <c r="BK124" i="30"/>
  <c r="BI124" i="30"/>
  <c r="BH124" i="30"/>
  <c r="BF124" i="30"/>
  <c r="BD124" i="30"/>
  <c r="BB124" i="30"/>
  <c r="AX124" i="30"/>
  <c r="AU124" i="30"/>
  <c r="AV124" i="30" s="1"/>
  <c r="AK124" i="30"/>
  <c r="AR124" i="30" s="1"/>
  <c r="AA124" i="30"/>
  <c r="U124" i="30"/>
  <c r="S124" i="30"/>
  <c r="R124" i="30"/>
  <c r="P124" i="30"/>
  <c r="O124" i="30"/>
  <c r="D124" i="30"/>
  <c r="C124" i="30"/>
  <c r="BO123" i="30"/>
  <c r="BP123" i="30" s="1"/>
  <c r="BM123" i="30"/>
  <c r="BK123" i="30"/>
  <c r="BI123" i="30"/>
  <c r="BH123" i="30"/>
  <c r="BF123" i="30"/>
  <c r="BD123" i="30"/>
  <c r="BB123" i="30"/>
  <c r="AX123" i="30"/>
  <c r="AU123" i="30"/>
  <c r="AV123" i="30" s="1"/>
  <c r="AQ123" i="30"/>
  <c r="AK123" i="30"/>
  <c r="AR123" i="30" s="1"/>
  <c r="AA123" i="30"/>
  <c r="U123" i="30"/>
  <c r="S123" i="30"/>
  <c r="R123" i="30"/>
  <c r="P123" i="30"/>
  <c r="O123" i="30"/>
  <c r="D123" i="30"/>
  <c r="C123" i="30"/>
  <c r="BO122" i="30"/>
  <c r="BP122" i="30" s="1"/>
  <c r="BM122" i="30"/>
  <c r="BK122" i="30"/>
  <c r="BI122" i="30"/>
  <c r="BH122" i="30"/>
  <c r="BF122" i="30"/>
  <c r="BD122" i="30"/>
  <c r="BB122" i="30"/>
  <c r="AX122" i="30"/>
  <c r="AU122" i="30"/>
  <c r="AV122" i="30" s="1"/>
  <c r="AK122" i="30"/>
  <c r="AR122" i="30" s="1"/>
  <c r="AA122" i="30"/>
  <c r="U122" i="30"/>
  <c r="S122" i="30"/>
  <c r="R122" i="30"/>
  <c r="P122" i="30"/>
  <c r="O122" i="30"/>
  <c r="D122" i="30"/>
  <c r="C122" i="30"/>
  <c r="BO121" i="30"/>
  <c r="BP121" i="30" s="1"/>
  <c r="BM121" i="30"/>
  <c r="BK121" i="30"/>
  <c r="BI121" i="30"/>
  <c r="BH121" i="30"/>
  <c r="BF121" i="30"/>
  <c r="BD121" i="30"/>
  <c r="BB121" i="30"/>
  <c r="AX121" i="30"/>
  <c r="AU121" i="30"/>
  <c r="AV121" i="30" s="1"/>
  <c r="AK121" i="30"/>
  <c r="AA121" i="30"/>
  <c r="U121" i="30"/>
  <c r="S121" i="30"/>
  <c r="R121" i="30"/>
  <c r="P121" i="30"/>
  <c r="O121" i="30"/>
  <c r="D121" i="30"/>
  <c r="C121" i="30"/>
  <c r="BO120" i="30"/>
  <c r="BP120" i="30" s="1"/>
  <c r="BM120" i="30"/>
  <c r="BK120" i="30"/>
  <c r="BI120" i="30"/>
  <c r="BH120" i="30"/>
  <c r="BF120" i="30"/>
  <c r="BD120" i="30"/>
  <c r="BB120" i="30"/>
  <c r="AX120" i="30"/>
  <c r="AU120" i="30"/>
  <c r="AV120" i="30" s="1"/>
  <c r="AK120" i="30"/>
  <c r="AR120" i="30" s="1"/>
  <c r="AA120" i="30"/>
  <c r="U120" i="30"/>
  <c r="S120" i="30"/>
  <c r="R120" i="30"/>
  <c r="P120" i="30"/>
  <c r="O120" i="30"/>
  <c r="D120" i="30"/>
  <c r="C120" i="30"/>
  <c r="BO119" i="30"/>
  <c r="BP119" i="30" s="1"/>
  <c r="BM119" i="30"/>
  <c r="BK119" i="30"/>
  <c r="BI119" i="30"/>
  <c r="BH119" i="30"/>
  <c r="BF119" i="30"/>
  <c r="BD119" i="30"/>
  <c r="BB119" i="30"/>
  <c r="AX119" i="30"/>
  <c r="AU119" i="30"/>
  <c r="AV119" i="30" s="1"/>
  <c r="AS119" i="30"/>
  <c r="AQ119" i="30"/>
  <c r="AP119" i="30"/>
  <c r="AZ119" i="30" s="1"/>
  <c r="BN119" i="30" s="1"/>
  <c r="AK119" i="30"/>
  <c r="AR119" i="30" s="1"/>
  <c r="AA119" i="30"/>
  <c r="U119" i="30"/>
  <c r="S119" i="30"/>
  <c r="R119" i="30"/>
  <c r="P119" i="30"/>
  <c r="O119" i="30"/>
  <c r="D119" i="30"/>
  <c r="C119" i="30"/>
  <c r="BO118" i="30"/>
  <c r="BP118" i="30" s="1"/>
  <c r="BM118" i="30"/>
  <c r="BK118" i="30"/>
  <c r="BI118" i="30"/>
  <c r="BH118" i="30"/>
  <c r="BF118" i="30"/>
  <c r="BD118" i="30"/>
  <c r="BB118" i="30"/>
  <c r="AX118" i="30"/>
  <c r="AU118" i="30"/>
  <c r="AV118" i="30" s="1"/>
  <c r="AQ118" i="30"/>
  <c r="AK118" i="30"/>
  <c r="AR118" i="30" s="1"/>
  <c r="AA118" i="30"/>
  <c r="U118" i="30"/>
  <c r="S118" i="30"/>
  <c r="R118" i="30"/>
  <c r="P118" i="30"/>
  <c r="O118" i="30"/>
  <c r="D118" i="30"/>
  <c r="C118" i="30"/>
  <c r="BO117" i="30"/>
  <c r="BP117" i="30" s="1"/>
  <c r="BM117" i="30"/>
  <c r="BK117" i="30"/>
  <c r="BI117" i="30"/>
  <c r="BH117" i="30"/>
  <c r="BF117" i="30"/>
  <c r="BD117" i="30"/>
  <c r="BB117" i="30"/>
  <c r="AX117" i="30"/>
  <c r="AU117" i="30"/>
  <c r="AV117" i="30" s="1"/>
  <c r="AP117" i="30"/>
  <c r="AZ117" i="30" s="1"/>
  <c r="BN117" i="30" s="1"/>
  <c r="AK117" i="30"/>
  <c r="AR117" i="30" s="1"/>
  <c r="AA117" i="30"/>
  <c r="U117" i="30"/>
  <c r="S117" i="30"/>
  <c r="R117" i="30"/>
  <c r="P117" i="30"/>
  <c r="O117" i="30"/>
  <c r="D117" i="30"/>
  <c r="C117" i="30"/>
  <c r="BO116" i="30"/>
  <c r="BP116" i="30" s="1"/>
  <c r="BM116" i="30"/>
  <c r="BK116" i="30"/>
  <c r="BI116" i="30"/>
  <c r="BH116" i="30"/>
  <c r="BF116" i="30"/>
  <c r="BD116" i="30"/>
  <c r="BB116" i="30"/>
  <c r="AX116" i="30"/>
  <c r="AU116" i="30"/>
  <c r="AV116" i="30" s="1"/>
  <c r="AK116" i="30"/>
  <c r="AR116" i="30" s="1"/>
  <c r="AA116" i="30"/>
  <c r="U116" i="30"/>
  <c r="S116" i="30"/>
  <c r="R116" i="30"/>
  <c r="P116" i="30"/>
  <c r="O116" i="30"/>
  <c r="D116" i="30"/>
  <c r="C116" i="30"/>
  <c r="BO115" i="30"/>
  <c r="BP115" i="30" s="1"/>
  <c r="BM115" i="30"/>
  <c r="BK115" i="30"/>
  <c r="BI115" i="30"/>
  <c r="BH115" i="30"/>
  <c r="BF115" i="30"/>
  <c r="BD115" i="30"/>
  <c r="BB115" i="30"/>
  <c r="AX115" i="30"/>
  <c r="AU115" i="30"/>
  <c r="AV115" i="30" s="1"/>
  <c r="AK115" i="30"/>
  <c r="AA115" i="30"/>
  <c r="U115" i="30"/>
  <c r="S115" i="30"/>
  <c r="R115" i="30"/>
  <c r="P115" i="30"/>
  <c r="O115" i="30"/>
  <c r="D115" i="30"/>
  <c r="C115" i="30"/>
  <c r="BO114" i="30"/>
  <c r="BP114" i="30" s="1"/>
  <c r="BM114" i="30"/>
  <c r="BK114" i="30"/>
  <c r="BI114" i="30"/>
  <c r="BH114" i="30"/>
  <c r="BF114" i="30"/>
  <c r="BD114" i="30"/>
  <c r="BB114" i="30"/>
  <c r="AX114" i="30"/>
  <c r="AU114" i="30"/>
  <c r="AV114" i="30" s="1"/>
  <c r="AK114" i="30"/>
  <c r="AA114" i="30"/>
  <c r="U114" i="30"/>
  <c r="S114" i="30"/>
  <c r="R114" i="30"/>
  <c r="P114" i="30"/>
  <c r="O114" i="30"/>
  <c r="D114" i="30"/>
  <c r="C114" i="30"/>
  <c r="BO113" i="30"/>
  <c r="BP113" i="30" s="1"/>
  <c r="BM113" i="30"/>
  <c r="BK113" i="30"/>
  <c r="BI113" i="30"/>
  <c r="BH113" i="30"/>
  <c r="BF113" i="30"/>
  <c r="BD113" i="30"/>
  <c r="BB113" i="30"/>
  <c r="AX113" i="30"/>
  <c r="AU113" i="30"/>
  <c r="AV113" i="30" s="1"/>
  <c r="AS113" i="30"/>
  <c r="AK113" i="30"/>
  <c r="AR113" i="30" s="1"/>
  <c r="AA113" i="30"/>
  <c r="U113" i="30"/>
  <c r="S113" i="30"/>
  <c r="R113" i="30"/>
  <c r="P113" i="30"/>
  <c r="O113" i="30"/>
  <c r="D113" i="30"/>
  <c r="C113" i="30"/>
  <c r="BO112" i="30"/>
  <c r="BP112" i="30" s="1"/>
  <c r="BM112" i="30"/>
  <c r="BK112" i="30"/>
  <c r="BI112" i="30"/>
  <c r="BH112" i="30"/>
  <c r="BF112" i="30"/>
  <c r="BD112" i="30"/>
  <c r="BB112" i="30"/>
  <c r="AX112" i="30"/>
  <c r="AU112" i="30"/>
  <c r="AV112" i="30" s="1"/>
  <c r="AK112" i="30"/>
  <c r="AR112" i="30" s="1"/>
  <c r="AA112" i="30"/>
  <c r="U112" i="30"/>
  <c r="S112" i="30"/>
  <c r="R112" i="30"/>
  <c r="P112" i="30"/>
  <c r="O112" i="30"/>
  <c r="D112" i="30"/>
  <c r="C112" i="30"/>
  <c r="BO111" i="30"/>
  <c r="BP111" i="30" s="1"/>
  <c r="BM111" i="30"/>
  <c r="BK111" i="30"/>
  <c r="BI111" i="30"/>
  <c r="BH111" i="30"/>
  <c r="BF111" i="30"/>
  <c r="BD111" i="30"/>
  <c r="BB111" i="30"/>
  <c r="AX111" i="30"/>
  <c r="AU111" i="30"/>
  <c r="AV111" i="30" s="1"/>
  <c r="AS111" i="30"/>
  <c r="AP111" i="30"/>
  <c r="AZ111" i="30" s="1"/>
  <c r="AK111" i="30"/>
  <c r="AR111" i="30" s="1"/>
  <c r="AA111" i="30"/>
  <c r="U111" i="30"/>
  <c r="S111" i="30"/>
  <c r="R111" i="30"/>
  <c r="P111" i="30"/>
  <c r="O111" i="30"/>
  <c r="D111" i="30"/>
  <c r="C111" i="30"/>
  <c r="BO110" i="30"/>
  <c r="BP110" i="30" s="1"/>
  <c r="BM110" i="30"/>
  <c r="BK110" i="30"/>
  <c r="BI110" i="30"/>
  <c r="BH110" i="30"/>
  <c r="BF110" i="30"/>
  <c r="BD110" i="30"/>
  <c r="BB110" i="30"/>
  <c r="AX110" i="30"/>
  <c r="AU110" i="30"/>
  <c r="AV110" i="30" s="1"/>
  <c r="AQ110" i="30"/>
  <c r="AK110" i="30"/>
  <c r="AR110" i="30" s="1"/>
  <c r="AA110" i="30"/>
  <c r="U110" i="30"/>
  <c r="S110" i="30"/>
  <c r="R110" i="30"/>
  <c r="P110" i="30"/>
  <c r="O110" i="30"/>
  <c r="D110" i="30"/>
  <c r="C110" i="30"/>
  <c r="BO109" i="30"/>
  <c r="BP109" i="30" s="1"/>
  <c r="BM109" i="30"/>
  <c r="BK109" i="30"/>
  <c r="BI109" i="30"/>
  <c r="BH109" i="30"/>
  <c r="BF109" i="30"/>
  <c r="BD109" i="30"/>
  <c r="BB109" i="30"/>
  <c r="AX109" i="30"/>
  <c r="AU109" i="30"/>
  <c r="AV109" i="30" s="1"/>
  <c r="AK109" i="30"/>
  <c r="AA109" i="30"/>
  <c r="U109" i="30"/>
  <c r="S109" i="30"/>
  <c r="R109" i="30"/>
  <c r="P109" i="30"/>
  <c r="O109" i="30"/>
  <c r="D109" i="30"/>
  <c r="C109" i="30"/>
  <c r="BO108" i="30"/>
  <c r="BP108" i="30" s="1"/>
  <c r="BM108" i="30"/>
  <c r="BK108" i="30"/>
  <c r="BI108" i="30"/>
  <c r="BH108" i="30"/>
  <c r="BF108" i="30"/>
  <c r="BD108" i="30"/>
  <c r="BB108" i="30"/>
  <c r="AX108" i="30"/>
  <c r="AU108" i="30"/>
  <c r="AV108" i="30" s="1"/>
  <c r="AK108" i="30"/>
  <c r="AA108" i="30"/>
  <c r="U108" i="30"/>
  <c r="S108" i="30"/>
  <c r="R108" i="30"/>
  <c r="P108" i="30"/>
  <c r="O108" i="30"/>
  <c r="D108" i="30"/>
  <c r="C108" i="30"/>
  <c r="BO107" i="30"/>
  <c r="BP107" i="30" s="1"/>
  <c r="BM107" i="30"/>
  <c r="BK107" i="30"/>
  <c r="BI107" i="30"/>
  <c r="BH107" i="30"/>
  <c r="BF107" i="30"/>
  <c r="BD107" i="30"/>
  <c r="BB107" i="30"/>
  <c r="AX107" i="30"/>
  <c r="AU107" i="30"/>
  <c r="AV107" i="30" s="1"/>
  <c r="AS107" i="30"/>
  <c r="AP107" i="30"/>
  <c r="AZ107" i="30" s="1"/>
  <c r="BN107" i="30" s="1"/>
  <c r="AK107" i="30"/>
  <c r="AR107" i="30" s="1"/>
  <c r="AA107" i="30"/>
  <c r="U107" i="30"/>
  <c r="S107" i="30"/>
  <c r="R107" i="30"/>
  <c r="P107" i="30"/>
  <c r="O107" i="30"/>
  <c r="D107" i="30"/>
  <c r="C107" i="30"/>
  <c r="BO106" i="30"/>
  <c r="BP106" i="30" s="1"/>
  <c r="BM106" i="30"/>
  <c r="BK106" i="30"/>
  <c r="BI106" i="30"/>
  <c r="BH106" i="30"/>
  <c r="BF106" i="30"/>
  <c r="BD106" i="30"/>
  <c r="BB106" i="30"/>
  <c r="AX106" i="30"/>
  <c r="AU106" i="30"/>
  <c r="AV106" i="30" s="1"/>
  <c r="AK106" i="30"/>
  <c r="AR106" i="30" s="1"/>
  <c r="AA106" i="30"/>
  <c r="U106" i="30"/>
  <c r="S106" i="30"/>
  <c r="R106" i="30"/>
  <c r="P106" i="30"/>
  <c r="O106" i="30"/>
  <c r="D106" i="30"/>
  <c r="C106" i="30"/>
  <c r="BO105" i="30"/>
  <c r="BP105" i="30" s="1"/>
  <c r="BM105" i="30"/>
  <c r="BK105" i="30"/>
  <c r="BI105" i="30"/>
  <c r="BH105" i="30"/>
  <c r="BF105" i="30"/>
  <c r="BD105" i="30"/>
  <c r="BB105" i="30"/>
  <c r="AX105" i="30"/>
  <c r="AU105" i="30"/>
  <c r="AV105" i="30" s="1"/>
  <c r="AP105" i="30"/>
  <c r="AZ105" i="30" s="1"/>
  <c r="AK105" i="30"/>
  <c r="AR105" i="30" s="1"/>
  <c r="AA105" i="30"/>
  <c r="U105" i="30"/>
  <c r="S105" i="30"/>
  <c r="R105" i="30"/>
  <c r="P105" i="30"/>
  <c r="O105" i="30"/>
  <c r="D105" i="30"/>
  <c r="C105" i="30"/>
  <c r="BO104" i="30"/>
  <c r="BP104" i="30" s="1"/>
  <c r="BM104" i="30"/>
  <c r="BK104" i="30"/>
  <c r="BI104" i="30"/>
  <c r="BH104" i="30"/>
  <c r="BF104" i="30"/>
  <c r="BD104" i="30"/>
  <c r="BB104" i="30"/>
  <c r="AX104" i="30"/>
  <c r="AU104" i="30"/>
  <c r="AV104" i="30" s="1"/>
  <c r="AQ104" i="30"/>
  <c r="AK104" i="30"/>
  <c r="AR104" i="30" s="1"/>
  <c r="AA104" i="30"/>
  <c r="U104" i="30"/>
  <c r="S104" i="30"/>
  <c r="R104" i="30"/>
  <c r="P104" i="30"/>
  <c r="O104" i="30"/>
  <c r="D104" i="30"/>
  <c r="C104" i="30"/>
  <c r="BO103" i="30"/>
  <c r="BP103" i="30" s="1"/>
  <c r="BM103" i="30"/>
  <c r="BK103" i="30"/>
  <c r="BI103" i="30"/>
  <c r="BH103" i="30"/>
  <c r="BF103" i="30"/>
  <c r="BD103" i="30"/>
  <c r="BB103" i="30"/>
  <c r="AX103" i="30"/>
  <c r="AU103" i="30"/>
  <c r="AV103" i="30" s="1"/>
  <c r="AQ103" i="30"/>
  <c r="AK103" i="30"/>
  <c r="AR103" i="30" s="1"/>
  <c r="AA103" i="30"/>
  <c r="U103" i="30"/>
  <c r="S103" i="30"/>
  <c r="R103" i="30"/>
  <c r="P103" i="30"/>
  <c r="O103" i="30"/>
  <c r="D103" i="30"/>
  <c r="C103" i="30"/>
  <c r="BO102" i="30"/>
  <c r="BP102" i="30" s="1"/>
  <c r="BM102" i="30"/>
  <c r="BK102" i="30"/>
  <c r="BI102" i="30"/>
  <c r="BH102" i="30"/>
  <c r="BF102" i="30"/>
  <c r="BD102" i="30"/>
  <c r="BB102" i="30"/>
  <c r="AX102" i="30"/>
  <c r="AU102" i="30"/>
  <c r="AV102" i="30" s="1"/>
  <c r="AK102" i="30"/>
  <c r="AR102" i="30" s="1"/>
  <c r="AA102" i="30"/>
  <c r="U102" i="30"/>
  <c r="S102" i="30"/>
  <c r="R102" i="30"/>
  <c r="P102" i="30"/>
  <c r="O102" i="30"/>
  <c r="D102" i="30"/>
  <c r="C102" i="30"/>
  <c r="BO101" i="30"/>
  <c r="BP101" i="30" s="1"/>
  <c r="BM101" i="30"/>
  <c r="BK101" i="30"/>
  <c r="BI101" i="30"/>
  <c r="BH101" i="30"/>
  <c r="BF101" i="30"/>
  <c r="BD101" i="30"/>
  <c r="BB101" i="30"/>
  <c r="AX101" i="30"/>
  <c r="AU101" i="30"/>
  <c r="AV101" i="30" s="1"/>
  <c r="AS101" i="30"/>
  <c r="AK101" i="30"/>
  <c r="AR101" i="30" s="1"/>
  <c r="AA101" i="30"/>
  <c r="U101" i="30"/>
  <c r="S101" i="30"/>
  <c r="R101" i="30"/>
  <c r="P101" i="30"/>
  <c r="O101" i="30"/>
  <c r="D101" i="30"/>
  <c r="C101" i="30"/>
  <c r="BO100" i="30"/>
  <c r="BP100" i="30" s="1"/>
  <c r="BM100" i="30"/>
  <c r="BK100" i="30"/>
  <c r="BI100" i="30"/>
  <c r="BH100" i="30"/>
  <c r="BF100" i="30"/>
  <c r="BD100" i="30"/>
  <c r="BB100" i="30"/>
  <c r="AX100" i="30"/>
  <c r="AU100" i="30"/>
  <c r="AV100" i="30" s="1"/>
  <c r="AK100" i="30"/>
  <c r="AR100" i="30" s="1"/>
  <c r="AA100" i="30"/>
  <c r="U100" i="30"/>
  <c r="S100" i="30"/>
  <c r="R100" i="30"/>
  <c r="P100" i="30"/>
  <c r="O100" i="30"/>
  <c r="D100" i="30"/>
  <c r="C100" i="30"/>
  <c r="BO99" i="30"/>
  <c r="BP99" i="30" s="1"/>
  <c r="BM99" i="30"/>
  <c r="BK99" i="30"/>
  <c r="BI99" i="30"/>
  <c r="BH99" i="30"/>
  <c r="BF99" i="30"/>
  <c r="BD99" i="30"/>
  <c r="BB99" i="30"/>
  <c r="AX99" i="30"/>
  <c r="AU99" i="30"/>
  <c r="AV99" i="30" s="1"/>
  <c r="AS99" i="30"/>
  <c r="AQ99" i="30"/>
  <c r="AP99" i="30"/>
  <c r="AZ99" i="30" s="1"/>
  <c r="AK99" i="30"/>
  <c r="AR99" i="30" s="1"/>
  <c r="AA99" i="30"/>
  <c r="U99" i="30"/>
  <c r="S99" i="30"/>
  <c r="R99" i="30"/>
  <c r="P99" i="30"/>
  <c r="O99" i="30"/>
  <c r="D99" i="30"/>
  <c r="C99" i="30"/>
  <c r="BO98" i="30"/>
  <c r="BP98" i="30" s="1"/>
  <c r="BM98" i="30"/>
  <c r="BK98" i="30"/>
  <c r="BI98" i="30"/>
  <c r="BH98" i="30"/>
  <c r="BF98" i="30"/>
  <c r="BD98" i="30"/>
  <c r="BB98" i="30"/>
  <c r="AX98" i="30"/>
  <c r="AU98" i="30"/>
  <c r="AV98" i="30" s="1"/>
  <c r="AK98" i="30"/>
  <c r="AR98" i="30" s="1"/>
  <c r="AA98" i="30"/>
  <c r="U98" i="30"/>
  <c r="S98" i="30"/>
  <c r="R98" i="30"/>
  <c r="P98" i="30"/>
  <c r="O98" i="30"/>
  <c r="D98" i="30"/>
  <c r="C98" i="30"/>
  <c r="BO97" i="30"/>
  <c r="BP97" i="30" s="1"/>
  <c r="BM97" i="30"/>
  <c r="BK97" i="30"/>
  <c r="BI97" i="30"/>
  <c r="BH97" i="30"/>
  <c r="BF97" i="30"/>
  <c r="BD97" i="30"/>
  <c r="BB97" i="30"/>
  <c r="AX97" i="30"/>
  <c r="AU97" i="30"/>
  <c r="AV97" i="30" s="1"/>
  <c r="AS97" i="30"/>
  <c r="AP97" i="30"/>
  <c r="AZ97" i="30" s="1"/>
  <c r="BN97" i="30" s="1"/>
  <c r="AK97" i="30"/>
  <c r="AR97" i="30" s="1"/>
  <c r="AA97" i="30"/>
  <c r="U97" i="30"/>
  <c r="S97" i="30"/>
  <c r="R97" i="30"/>
  <c r="P97" i="30"/>
  <c r="O97" i="30"/>
  <c r="D97" i="30"/>
  <c r="C97" i="30"/>
  <c r="BO96" i="30"/>
  <c r="BP96" i="30" s="1"/>
  <c r="BM96" i="30"/>
  <c r="BK96" i="30"/>
  <c r="BI96" i="30"/>
  <c r="BH96" i="30"/>
  <c r="BF96" i="30"/>
  <c r="BD96" i="30"/>
  <c r="BB96" i="30"/>
  <c r="AX96" i="30"/>
  <c r="AU96" i="30"/>
  <c r="AV96" i="30" s="1"/>
  <c r="AQ96" i="30"/>
  <c r="AK96" i="30"/>
  <c r="AR96" i="30" s="1"/>
  <c r="AA96" i="30"/>
  <c r="U96" i="30"/>
  <c r="S96" i="30"/>
  <c r="R96" i="30"/>
  <c r="P96" i="30"/>
  <c r="O96" i="30"/>
  <c r="D96" i="30"/>
  <c r="C96" i="30"/>
  <c r="BO95" i="30"/>
  <c r="BP95" i="30" s="1"/>
  <c r="BM95" i="30"/>
  <c r="BK95" i="30"/>
  <c r="BI95" i="30"/>
  <c r="BH95" i="30"/>
  <c r="BF95" i="30"/>
  <c r="BD95" i="30"/>
  <c r="BB95" i="30"/>
  <c r="AX95" i="30"/>
  <c r="AU95" i="30"/>
  <c r="AV95" i="30" s="1"/>
  <c r="AK95" i="30"/>
  <c r="AA95" i="30"/>
  <c r="U95" i="30"/>
  <c r="S95" i="30"/>
  <c r="R95" i="30"/>
  <c r="P95" i="30"/>
  <c r="O95" i="30"/>
  <c r="D95" i="30"/>
  <c r="C95" i="30"/>
  <c r="BO94" i="30"/>
  <c r="BP94" i="30" s="1"/>
  <c r="BM94" i="30"/>
  <c r="BK94" i="30"/>
  <c r="BI94" i="30"/>
  <c r="BH94" i="30"/>
  <c r="BF94" i="30"/>
  <c r="BD94" i="30"/>
  <c r="BB94" i="30"/>
  <c r="AX94" i="30"/>
  <c r="AU94" i="30"/>
  <c r="AV94" i="30" s="1"/>
  <c r="AK94" i="30"/>
  <c r="AR94" i="30" s="1"/>
  <c r="AA94" i="30"/>
  <c r="U94" i="30"/>
  <c r="S94" i="30"/>
  <c r="R94" i="30"/>
  <c r="P94" i="30"/>
  <c r="O94" i="30"/>
  <c r="D94" i="30"/>
  <c r="C94" i="30"/>
  <c r="BO93" i="30"/>
  <c r="BP93" i="30" s="1"/>
  <c r="BM93" i="30"/>
  <c r="BK93" i="30"/>
  <c r="BI93" i="30"/>
  <c r="BH93" i="30"/>
  <c r="BF93" i="30"/>
  <c r="BD93" i="30"/>
  <c r="BB93" i="30"/>
  <c r="AX93" i="30"/>
  <c r="AU93" i="30"/>
  <c r="AV93" i="30" s="1"/>
  <c r="AK93" i="30"/>
  <c r="AA93" i="30"/>
  <c r="U93" i="30"/>
  <c r="S93" i="30"/>
  <c r="R93" i="30"/>
  <c r="P93" i="30"/>
  <c r="O93" i="30"/>
  <c r="D93" i="30"/>
  <c r="C93" i="30"/>
  <c r="BO92" i="30"/>
  <c r="BP92" i="30" s="1"/>
  <c r="BM92" i="30"/>
  <c r="BK92" i="30"/>
  <c r="BI92" i="30"/>
  <c r="BH92" i="30"/>
  <c r="BF92" i="30"/>
  <c r="BD92" i="30"/>
  <c r="BB92" i="30"/>
  <c r="AX92" i="30"/>
  <c r="AU92" i="30"/>
  <c r="AV92" i="30" s="1"/>
  <c r="AK92" i="30"/>
  <c r="AA92" i="30"/>
  <c r="U92" i="30"/>
  <c r="S92" i="30"/>
  <c r="R92" i="30"/>
  <c r="P92" i="30"/>
  <c r="O92" i="30"/>
  <c r="D92" i="30"/>
  <c r="C92" i="30"/>
  <c r="BO91" i="30"/>
  <c r="BP91" i="30" s="1"/>
  <c r="BM91" i="30"/>
  <c r="BK91" i="30"/>
  <c r="BI91" i="30"/>
  <c r="BH91" i="30"/>
  <c r="BF91" i="30"/>
  <c r="BD91" i="30"/>
  <c r="BB91" i="30"/>
  <c r="AX91" i="30"/>
  <c r="AU91" i="30"/>
  <c r="AV91" i="30" s="1"/>
  <c r="AS91" i="30"/>
  <c r="AP91" i="30"/>
  <c r="AZ91" i="30" s="1"/>
  <c r="BN91" i="30" s="1"/>
  <c r="AK91" i="30"/>
  <c r="AR91" i="30" s="1"/>
  <c r="AA91" i="30"/>
  <c r="U91" i="30"/>
  <c r="S91" i="30"/>
  <c r="R91" i="30"/>
  <c r="P91" i="30"/>
  <c r="O91" i="30"/>
  <c r="D91" i="30"/>
  <c r="C91" i="30"/>
  <c r="BO90" i="30"/>
  <c r="BP90" i="30" s="1"/>
  <c r="BM90" i="30"/>
  <c r="BK90" i="30"/>
  <c r="BI90" i="30"/>
  <c r="BH90" i="30"/>
  <c r="BF90" i="30"/>
  <c r="BD90" i="30"/>
  <c r="BB90" i="30"/>
  <c r="AX90" i="30"/>
  <c r="AU90" i="30"/>
  <c r="AV90" i="30" s="1"/>
  <c r="AK90" i="30"/>
  <c r="AR90" i="30" s="1"/>
  <c r="AA90" i="30"/>
  <c r="U90" i="30"/>
  <c r="S90" i="30"/>
  <c r="R90" i="30"/>
  <c r="P90" i="30"/>
  <c r="O90" i="30"/>
  <c r="D90" i="30"/>
  <c r="C90" i="30"/>
  <c r="BO89" i="30"/>
  <c r="BP89" i="30" s="1"/>
  <c r="BM89" i="30"/>
  <c r="BK89" i="30"/>
  <c r="BI89" i="30"/>
  <c r="BH89" i="30"/>
  <c r="BF89" i="30"/>
  <c r="BD89" i="30"/>
  <c r="BB89" i="30"/>
  <c r="AX89" i="30"/>
  <c r="AU89" i="30"/>
  <c r="AV89" i="30" s="1"/>
  <c r="AP89" i="30"/>
  <c r="AZ89" i="30" s="1"/>
  <c r="AK89" i="30"/>
  <c r="AR89" i="30" s="1"/>
  <c r="AA89" i="30"/>
  <c r="U89" i="30"/>
  <c r="S89" i="30"/>
  <c r="R89" i="30"/>
  <c r="P89" i="30"/>
  <c r="O89" i="30"/>
  <c r="D89" i="30"/>
  <c r="C89" i="30"/>
  <c r="BO88" i="30"/>
  <c r="BP88" i="30" s="1"/>
  <c r="BM88" i="30"/>
  <c r="BK88" i="30"/>
  <c r="BI88" i="30"/>
  <c r="BH88" i="30"/>
  <c r="BF88" i="30"/>
  <c r="BD88" i="30"/>
  <c r="BB88" i="30"/>
  <c r="AX88" i="30"/>
  <c r="AU88" i="30"/>
  <c r="AV88" i="30" s="1"/>
  <c r="AQ88" i="30"/>
  <c r="AK88" i="30"/>
  <c r="AR88" i="30" s="1"/>
  <c r="AA88" i="30"/>
  <c r="U88" i="30"/>
  <c r="S88" i="30"/>
  <c r="R88" i="30"/>
  <c r="P88" i="30"/>
  <c r="O88" i="30"/>
  <c r="D88" i="30"/>
  <c r="C88" i="30"/>
  <c r="BO87" i="30"/>
  <c r="BP87" i="30" s="1"/>
  <c r="BM87" i="30"/>
  <c r="BK87" i="30"/>
  <c r="BI87" i="30"/>
  <c r="BH87" i="30"/>
  <c r="BF87" i="30"/>
  <c r="BD87" i="30"/>
  <c r="BB87" i="30"/>
  <c r="AX87" i="30"/>
  <c r="AU87" i="30"/>
  <c r="AV87" i="30" s="1"/>
  <c r="AQ87" i="30"/>
  <c r="AK87" i="30"/>
  <c r="AR87" i="30" s="1"/>
  <c r="AA87" i="30"/>
  <c r="U87" i="30"/>
  <c r="S87" i="30"/>
  <c r="R87" i="30"/>
  <c r="P87" i="30"/>
  <c r="O87" i="30"/>
  <c r="D87" i="30"/>
  <c r="C87" i="30"/>
  <c r="BO86" i="30"/>
  <c r="BP86" i="30" s="1"/>
  <c r="BM86" i="30"/>
  <c r="BK86" i="30"/>
  <c r="BI86" i="30"/>
  <c r="BH86" i="30"/>
  <c r="BF86" i="30"/>
  <c r="BD86" i="30"/>
  <c r="BB86" i="30"/>
  <c r="AX86" i="30"/>
  <c r="AU86" i="30"/>
  <c r="AV86" i="30" s="1"/>
  <c r="AK86" i="30"/>
  <c r="AR86" i="30" s="1"/>
  <c r="AA86" i="30"/>
  <c r="U86" i="30"/>
  <c r="S86" i="30"/>
  <c r="R86" i="30"/>
  <c r="P86" i="30"/>
  <c r="O86" i="30"/>
  <c r="D86" i="30"/>
  <c r="C86" i="30"/>
  <c r="BO85" i="30"/>
  <c r="BP85" i="30" s="1"/>
  <c r="BM85" i="30"/>
  <c r="BK85" i="30"/>
  <c r="BI85" i="30"/>
  <c r="BH85" i="30"/>
  <c r="BF85" i="30"/>
  <c r="BD85" i="30"/>
  <c r="BB85" i="30"/>
  <c r="AX85" i="30"/>
  <c r="AU85" i="30"/>
  <c r="AV85" i="30" s="1"/>
  <c r="AS85" i="30"/>
  <c r="AK85" i="30"/>
  <c r="AR85" i="30" s="1"/>
  <c r="AA85" i="30"/>
  <c r="U85" i="30"/>
  <c r="S85" i="30"/>
  <c r="R85" i="30"/>
  <c r="P85" i="30"/>
  <c r="O85" i="30"/>
  <c r="D85" i="30"/>
  <c r="C85" i="30"/>
  <c r="BO84" i="30"/>
  <c r="BP84" i="30" s="1"/>
  <c r="BM84" i="30"/>
  <c r="BK84" i="30"/>
  <c r="BI84" i="30"/>
  <c r="BH84" i="30"/>
  <c r="BF84" i="30"/>
  <c r="BD84" i="30"/>
  <c r="BB84" i="30"/>
  <c r="AX84" i="30"/>
  <c r="AU84" i="30"/>
  <c r="AV84" i="30" s="1"/>
  <c r="AK84" i="30"/>
  <c r="AR84" i="30" s="1"/>
  <c r="AA84" i="30"/>
  <c r="U84" i="30"/>
  <c r="S84" i="30"/>
  <c r="R84" i="30"/>
  <c r="P84" i="30"/>
  <c r="O84" i="30"/>
  <c r="D84" i="30"/>
  <c r="C84" i="30"/>
  <c r="BO83" i="30"/>
  <c r="BP83" i="30" s="1"/>
  <c r="BM83" i="30"/>
  <c r="BK83" i="30"/>
  <c r="BI83" i="30"/>
  <c r="BH83" i="30"/>
  <c r="BF83" i="30"/>
  <c r="BD83" i="30"/>
  <c r="BB83" i="30"/>
  <c r="AX83" i="30"/>
  <c r="AU83" i="30"/>
  <c r="AV83" i="30" s="1"/>
  <c r="AS83" i="30"/>
  <c r="AQ83" i="30"/>
  <c r="AP83" i="30"/>
  <c r="AZ83" i="30" s="1"/>
  <c r="BN83" i="30" s="1"/>
  <c r="AK83" i="30"/>
  <c r="AR83" i="30" s="1"/>
  <c r="AA83" i="30"/>
  <c r="U83" i="30"/>
  <c r="S83" i="30"/>
  <c r="R83" i="30"/>
  <c r="P83" i="30"/>
  <c r="O83" i="30"/>
  <c r="D83" i="30"/>
  <c r="C83" i="30"/>
  <c r="BO82" i="30"/>
  <c r="BP82" i="30" s="1"/>
  <c r="BM82" i="30"/>
  <c r="BK82" i="30"/>
  <c r="BI82" i="30"/>
  <c r="BH82" i="30"/>
  <c r="BF82" i="30"/>
  <c r="BD82" i="30"/>
  <c r="BB82" i="30"/>
  <c r="AX82" i="30"/>
  <c r="AU82" i="30"/>
  <c r="AV82" i="30" s="1"/>
  <c r="AK82" i="30"/>
  <c r="AR82" i="30" s="1"/>
  <c r="AA82" i="30"/>
  <c r="U82" i="30"/>
  <c r="S82" i="30"/>
  <c r="R82" i="30"/>
  <c r="P82" i="30"/>
  <c r="O82" i="30"/>
  <c r="D82" i="30"/>
  <c r="C82" i="30"/>
  <c r="BO81" i="30"/>
  <c r="BP81" i="30" s="1"/>
  <c r="BM81" i="30"/>
  <c r="BK81" i="30"/>
  <c r="BI81" i="30"/>
  <c r="BH81" i="30"/>
  <c r="BF81" i="30"/>
  <c r="BD81" i="30"/>
  <c r="BB81" i="30"/>
  <c r="AX81" i="30"/>
  <c r="AU81" i="30"/>
  <c r="AV81" i="30" s="1"/>
  <c r="AS81" i="30"/>
  <c r="AP81" i="30"/>
  <c r="AZ81" i="30" s="1"/>
  <c r="BN81" i="30" s="1"/>
  <c r="AK81" i="30"/>
  <c r="AR81" i="30" s="1"/>
  <c r="AA81" i="30"/>
  <c r="U81" i="30"/>
  <c r="S81" i="30"/>
  <c r="R81" i="30"/>
  <c r="P81" i="30"/>
  <c r="O81" i="30"/>
  <c r="D81" i="30"/>
  <c r="C81" i="30"/>
  <c r="BO80" i="30"/>
  <c r="BP80" i="30" s="1"/>
  <c r="BM80" i="30"/>
  <c r="BK80" i="30"/>
  <c r="BI80" i="30"/>
  <c r="BH80" i="30"/>
  <c r="BF80" i="30"/>
  <c r="BD80" i="30"/>
  <c r="BB80" i="30"/>
  <c r="AX80" i="30"/>
  <c r="AU80" i="30"/>
  <c r="AV80" i="30" s="1"/>
  <c r="AQ80" i="30"/>
  <c r="AK80" i="30"/>
  <c r="AR80" i="30" s="1"/>
  <c r="AA80" i="30"/>
  <c r="U80" i="30"/>
  <c r="S80" i="30"/>
  <c r="R80" i="30"/>
  <c r="P80" i="30"/>
  <c r="O80" i="30"/>
  <c r="D80" i="30"/>
  <c r="C80" i="30"/>
  <c r="BO79" i="30"/>
  <c r="BP79" i="30" s="1"/>
  <c r="BM79" i="30"/>
  <c r="BK79" i="30"/>
  <c r="BI79" i="30"/>
  <c r="BH79" i="30"/>
  <c r="BF79" i="30"/>
  <c r="BD79" i="30"/>
  <c r="BB79" i="30"/>
  <c r="AX79" i="30"/>
  <c r="AU79" i="30"/>
  <c r="AV79" i="30" s="1"/>
  <c r="AK79" i="30"/>
  <c r="AA79" i="30"/>
  <c r="U79" i="30"/>
  <c r="S79" i="30"/>
  <c r="R79" i="30"/>
  <c r="P79" i="30"/>
  <c r="O79" i="30"/>
  <c r="D79" i="30"/>
  <c r="C79" i="30"/>
  <c r="BO78" i="30"/>
  <c r="BP78" i="30" s="1"/>
  <c r="BM78" i="30"/>
  <c r="BK78" i="30"/>
  <c r="BI78" i="30"/>
  <c r="BH78" i="30"/>
  <c r="BF78" i="30"/>
  <c r="BD78" i="30"/>
  <c r="BB78" i="30"/>
  <c r="AX78" i="30"/>
  <c r="AU78" i="30"/>
  <c r="AV78" i="30" s="1"/>
  <c r="AK78" i="30"/>
  <c r="AA78" i="30"/>
  <c r="U78" i="30"/>
  <c r="S78" i="30"/>
  <c r="R78" i="30"/>
  <c r="P78" i="30"/>
  <c r="O78" i="30"/>
  <c r="D78" i="30"/>
  <c r="C78" i="30"/>
  <c r="BO77" i="30"/>
  <c r="BP77" i="30" s="1"/>
  <c r="BM77" i="30"/>
  <c r="BK77" i="30"/>
  <c r="BI77" i="30"/>
  <c r="BH77" i="30"/>
  <c r="BF77" i="30"/>
  <c r="BD77" i="30"/>
  <c r="BB77" i="30"/>
  <c r="AX77" i="30"/>
  <c r="AU77" i="30"/>
  <c r="AV77" i="30" s="1"/>
  <c r="AS77" i="30"/>
  <c r="AK77" i="30"/>
  <c r="AA77" i="30"/>
  <c r="U77" i="30"/>
  <c r="S77" i="30"/>
  <c r="R77" i="30"/>
  <c r="P77" i="30"/>
  <c r="O77" i="30"/>
  <c r="D77" i="30"/>
  <c r="C77" i="30"/>
  <c r="BO76" i="30"/>
  <c r="BP76" i="30" s="1"/>
  <c r="BM76" i="30"/>
  <c r="BK76" i="30"/>
  <c r="BI76" i="30"/>
  <c r="BH76" i="30"/>
  <c r="BF76" i="30"/>
  <c r="BD76" i="30"/>
  <c r="BB76" i="30"/>
  <c r="AX76" i="30"/>
  <c r="AU76" i="30"/>
  <c r="AV76" i="30" s="1"/>
  <c r="AK76" i="30"/>
  <c r="AA76" i="30"/>
  <c r="U76" i="30"/>
  <c r="S76" i="30"/>
  <c r="R76" i="30"/>
  <c r="P76" i="30"/>
  <c r="O76" i="30"/>
  <c r="D76" i="30"/>
  <c r="C76" i="30"/>
  <c r="BO75" i="30"/>
  <c r="BP75" i="30" s="1"/>
  <c r="BM75" i="30"/>
  <c r="BK75" i="30"/>
  <c r="BI75" i="30"/>
  <c r="BH75" i="30"/>
  <c r="BF75" i="30"/>
  <c r="BD75" i="30"/>
  <c r="BB75" i="30"/>
  <c r="AX75" i="30"/>
  <c r="AU75" i="30"/>
  <c r="AV75" i="30" s="1"/>
  <c r="AQ75" i="30"/>
  <c r="AK75" i="30"/>
  <c r="AA75" i="30"/>
  <c r="U75" i="30"/>
  <c r="S75" i="30"/>
  <c r="R75" i="30"/>
  <c r="P75" i="30"/>
  <c r="O75" i="30"/>
  <c r="D75" i="30"/>
  <c r="C75" i="30"/>
  <c r="BO74" i="30"/>
  <c r="BP74" i="30" s="1"/>
  <c r="BM74" i="30"/>
  <c r="BK74" i="30"/>
  <c r="BI74" i="30"/>
  <c r="BH74" i="30"/>
  <c r="BF74" i="30"/>
  <c r="BD74" i="30"/>
  <c r="BB74" i="30"/>
  <c r="AX74" i="30"/>
  <c r="AU74" i="30"/>
  <c r="AV74" i="30" s="1"/>
  <c r="AK74" i="30"/>
  <c r="AA74" i="30"/>
  <c r="U74" i="30"/>
  <c r="S74" i="30"/>
  <c r="R74" i="30"/>
  <c r="P74" i="30"/>
  <c r="O74" i="30"/>
  <c r="D74" i="30"/>
  <c r="C74" i="30"/>
  <c r="BO73" i="30"/>
  <c r="BP73" i="30" s="1"/>
  <c r="BM73" i="30"/>
  <c r="BK73" i="30"/>
  <c r="BI73" i="30"/>
  <c r="BH73" i="30"/>
  <c r="BF73" i="30"/>
  <c r="BD73" i="30"/>
  <c r="BB73" i="30"/>
  <c r="AX73" i="30"/>
  <c r="AU73" i="30"/>
  <c r="AV73" i="30" s="1"/>
  <c r="AK73" i="30"/>
  <c r="AQ73" i="30" s="1"/>
  <c r="AA73" i="30"/>
  <c r="U73" i="30"/>
  <c r="S73" i="30"/>
  <c r="R73" i="30"/>
  <c r="P73" i="30"/>
  <c r="O73" i="30"/>
  <c r="D73" i="30"/>
  <c r="C73" i="30"/>
  <c r="BO72" i="30"/>
  <c r="BP72" i="30" s="1"/>
  <c r="BM72" i="30"/>
  <c r="BK72" i="30"/>
  <c r="BI72" i="30"/>
  <c r="BH72" i="30"/>
  <c r="BF72" i="30"/>
  <c r="BD72" i="30"/>
  <c r="BB72" i="30"/>
  <c r="AX72" i="30"/>
  <c r="AU72" i="30"/>
  <c r="AV72" i="30" s="1"/>
  <c r="AQ72" i="30"/>
  <c r="AK72" i="30"/>
  <c r="AS72" i="30" s="1"/>
  <c r="AA72" i="30"/>
  <c r="U72" i="30"/>
  <c r="S72" i="30"/>
  <c r="R72" i="30"/>
  <c r="P72" i="30"/>
  <c r="O72" i="30"/>
  <c r="D72" i="30"/>
  <c r="C72" i="30"/>
  <c r="BO71" i="30"/>
  <c r="BP71" i="30" s="1"/>
  <c r="BM71" i="30"/>
  <c r="BK71" i="30"/>
  <c r="BI71" i="30"/>
  <c r="BH71" i="30"/>
  <c r="BF71" i="30"/>
  <c r="BD71" i="30"/>
  <c r="BB71" i="30"/>
  <c r="AX71" i="30"/>
  <c r="AU71" i="30"/>
  <c r="AV71" i="30" s="1"/>
  <c r="AK71" i="30"/>
  <c r="AA71" i="30"/>
  <c r="U71" i="30"/>
  <c r="S71" i="30"/>
  <c r="R71" i="30"/>
  <c r="P71" i="30"/>
  <c r="O71" i="30"/>
  <c r="D71" i="30"/>
  <c r="C71" i="30"/>
  <c r="BO70" i="30"/>
  <c r="BP70" i="30" s="1"/>
  <c r="BM70" i="30"/>
  <c r="BK70" i="30"/>
  <c r="BI70" i="30"/>
  <c r="BH70" i="30"/>
  <c r="BF70" i="30"/>
  <c r="BD70" i="30"/>
  <c r="BB70" i="30"/>
  <c r="AX70" i="30"/>
  <c r="AU70" i="30"/>
  <c r="AV70" i="30" s="1"/>
  <c r="AK70" i="30"/>
  <c r="AA70" i="30"/>
  <c r="U70" i="30"/>
  <c r="S70" i="30"/>
  <c r="R70" i="30"/>
  <c r="P70" i="30"/>
  <c r="O70" i="30"/>
  <c r="D70" i="30"/>
  <c r="C70" i="30"/>
  <c r="BO69" i="30"/>
  <c r="BP69" i="30" s="1"/>
  <c r="BM69" i="30"/>
  <c r="BK69" i="30"/>
  <c r="BI69" i="30"/>
  <c r="BH69" i="30"/>
  <c r="BF69" i="30"/>
  <c r="BD69" i="30"/>
  <c r="BB69" i="30"/>
  <c r="AX69" i="30"/>
  <c r="AU69" i="30"/>
  <c r="AV69" i="30" s="1"/>
  <c r="AK69" i="30"/>
  <c r="AQ69" i="30" s="1"/>
  <c r="AA69" i="30"/>
  <c r="U69" i="30"/>
  <c r="S69" i="30"/>
  <c r="R69" i="30"/>
  <c r="P69" i="30"/>
  <c r="O69" i="30"/>
  <c r="D69" i="30"/>
  <c r="C69" i="30"/>
  <c r="BO68" i="30"/>
  <c r="BP68" i="30" s="1"/>
  <c r="BM68" i="30"/>
  <c r="BK68" i="30"/>
  <c r="BI68" i="30"/>
  <c r="BH68" i="30"/>
  <c r="BF68" i="30"/>
  <c r="BD68" i="30"/>
  <c r="BB68" i="30"/>
  <c r="AX68" i="30"/>
  <c r="AU68" i="30"/>
  <c r="AV68" i="30" s="1"/>
  <c r="AQ68" i="30"/>
  <c r="AK68" i="30"/>
  <c r="AS68" i="30" s="1"/>
  <c r="AA68" i="30"/>
  <c r="U68" i="30"/>
  <c r="S68" i="30"/>
  <c r="R68" i="30"/>
  <c r="P68" i="30"/>
  <c r="O68" i="30"/>
  <c r="D68" i="30"/>
  <c r="C68" i="30"/>
  <c r="BO67" i="30"/>
  <c r="BP67" i="30" s="1"/>
  <c r="BM67" i="30"/>
  <c r="BK67" i="30"/>
  <c r="BI67" i="30"/>
  <c r="BH67" i="30"/>
  <c r="BF67" i="30"/>
  <c r="BD67" i="30"/>
  <c r="BB67" i="30"/>
  <c r="AX67" i="30"/>
  <c r="AU67" i="30"/>
  <c r="AV67" i="30" s="1"/>
  <c r="AK67" i="30"/>
  <c r="AA67" i="30"/>
  <c r="U67" i="30"/>
  <c r="S67" i="30"/>
  <c r="R67" i="30"/>
  <c r="P67" i="30"/>
  <c r="O67" i="30"/>
  <c r="D67" i="30"/>
  <c r="C67" i="30"/>
  <c r="BO66" i="30"/>
  <c r="BP66" i="30" s="1"/>
  <c r="BM66" i="30"/>
  <c r="BK66" i="30"/>
  <c r="BI66" i="30"/>
  <c r="BH66" i="30"/>
  <c r="BF66" i="30"/>
  <c r="BD66" i="30"/>
  <c r="BB66" i="30"/>
  <c r="AX66" i="30"/>
  <c r="AU66" i="30"/>
  <c r="AV66" i="30" s="1"/>
  <c r="AK66" i="30"/>
  <c r="AA66" i="30"/>
  <c r="U66" i="30"/>
  <c r="S66" i="30"/>
  <c r="R66" i="30"/>
  <c r="P66" i="30"/>
  <c r="O66" i="30"/>
  <c r="D66" i="30"/>
  <c r="C66" i="30"/>
  <c r="BO65" i="30"/>
  <c r="BP65" i="30" s="1"/>
  <c r="BM65" i="30"/>
  <c r="BK65" i="30"/>
  <c r="BI65" i="30"/>
  <c r="BH65" i="30"/>
  <c r="BF65" i="30"/>
  <c r="BD65" i="30"/>
  <c r="BB65" i="30"/>
  <c r="AX65" i="30"/>
  <c r="AU65" i="30"/>
  <c r="AV65" i="30" s="1"/>
  <c r="AK65" i="30"/>
  <c r="AQ65" i="30" s="1"/>
  <c r="AA65" i="30"/>
  <c r="U65" i="30"/>
  <c r="S65" i="30"/>
  <c r="R65" i="30"/>
  <c r="P65" i="30"/>
  <c r="O65" i="30"/>
  <c r="D65" i="30"/>
  <c r="C65" i="30"/>
  <c r="BO64" i="30"/>
  <c r="BP64" i="30" s="1"/>
  <c r="BM64" i="30"/>
  <c r="BK64" i="30"/>
  <c r="BI64" i="30"/>
  <c r="BH64" i="30"/>
  <c r="BF64" i="30"/>
  <c r="BD64" i="30"/>
  <c r="BB64" i="30"/>
  <c r="AX64" i="30"/>
  <c r="AU64" i="30"/>
  <c r="AV64" i="30" s="1"/>
  <c r="AQ64" i="30"/>
  <c r="AK64" i="30"/>
  <c r="AS64" i="30" s="1"/>
  <c r="AA64" i="30"/>
  <c r="U64" i="30"/>
  <c r="S64" i="30"/>
  <c r="R64" i="30"/>
  <c r="P64" i="30"/>
  <c r="O64" i="30"/>
  <c r="D64" i="30"/>
  <c r="C64" i="30"/>
  <c r="BO63" i="30"/>
  <c r="BP63" i="30" s="1"/>
  <c r="BM63" i="30"/>
  <c r="BK63" i="30"/>
  <c r="BI63" i="30"/>
  <c r="BH63" i="30"/>
  <c r="BF63" i="30"/>
  <c r="BD63" i="30"/>
  <c r="BB63" i="30"/>
  <c r="AX63" i="30"/>
  <c r="AU63" i="30"/>
  <c r="AV63" i="30" s="1"/>
  <c r="AK63" i="30"/>
  <c r="AA63" i="30"/>
  <c r="U63" i="30"/>
  <c r="S63" i="30"/>
  <c r="R63" i="30"/>
  <c r="P63" i="30"/>
  <c r="O63" i="30"/>
  <c r="D63" i="30"/>
  <c r="C63" i="30"/>
  <c r="BO62" i="30"/>
  <c r="BP62" i="30" s="1"/>
  <c r="BM62" i="30"/>
  <c r="BK62" i="30"/>
  <c r="BI62" i="30"/>
  <c r="BH62" i="30"/>
  <c r="BF62" i="30"/>
  <c r="BD62" i="30"/>
  <c r="BB62" i="30"/>
  <c r="AX62" i="30"/>
  <c r="AU62" i="30"/>
  <c r="AV62" i="30" s="1"/>
  <c r="AK62" i="30"/>
  <c r="AA62" i="30"/>
  <c r="U62" i="30"/>
  <c r="S62" i="30"/>
  <c r="R62" i="30"/>
  <c r="P62" i="30"/>
  <c r="O62" i="30"/>
  <c r="D62" i="30"/>
  <c r="C62" i="30"/>
  <c r="BO61" i="30"/>
  <c r="BP61" i="30" s="1"/>
  <c r="BM61" i="30"/>
  <c r="BK61" i="30"/>
  <c r="BI61" i="30"/>
  <c r="BH61" i="30"/>
  <c r="BF61" i="30"/>
  <c r="BD61" i="30"/>
  <c r="BB61" i="30"/>
  <c r="AX61" i="30"/>
  <c r="AU61" i="30"/>
  <c r="AV61" i="30" s="1"/>
  <c r="AK61" i="30"/>
  <c r="AQ61" i="30" s="1"/>
  <c r="AA61" i="30"/>
  <c r="U61" i="30"/>
  <c r="S61" i="30"/>
  <c r="R61" i="30"/>
  <c r="P61" i="30"/>
  <c r="O61" i="30"/>
  <c r="D61" i="30"/>
  <c r="C61" i="30"/>
  <c r="BO60" i="30"/>
  <c r="BP60" i="30" s="1"/>
  <c r="BM60" i="30"/>
  <c r="BK60" i="30"/>
  <c r="BI60" i="30"/>
  <c r="BH60" i="30"/>
  <c r="BF60" i="30"/>
  <c r="BD60" i="30"/>
  <c r="BB60" i="30"/>
  <c r="AX60" i="30"/>
  <c r="AU60" i="30"/>
  <c r="AV60" i="30" s="1"/>
  <c r="AQ60" i="30"/>
  <c r="AK60" i="30"/>
  <c r="AS60" i="30" s="1"/>
  <c r="AA60" i="30"/>
  <c r="U60" i="30"/>
  <c r="S60" i="30"/>
  <c r="R60" i="30"/>
  <c r="P60" i="30"/>
  <c r="O60" i="30"/>
  <c r="D60" i="30"/>
  <c r="C60" i="30"/>
  <c r="BO59" i="30"/>
  <c r="BP59" i="30" s="1"/>
  <c r="BM59" i="30"/>
  <c r="BK59" i="30"/>
  <c r="BI59" i="30"/>
  <c r="BH59" i="30"/>
  <c r="BF59" i="30"/>
  <c r="BD59" i="30"/>
  <c r="BB59" i="30"/>
  <c r="AX59" i="30"/>
  <c r="AU59" i="30"/>
  <c r="AV59" i="30" s="1"/>
  <c r="AK59" i="30"/>
  <c r="AA59" i="30"/>
  <c r="U59" i="30"/>
  <c r="S59" i="30"/>
  <c r="R59" i="30"/>
  <c r="P59" i="30"/>
  <c r="O59" i="30"/>
  <c r="D59" i="30"/>
  <c r="C59" i="30"/>
  <c r="BO58" i="30"/>
  <c r="BP58" i="30" s="1"/>
  <c r="BM58" i="30"/>
  <c r="BK58" i="30"/>
  <c r="BI58" i="30"/>
  <c r="BH58" i="30"/>
  <c r="BF58" i="30"/>
  <c r="BD58" i="30"/>
  <c r="BB58" i="30"/>
  <c r="AX58" i="30"/>
  <c r="AU58" i="30"/>
  <c r="AV58" i="30" s="1"/>
  <c r="AK58" i="30"/>
  <c r="AA58" i="30"/>
  <c r="U58" i="30"/>
  <c r="S58" i="30"/>
  <c r="R58" i="30"/>
  <c r="P58" i="30"/>
  <c r="O58" i="30"/>
  <c r="D58" i="30"/>
  <c r="C58" i="30"/>
  <c r="BO57" i="30"/>
  <c r="BP57" i="30" s="1"/>
  <c r="BM57" i="30"/>
  <c r="BK57" i="30"/>
  <c r="BI57" i="30"/>
  <c r="BH57" i="30"/>
  <c r="BF57" i="30"/>
  <c r="BD57" i="30"/>
  <c r="BB57" i="30"/>
  <c r="AX57" i="30"/>
  <c r="AU57" i="30"/>
  <c r="AV57" i="30" s="1"/>
  <c r="AQ57" i="30"/>
  <c r="AK57" i="30"/>
  <c r="AS57" i="30" s="1"/>
  <c r="AA57" i="30"/>
  <c r="U57" i="30"/>
  <c r="S57" i="30"/>
  <c r="R57" i="30"/>
  <c r="P57" i="30"/>
  <c r="O57" i="30"/>
  <c r="D57" i="30"/>
  <c r="C57" i="30"/>
  <c r="BO56" i="30"/>
  <c r="BP56" i="30" s="1"/>
  <c r="BM56" i="30"/>
  <c r="BK56" i="30"/>
  <c r="BI56" i="30"/>
  <c r="BH56" i="30"/>
  <c r="BF56" i="30"/>
  <c r="BD56" i="30"/>
  <c r="BB56" i="30"/>
  <c r="AX56" i="30"/>
  <c r="AU56" i="30"/>
  <c r="AV56" i="30" s="1"/>
  <c r="AK56" i="30"/>
  <c r="AQ56" i="30" s="1"/>
  <c r="AA56" i="30"/>
  <c r="U56" i="30"/>
  <c r="S56" i="30"/>
  <c r="R56" i="30"/>
  <c r="P56" i="30"/>
  <c r="O56" i="30"/>
  <c r="D56" i="30"/>
  <c r="C56" i="30"/>
  <c r="BO55" i="30"/>
  <c r="BP55" i="30" s="1"/>
  <c r="BM55" i="30"/>
  <c r="BK55" i="30"/>
  <c r="BI55" i="30"/>
  <c r="BH55" i="30"/>
  <c r="BF55" i="30"/>
  <c r="BD55" i="30"/>
  <c r="BB55" i="30"/>
  <c r="AX55" i="30"/>
  <c r="AU55" i="30"/>
  <c r="AV55" i="30" s="1"/>
  <c r="AK55" i="30"/>
  <c r="AS55" i="30" s="1"/>
  <c r="AA55" i="30"/>
  <c r="U55" i="30"/>
  <c r="S55" i="30"/>
  <c r="R55" i="30"/>
  <c r="P55" i="30"/>
  <c r="O55" i="30"/>
  <c r="D55" i="30"/>
  <c r="C55" i="30"/>
  <c r="BO54" i="30"/>
  <c r="BP54" i="30" s="1"/>
  <c r="BM54" i="30"/>
  <c r="BK54" i="30"/>
  <c r="BI54" i="30"/>
  <c r="BH54" i="30"/>
  <c r="BF54" i="30"/>
  <c r="BD54" i="30"/>
  <c r="BB54" i="30"/>
  <c r="AX54" i="30"/>
  <c r="AU54" i="30"/>
  <c r="AV54" i="30" s="1"/>
  <c r="AK54" i="30"/>
  <c r="AA54" i="30"/>
  <c r="U54" i="30"/>
  <c r="S54" i="30"/>
  <c r="R54" i="30"/>
  <c r="P54" i="30"/>
  <c r="O54" i="30"/>
  <c r="D54" i="30"/>
  <c r="C54" i="30"/>
  <c r="BO53" i="30"/>
  <c r="BP53" i="30" s="1"/>
  <c r="BM53" i="30"/>
  <c r="BK53" i="30"/>
  <c r="BI53" i="30"/>
  <c r="BH53" i="30"/>
  <c r="BF53" i="30"/>
  <c r="BD53" i="30"/>
  <c r="BB53" i="30"/>
  <c r="AX53" i="30"/>
  <c r="AU53" i="30"/>
  <c r="AV53" i="30" s="1"/>
  <c r="AQ53" i="30"/>
  <c r="AK53" i="30"/>
  <c r="AS53" i="30" s="1"/>
  <c r="AA53" i="30"/>
  <c r="U53" i="30"/>
  <c r="S53" i="30"/>
  <c r="R53" i="30"/>
  <c r="P53" i="30"/>
  <c r="O53" i="30"/>
  <c r="D53" i="30"/>
  <c r="C53" i="30"/>
  <c r="BO52" i="30"/>
  <c r="BP52" i="30" s="1"/>
  <c r="BM52" i="30"/>
  <c r="BK52" i="30"/>
  <c r="BI52" i="30"/>
  <c r="BH52" i="30"/>
  <c r="BF52" i="30"/>
  <c r="BD52" i="30"/>
  <c r="BB52" i="30"/>
  <c r="AX52" i="30"/>
  <c r="AU52" i="30"/>
  <c r="AV52" i="30" s="1"/>
  <c r="AK52" i="30"/>
  <c r="AQ52" i="30" s="1"/>
  <c r="AA52" i="30"/>
  <c r="U52" i="30"/>
  <c r="S52" i="30"/>
  <c r="R52" i="30"/>
  <c r="P52" i="30"/>
  <c r="O52" i="30"/>
  <c r="D52" i="30"/>
  <c r="C52" i="30"/>
  <c r="BO51" i="30"/>
  <c r="BP51" i="30" s="1"/>
  <c r="BM51" i="30"/>
  <c r="BK51" i="30"/>
  <c r="BI51" i="30"/>
  <c r="BH51" i="30"/>
  <c r="BF51" i="30"/>
  <c r="BD51" i="30"/>
  <c r="BB51" i="30"/>
  <c r="AX51" i="30"/>
  <c r="AU51" i="30"/>
  <c r="AV51" i="30" s="1"/>
  <c r="AK51" i="30"/>
  <c r="AS51" i="30" s="1"/>
  <c r="AA51" i="30"/>
  <c r="U51" i="30"/>
  <c r="S51" i="30"/>
  <c r="R51" i="30"/>
  <c r="P51" i="30"/>
  <c r="O51" i="30"/>
  <c r="D51" i="30"/>
  <c r="C51" i="30"/>
  <c r="BO50" i="30"/>
  <c r="BP50" i="30" s="1"/>
  <c r="BM50" i="30"/>
  <c r="BK50" i="30"/>
  <c r="BI50" i="30"/>
  <c r="BH50" i="30"/>
  <c r="BF50" i="30"/>
  <c r="BD50" i="30"/>
  <c r="BB50" i="30"/>
  <c r="AX50" i="30"/>
  <c r="AU50" i="30"/>
  <c r="AV50" i="30" s="1"/>
  <c r="AK50" i="30"/>
  <c r="AA50" i="30"/>
  <c r="U50" i="30"/>
  <c r="S50" i="30"/>
  <c r="R50" i="30"/>
  <c r="P50" i="30"/>
  <c r="O50" i="30"/>
  <c r="D50" i="30"/>
  <c r="C50" i="30"/>
  <c r="BO49" i="30"/>
  <c r="BP49" i="30" s="1"/>
  <c r="BM49" i="30"/>
  <c r="BK49" i="30"/>
  <c r="BI49" i="30"/>
  <c r="BH49" i="30"/>
  <c r="BF49" i="30"/>
  <c r="BD49" i="30"/>
  <c r="BB49" i="30"/>
  <c r="AX49" i="30"/>
  <c r="AU49" i="30"/>
  <c r="AV49" i="30" s="1"/>
  <c r="AQ49" i="30"/>
  <c r="AK49" i="30"/>
  <c r="AS49" i="30" s="1"/>
  <c r="AA49" i="30"/>
  <c r="U49" i="30"/>
  <c r="S49" i="30"/>
  <c r="R49" i="30"/>
  <c r="P49" i="30"/>
  <c r="O49" i="30"/>
  <c r="D49" i="30"/>
  <c r="C49" i="30"/>
  <c r="BO48" i="30"/>
  <c r="BP48" i="30" s="1"/>
  <c r="BM48" i="30"/>
  <c r="BK48" i="30"/>
  <c r="BI48" i="30"/>
  <c r="BH48" i="30"/>
  <c r="BF48" i="30"/>
  <c r="BD48" i="30"/>
  <c r="BB48" i="30"/>
  <c r="AX48" i="30"/>
  <c r="AU48" i="30"/>
  <c r="AV48" i="30" s="1"/>
  <c r="AK48" i="30"/>
  <c r="AQ48" i="30" s="1"/>
  <c r="AA48" i="30"/>
  <c r="U48" i="30"/>
  <c r="S48" i="30"/>
  <c r="R48" i="30"/>
  <c r="P48" i="30"/>
  <c r="O48" i="30"/>
  <c r="D48" i="30"/>
  <c r="C48" i="30"/>
  <c r="BO47" i="30"/>
  <c r="BP47" i="30" s="1"/>
  <c r="BM47" i="30"/>
  <c r="BK47" i="30"/>
  <c r="BI47" i="30"/>
  <c r="BH47" i="30"/>
  <c r="BF47" i="30"/>
  <c r="BD47" i="30"/>
  <c r="BB47" i="30"/>
  <c r="AX47" i="30"/>
  <c r="AU47" i="30"/>
  <c r="AV47" i="30" s="1"/>
  <c r="AK47" i="30"/>
  <c r="AS47" i="30" s="1"/>
  <c r="AA47" i="30"/>
  <c r="U47" i="30"/>
  <c r="S47" i="30"/>
  <c r="R47" i="30"/>
  <c r="P47" i="30"/>
  <c r="O47" i="30"/>
  <c r="D47" i="30"/>
  <c r="C47" i="30"/>
  <c r="BO46" i="30"/>
  <c r="BP46" i="30" s="1"/>
  <c r="BM46" i="30"/>
  <c r="BK46" i="30"/>
  <c r="BI46" i="30"/>
  <c r="BH46" i="30"/>
  <c r="BF46" i="30"/>
  <c r="BD46" i="30"/>
  <c r="BB46" i="30"/>
  <c r="AX46" i="30"/>
  <c r="AU46" i="30"/>
  <c r="AV46" i="30" s="1"/>
  <c r="AK46" i="30"/>
  <c r="AA46" i="30"/>
  <c r="U46" i="30"/>
  <c r="S46" i="30"/>
  <c r="R46" i="30"/>
  <c r="P46" i="30"/>
  <c r="O46" i="30"/>
  <c r="D46" i="30"/>
  <c r="C46" i="30"/>
  <c r="BO45" i="30"/>
  <c r="BP45" i="30" s="1"/>
  <c r="BM45" i="30"/>
  <c r="BK45" i="30"/>
  <c r="BI45" i="30"/>
  <c r="BH45" i="30"/>
  <c r="BF45" i="30"/>
  <c r="BD45" i="30"/>
  <c r="BB45" i="30"/>
  <c r="AX45" i="30"/>
  <c r="AU45" i="30"/>
  <c r="AV45" i="30" s="1"/>
  <c r="AQ45" i="30"/>
  <c r="AK45" i="30"/>
  <c r="AS45" i="30" s="1"/>
  <c r="AA45" i="30"/>
  <c r="U45" i="30"/>
  <c r="S45" i="30"/>
  <c r="R45" i="30"/>
  <c r="P45" i="30"/>
  <c r="O45" i="30"/>
  <c r="D45" i="30"/>
  <c r="C45" i="30"/>
  <c r="BO44" i="30"/>
  <c r="BP44" i="30" s="1"/>
  <c r="BM44" i="30"/>
  <c r="BK44" i="30"/>
  <c r="BI44" i="30"/>
  <c r="BH44" i="30"/>
  <c r="BF44" i="30"/>
  <c r="BD44" i="30"/>
  <c r="BB44" i="30"/>
  <c r="AX44" i="30"/>
  <c r="AU44" i="30"/>
  <c r="AV44" i="30" s="1"/>
  <c r="AK44" i="30"/>
  <c r="AQ44" i="30" s="1"/>
  <c r="AA44" i="30"/>
  <c r="U44" i="30"/>
  <c r="S44" i="30"/>
  <c r="R44" i="30"/>
  <c r="P44" i="30"/>
  <c r="O44" i="30"/>
  <c r="D44" i="30"/>
  <c r="C44" i="30"/>
  <c r="BO43" i="30"/>
  <c r="BP43" i="30" s="1"/>
  <c r="BM43" i="30"/>
  <c r="BK43" i="30"/>
  <c r="BI43" i="30"/>
  <c r="BH43" i="30"/>
  <c r="BF43" i="30"/>
  <c r="BD43" i="30"/>
  <c r="BB43" i="30"/>
  <c r="AX43" i="30"/>
  <c r="AU43" i="30"/>
  <c r="AV43" i="30" s="1"/>
  <c r="AK43" i="30"/>
  <c r="AS43" i="30" s="1"/>
  <c r="AA43" i="30"/>
  <c r="U43" i="30"/>
  <c r="S43" i="30"/>
  <c r="R43" i="30"/>
  <c r="P43" i="30"/>
  <c r="O43" i="30"/>
  <c r="D43" i="30"/>
  <c r="C43" i="30"/>
  <c r="BO42" i="30"/>
  <c r="BP42" i="30" s="1"/>
  <c r="BM42" i="30"/>
  <c r="BK42" i="30"/>
  <c r="BI42" i="30"/>
  <c r="BH42" i="30"/>
  <c r="BF42" i="30"/>
  <c r="BD42" i="30"/>
  <c r="BB42" i="30"/>
  <c r="AX42" i="30"/>
  <c r="AU42" i="30"/>
  <c r="AV42" i="30" s="1"/>
  <c r="AK42" i="30"/>
  <c r="AA42" i="30"/>
  <c r="U42" i="30"/>
  <c r="S42" i="30"/>
  <c r="R42" i="30"/>
  <c r="P42" i="30"/>
  <c r="O42" i="30"/>
  <c r="D42" i="30"/>
  <c r="C42" i="30"/>
  <c r="BO41" i="30"/>
  <c r="BP41" i="30" s="1"/>
  <c r="BM41" i="30"/>
  <c r="BK41" i="30"/>
  <c r="BI41" i="30"/>
  <c r="BH41" i="30"/>
  <c r="BF41" i="30"/>
  <c r="BD41" i="30"/>
  <c r="BB41" i="30"/>
  <c r="AX41" i="30"/>
  <c r="AU41" i="30"/>
  <c r="AV41" i="30" s="1"/>
  <c r="AQ41" i="30"/>
  <c r="AK41" i="30"/>
  <c r="AS41" i="30" s="1"/>
  <c r="AA41" i="30"/>
  <c r="U41" i="30"/>
  <c r="S41" i="30"/>
  <c r="R41" i="30"/>
  <c r="P41" i="30"/>
  <c r="O41" i="30"/>
  <c r="D41" i="30"/>
  <c r="C41" i="30"/>
  <c r="BO40" i="30"/>
  <c r="BP40" i="30" s="1"/>
  <c r="BM40" i="30"/>
  <c r="BK40" i="30"/>
  <c r="BI40" i="30"/>
  <c r="BH40" i="30"/>
  <c r="BF40" i="30"/>
  <c r="BD40" i="30"/>
  <c r="BB40" i="30"/>
  <c r="AX40" i="30"/>
  <c r="AU40" i="30"/>
  <c r="AV40" i="30" s="1"/>
  <c r="AS40" i="30"/>
  <c r="AK40" i="30"/>
  <c r="AQ40" i="30" s="1"/>
  <c r="AA40" i="30"/>
  <c r="U40" i="30"/>
  <c r="S40" i="30"/>
  <c r="R40" i="30"/>
  <c r="P40" i="30"/>
  <c r="O40" i="30"/>
  <c r="D40" i="30"/>
  <c r="C40" i="30"/>
  <c r="BO39" i="30"/>
  <c r="BP39" i="30" s="1"/>
  <c r="BM39" i="30"/>
  <c r="BK39" i="30"/>
  <c r="BI39" i="30"/>
  <c r="BH39" i="30"/>
  <c r="BF39" i="30"/>
  <c r="BD39" i="30"/>
  <c r="BB39" i="30"/>
  <c r="AX39" i="30"/>
  <c r="AU39" i="30"/>
  <c r="AV39" i="30" s="1"/>
  <c r="AK39" i="30"/>
  <c r="AS39" i="30" s="1"/>
  <c r="AA39" i="30"/>
  <c r="U39" i="30"/>
  <c r="S39" i="30"/>
  <c r="R39" i="30"/>
  <c r="P39" i="30"/>
  <c r="O39" i="30"/>
  <c r="D39" i="30"/>
  <c r="C39" i="30"/>
  <c r="BO38" i="30"/>
  <c r="BP38" i="30" s="1"/>
  <c r="BM38" i="30"/>
  <c r="BK38" i="30"/>
  <c r="BI38" i="30"/>
  <c r="BH38" i="30"/>
  <c r="BF38" i="30"/>
  <c r="BD38" i="30"/>
  <c r="BB38" i="30"/>
  <c r="AX38" i="30"/>
  <c r="AU38" i="30"/>
  <c r="AV38" i="30" s="1"/>
  <c r="AK38" i="30"/>
  <c r="AA38" i="30"/>
  <c r="U38" i="30"/>
  <c r="S38" i="30"/>
  <c r="R38" i="30"/>
  <c r="P38" i="30"/>
  <c r="O38" i="30"/>
  <c r="D38" i="30"/>
  <c r="C38" i="30"/>
  <c r="BO37" i="30"/>
  <c r="BP37" i="30" s="1"/>
  <c r="BM37" i="30"/>
  <c r="BK37" i="30"/>
  <c r="BI37" i="30"/>
  <c r="BH37" i="30"/>
  <c r="BF37" i="30"/>
  <c r="BD37" i="30"/>
  <c r="BB37" i="30"/>
  <c r="AX37" i="30"/>
  <c r="AU37" i="30"/>
  <c r="AV37" i="30" s="1"/>
  <c r="AQ37" i="30"/>
  <c r="AK37" i="30"/>
  <c r="AS37" i="30" s="1"/>
  <c r="AA37" i="30"/>
  <c r="U37" i="30"/>
  <c r="S37" i="30"/>
  <c r="R37" i="30"/>
  <c r="P37" i="30"/>
  <c r="O37" i="30"/>
  <c r="D37" i="30"/>
  <c r="C37" i="30"/>
  <c r="BO36" i="30"/>
  <c r="BP36" i="30" s="1"/>
  <c r="BM36" i="30"/>
  <c r="BK36" i="30"/>
  <c r="BI36" i="30"/>
  <c r="BH36" i="30"/>
  <c r="BF36" i="30"/>
  <c r="BD36" i="30"/>
  <c r="BB36" i="30"/>
  <c r="AX36" i="30"/>
  <c r="AU36" i="30"/>
  <c r="AV36" i="30" s="1"/>
  <c r="AK36" i="30"/>
  <c r="AQ36" i="30" s="1"/>
  <c r="AA36" i="30"/>
  <c r="U36" i="30"/>
  <c r="S36" i="30"/>
  <c r="R36" i="30"/>
  <c r="P36" i="30"/>
  <c r="O36" i="30"/>
  <c r="D36" i="30"/>
  <c r="C36" i="30"/>
  <c r="BO35" i="30"/>
  <c r="BP35" i="30" s="1"/>
  <c r="BM35" i="30"/>
  <c r="BK35" i="30"/>
  <c r="BI35" i="30"/>
  <c r="BH35" i="30"/>
  <c r="BF35" i="30"/>
  <c r="BD35" i="30"/>
  <c r="BB35" i="30"/>
  <c r="AX35" i="30"/>
  <c r="AU35" i="30"/>
  <c r="AV35" i="30" s="1"/>
  <c r="AK35" i="30"/>
  <c r="AS35" i="30" s="1"/>
  <c r="AA35" i="30"/>
  <c r="U35" i="30"/>
  <c r="S35" i="30"/>
  <c r="R35" i="30"/>
  <c r="P35" i="30"/>
  <c r="O35" i="30"/>
  <c r="D35" i="30"/>
  <c r="C35" i="30"/>
  <c r="BO34" i="30"/>
  <c r="BP34" i="30" s="1"/>
  <c r="BM34" i="30"/>
  <c r="BK34" i="30"/>
  <c r="BI34" i="30"/>
  <c r="BH34" i="30"/>
  <c r="BF34" i="30"/>
  <c r="BD34" i="30"/>
  <c r="BB34" i="30"/>
  <c r="AX34" i="30"/>
  <c r="AU34" i="30"/>
  <c r="AV34" i="30" s="1"/>
  <c r="AK34" i="30"/>
  <c r="AA34" i="30"/>
  <c r="U34" i="30"/>
  <c r="S34" i="30"/>
  <c r="R34" i="30"/>
  <c r="P34" i="30"/>
  <c r="O34" i="30"/>
  <c r="D34" i="30"/>
  <c r="C34" i="30"/>
  <c r="BO33" i="30"/>
  <c r="BP33" i="30" s="1"/>
  <c r="BM33" i="30"/>
  <c r="BK33" i="30"/>
  <c r="BI33" i="30"/>
  <c r="BH33" i="30"/>
  <c r="BF33" i="30"/>
  <c r="BD33" i="30"/>
  <c r="BB33" i="30"/>
  <c r="AX33" i="30"/>
  <c r="AU33" i="30"/>
  <c r="AV33" i="30" s="1"/>
  <c r="AK33" i="30"/>
  <c r="AS33" i="30" s="1"/>
  <c r="AA33" i="30"/>
  <c r="U33" i="30"/>
  <c r="S33" i="30"/>
  <c r="R33" i="30"/>
  <c r="P33" i="30"/>
  <c r="O33" i="30"/>
  <c r="D33" i="30"/>
  <c r="C33" i="30"/>
  <c r="BO32" i="30"/>
  <c r="BP32" i="30" s="1"/>
  <c r="BM32" i="30"/>
  <c r="BK32" i="30"/>
  <c r="BI32" i="30"/>
  <c r="BH32" i="30"/>
  <c r="BF32" i="30"/>
  <c r="BD32" i="30"/>
  <c r="BB32" i="30"/>
  <c r="AX32" i="30"/>
  <c r="AU32" i="30"/>
  <c r="AV32" i="30" s="1"/>
  <c r="AS32" i="30"/>
  <c r="AQ32" i="30"/>
  <c r="AK32" i="30"/>
  <c r="AA32" i="30"/>
  <c r="U32" i="30"/>
  <c r="S32" i="30"/>
  <c r="R32" i="30"/>
  <c r="P32" i="30"/>
  <c r="O32" i="30"/>
  <c r="D32" i="30"/>
  <c r="C32" i="30"/>
  <c r="BO31" i="30"/>
  <c r="BP31" i="30" s="1"/>
  <c r="BM31" i="30"/>
  <c r="BK31" i="30"/>
  <c r="BI31" i="30"/>
  <c r="BH31" i="30"/>
  <c r="BF31" i="30"/>
  <c r="BD31" i="30"/>
  <c r="BB31" i="30"/>
  <c r="AX31" i="30"/>
  <c r="AU31" i="30"/>
  <c r="AV31" i="30" s="1"/>
  <c r="AS31" i="30"/>
  <c r="AK31" i="30"/>
  <c r="AA31" i="30"/>
  <c r="U31" i="30"/>
  <c r="S31" i="30"/>
  <c r="R31" i="30"/>
  <c r="P31" i="30"/>
  <c r="O31" i="30"/>
  <c r="D31" i="30"/>
  <c r="C31" i="30"/>
  <c r="BO30" i="30"/>
  <c r="BP30" i="30" s="1"/>
  <c r="BM30" i="30"/>
  <c r="BK30" i="30"/>
  <c r="BI30" i="30"/>
  <c r="BH30" i="30"/>
  <c r="BF30" i="30"/>
  <c r="BD30" i="30"/>
  <c r="BB30" i="30"/>
  <c r="AX30" i="30"/>
  <c r="AU30" i="30"/>
  <c r="AV30" i="30" s="1"/>
  <c r="AK30" i="30"/>
  <c r="AA30" i="30"/>
  <c r="U30" i="30"/>
  <c r="S30" i="30"/>
  <c r="R30" i="30"/>
  <c r="P30" i="30"/>
  <c r="O30" i="30"/>
  <c r="D30" i="30"/>
  <c r="C30" i="30"/>
  <c r="BO29" i="30"/>
  <c r="BP29" i="30" s="1"/>
  <c r="BM29" i="30"/>
  <c r="BK29" i="30"/>
  <c r="BI29" i="30"/>
  <c r="BH29" i="30"/>
  <c r="BF29" i="30"/>
  <c r="BD29" i="30"/>
  <c r="BB29" i="30"/>
  <c r="AX29" i="30"/>
  <c r="AU29" i="30"/>
  <c r="AV29" i="30" s="1"/>
  <c r="AK29" i="30"/>
  <c r="AS29" i="30" s="1"/>
  <c r="AA29" i="30"/>
  <c r="U29" i="30"/>
  <c r="S29" i="30"/>
  <c r="R29" i="30"/>
  <c r="P29" i="30"/>
  <c r="O29" i="30"/>
  <c r="D29" i="30"/>
  <c r="C29" i="30"/>
  <c r="BO28" i="30"/>
  <c r="BP28" i="30" s="1"/>
  <c r="BM28" i="30"/>
  <c r="BK28" i="30"/>
  <c r="BI28" i="30"/>
  <c r="BH28" i="30"/>
  <c r="BF28" i="30"/>
  <c r="BD28" i="30"/>
  <c r="BB28" i="30"/>
  <c r="AX28" i="30"/>
  <c r="AU28" i="30"/>
  <c r="AV28" i="30" s="1"/>
  <c r="AS28" i="30"/>
  <c r="AQ28" i="30"/>
  <c r="AK28" i="30"/>
  <c r="AA28" i="30"/>
  <c r="U28" i="30"/>
  <c r="S28" i="30"/>
  <c r="R28" i="30"/>
  <c r="P28" i="30"/>
  <c r="O28" i="30"/>
  <c r="D28" i="30"/>
  <c r="C28" i="30"/>
  <c r="BO27" i="30"/>
  <c r="BP27" i="30" s="1"/>
  <c r="BM27" i="30"/>
  <c r="BK27" i="30"/>
  <c r="BI27" i="30"/>
  <c r="BH27" i="30"/>
  <c r="BF27" i="30"/>
  <c r="BD27" i="30"/>
  <c r="BB27" i="30"/>
  <c r="AX27" i="30"/>
  <c r="AU27" i="30"/>
  <c r="AV27" i="30" s="1"/>
  <c r="AS27" i="30"/>
  <c r="AK27" i="30"/>
  <c r="AA27" i="30"/>
  <c r="U27" i="30"/>
  <c r="S27" i="30"/>
  <c r="R27" i="30"/>
  <c r="P27" i="30"/>
  <c r="O27" i="30"/>
  <c r="D27" i="30"/>
  <c r="C27" i="30"/>
  <c r="BO26" i="30"/>
  <c r="BP26" i="30" s="1"/>
  <c r="BM26" i="30"/>
  <c r="BK26" i="30"/>
  <c r="BI26" i="30"/>
  <c r="BH26" i="30"/>
  <c r="BF26" i="30"/>
  <c r="BD26" i="30"/>
  <c r="BB26" i="30"/>
  <c r="AX26" i="30"/>
  <c r="AU26" i="30"/>
  <c r="AV26" i="30" s="1"/>
  <c r="AK26" i="30"/>
  <c r="AQ26" i="30" s="1"/>
  <c r="AA26" i="30"/>
  <c r="U26" i="30"/>
  <c r="S26" i="30"/>
  <c r="R26" i="30"/>
  <c r="P26" i="30"/>
  <c r="O26" i="30"/>
  <c r="D26" i="30"/>
  <c r="C26" i="30"/>
  <c r="BO25" i="30"/>
  <c r="BP25" i="30" s="1"/>
  <c r="BM25" i="30"/>
  <c r="BK25" i="30"/>
  <c r="BI25" i="30"/>
  <c r="BH25" i="30"/>
  <c r="BF25" i="30"/>
  <c r="BD25" i="30"/>
  <c r="BB25" i="30"/>
  <c r="AX25" i="30"/>
  <c r="AU25" i="30"/>
  <c r="AV25" i="30" s="1"/>
  <c r="AK25" i="30"/>
  <c r="AS25" i="30" s="1"/>
  <c r="AA25" i="30"/>
  <c r="U25" i="30"/>
  <c r="S25" i="30"/>
  <c r="R25" i="30"/>
  <c r="P25" i="30"/>
  <c r="O25" i="30"/>
  <c r="D25" i="30"/>
  <c r="C25" i="30"/>
  <c r="BO24" i="30"/>
  <c r="BP24" i="30" s="1"/>
  <c r="BM24" i="30"/>
  <c r="BK24" i="30"/>
  <c r="BI24" i="30"/>
  <c r="BH24" i="30"/>
  <c r="BF24" i="30"/>
  <c r="BD24" i="30"/>
  <c r="BB24" i="30"/>
  <c r="AX24" i="30"/>
  <c r="AU24" i="30"/>
  <c r="AV24" i="30" s="1"/>
  <c r="AS24" i="30"/>
  <c r="AQ24" i="30"/>
  <c r="AK24" i="30"/>
  <c r="AA24" i="30"/>
  <c r="U24" i="30"/>
  <c r="S24" i="30"/>
  <c r="R24" i="30"/>
  <c r="P24" i="30"/>
  <c r="O24" i="30"/>
  <c r="D24" i="30"/>
  <c r="C24" i="30"/>
  <c r="BO23" i="30"/>
  <c r="BP23" i="30" s="1"/>
  <c r="BM23" i="30"/>
  <c r="BK23" i="30"/>
  <c r="BI23" i="30"/>
  <c r="BH23" i="30"/>
  <c r="BF23" i="30"/>
  <c r="BD23" i="30"/>
  <c r="BB23" i="30"/>
  <c r="AX23" i="30"/>
  <c r="AU23" i="30"/>
  <c r="AV23" i="30" s="1"/>
  <c r="AS23" i="30"/>
  <c r="AK23" i="30"/>
  <c r="AA23" i="30"/>
  <c r="U23" i="30"/>
  <c r="S23" i="30"/>
  <c r="R23" i="30"/>
  <c r="P23" i="30"/>
  <c r="O23" i="30"/>
  <c r="D23" i="30"/>
  <c r="C23" i="30"/>
  <c r="BO22" i="30"/>
  <c r="BM22" i="30"/>
  <c r="BK22" i="30"/>
  <c r="BI22" i="30"/>
  <c r="BH22" i="30"/>
  <c r="BF22" i="30"/>
  <c r="BD22" i="30"/>
  <c r="BB22" i="30"/>
  <c r="AX22" i="30"/>
  <c r="AU22" i="30"/>
  <c r="AV22" i="30" s="1"/>
  <c r="AK22" i="30"/>
  <c r="AQ22" i="30" s="1"/>
  <c r="AA22" i="30"/>
  <c r="U22" i="30"/>
  <c r="S22" i="30"/>
  <c r="R22" i="30"/>
  <c r="P22" i="30"/>
  <c r="O22" i="30"/>
  <c r="D22" i="30"/>
  <c r="C22" i="30"/>
  <c r="BO21" i="30"/>
  <c r="BM21" i="30"/>
  <c r="BK21" i="30"/>
  <c r="BI21" i="30"/>
  <c r="BH21" i="30"/>
  <c r="BF21" i="30"/>
  <c r="BD21" i="30"/>
  <c r="BB21" i="30"/>
  <c r="AX21" i="30"/>
  <c r="AU21" i="30"/>
  <c r="AV21" i="30" s="1"/>
  <c r="AK21" i="30"/>
  <c r="AQ21" i="30" s="1"/>
  <c r="AA21" i="30"/>
  <c r="U21" i="30"/>
  <c r="S21" i="30"/>
  <c r="R21" i="30"/>
  <c r="P21" i="30"/>
  <c r="O21" i="30"/>
  <c r="D21" i="30"/>
  <c r="C21" i="30"/>
  <c r="BO20" i="30"/>
  <c r="BM20" i="30"/>
  <c r="BK20" i="30"/>
  <c r="BI20" i="30"/>
  <c r="BH20" i="30"/>
  <c r="BF20" i="30"/>
  <c r="BD20" i="30"/>
  <c r="BB20" i="30"/>
  <c r="AX20" i="30"/>
  <c r="AU20" i="30"/>
  <c r="AV20" i="30" s="1"/>
  <c r="AK20" i="30"/>
  <c r="AQ20" i="30" s="1"/>
  <c r="AA20" i="30"/>
  <c r="U20" i="30"/>
  <c r="S20" i="30"/>
  <c r="R20" i="30"/>
  <c r="P20" i="30"/>
  <c r="O20" i="30"/>
  <c r="D20" i="30"/>
  <c r="C20" i="30"/>
  <c r="BO19" i="30"/>
  <c r="BM19" i="30"/>
  <c r="BK19" i="30"/>
  <c r="BI19" i="30"/>
  <c r="BH19" i="30"/>
  <c r="BF19" i="30"/>
  <c r="BD19" i="30"/>
  <c r="BB19" i="30"/>
  <c r="AX19" i="30"/>
  <c r="AU19" i="30"/>
  <c r="AV19" i="30" s="1"/>
  <c r="AK19" i="30"/>
  <c r="AA19" i="30"/>
  <c r="U19" i="30"/>
  <c r="S19" i="30"/>
  <c r="R19" i="30"/>
  <c r="P19" i="30"/>
  <c r="O19" i="30"/>
  <c r="D19" i="30"/>
  <c r="C19" i="30"/>
  <c r="BO18" i="30"/>
  <c r="BM18" i="30"/>
  <c r="BK18" i="30"/>
  <c r="BI18" i="30"/>
  <c r="BH18" i="30"/>
  <c r="BF18" i="30"/>
  <c r="BD18" i="30"/>
  <c r="BB18" i="30"/>
  <c r="AX18" i="30"/>
  <c r="AU18" i="30"/>
  <c r="AV18" i="30" s="1"/>
  <c r="AK18" i="30"/>
  <c r="AA18" i="30"/>
  <c r="U18" i="30"/>
  <c r="S18" i="30"/>
  <c r="R18" i="30"/>
  <c r="P18" i="30"/>
  <c r="O18" i="30"/>
  <c r="D18" i="30"/>
  <c r="C18" i="30"/>
  <c r="BO17" i="30"/>
  <c r="BM17" i="30"/>
  <c r="BK17" i="30"/>
  <c r="BI17" i="30"/>
  <c r="BH17" i="30"/>
  <c r="BF17" i="30"/>
  <c r="BD17" i="30"/>
  <c r="BB17" i="30"/>
  <c r="AX17" i="30"/>
  <c r="AU17" i="30"/>
  <c r="AV17" i="30" s="1"/>
  <c r="AK17" i="30"/>
  <c r="AQ17" i="30" s="1"/>
  <c r="AA17" i="30"/>
  <c r="U17" i="30"/>
  <c r="S17" i="30"/>
  <c r="R17" i="30"/>
  <c r="P17" i="30"/>
  <c r="O17" i="30"/>
  <c r="D17" i="30"/>
  <c r="C17" i="30"/>
  <c r="BO16" i="30"/>
  <c r="BM16" i="30"/>
  <c r="BK16" i="30"/>
  <c r="BI16" i="30"/>
  <c r="BH16" i="30"/>
  <c r="BF16" i="30"/>
  <c r="BD16" i="30"/>
  <c r="BB16" i="30"/>
  <c r="AX16" i="30"/>
  <c r="AU16" i="30"/>
  <c r="AV16" i="30" s="1"/>
  <c r="AK16" i="30"/>
  <c r="AQ16" i="30" s="1"/>
  <c r="AA16" i="30"/>
  <c r="U16" i="30"/>
  <c r="S16" i="30"/>
  <c r="R16" i="30"/>
  <c r="P16" i="30"/>
  <c r="O16" i="30"/>
  <c r="D16" i="30"/>
  <c r="C16" i="30"/>
  <c r="BO15" i="30"/>
  <c r="BM15" i="30"/>
  <c r="BK15" i="30"/>
  <c r="BI15" i="30"/>
  <c r="BH15" i="30"/>
  <c r="BF15" i="30"/>
  <c r="BD15" i="30"/>
  <c r="BB15" i="30"/>
  <c r="AX15" i="30"/>
  <c r="AU15" i="30"/>
  <c r="AV15" i="30" s="1"/>
  <c r="AK15" i="30"/>
  <c r="AA15" i="30"/>
  <c r="U15" i="30"/>
  <c r="S15" i="30"/>
  <c r="R15" i="30"/>
  <c r="P15" i="30"/>
  <c r="O15" i="30"/>
  <c r="D15" i="30"/>
  <c r="C15" i="30"/>
  <c r="BO14" i="30"/>
  <c r="BM14" i="30"/>
  <c r="BK14" i="30"/>
  <c r="BI14" i="30"/>
  <c r="BH14" i="30"/>
  <c r="BF14" i="30"/>
  <c r="BD14" i="30"/>
  <c r="BB14" i="30"/>
  <c r="AX14" i="30"/>
  <c r="AU14" i="30"/>
  <c r="AV14" i="30" s="1"/>
  <c r="AP14" i="30"/>
  <c r="AZ14" i="30" s="1"/>
  <c r="AK14" i="30"/>
  <c r="AA14" i="30"/>
  <c r="U14" i="30"/>
  <c r="S14" i="30"/>
  <c r="R14" i="30"/>
  <c r="P14" i="30"/>
  <c r="O14" i="30"/>
  <c r="D14" i="30"/>
  <c r="C14" i="30"/>
  <c r="BO13" i="30"/>
  <c r="BM13" i="30"/>
  <c r="BK13" i="30"/>
  <c r="BI13" i="30"/>
  <c r="BH13" i="30"/>
  <c r="BF13" i="30"/>
  <c r="BD13" i="30"/>
  <c r="BB13" i="30"/>
  <c r="AX13" i="30"/>
  <c r="AU13" i="30"/>
  <c r="AK13" i="30"/>
  <c r="AP13" i="30" s="1"/>
  <c r="AZ13" i="30" s="1"/>
  <c r="AA13" i="30"/>
  <c r="U13" i="30"/>
  <c r="S13" i="30"/>
  <c r="R13" i="30"/>
  <c r="P13" i="30"/>
  <c r="O13" i="30"/>
  <c r="D13" i="30"/>
  <c r="C13" i="30"/>
  <c r="BO12" i="30"/>
  <c r="BM12" i="30"/>
  <c r="BK12" i="30"/>
  <c r="BI12" i="30"/>
  <c r="BH12" i="30"/>
  <c r="BF12" i="30"/>
  <c r="BD12" i="30"/>
  <c r="BB12" i="30"/>
  <c r="AX12" i="30"/>
  <c r="AU12" i="30"/>
  <c r="AQ12" i="30"/>
  <c r="AK12" i="30"/>
  <c r="AP12" i="30" s="1"/>
  <c r="AZ12" i="30" s="1"/>
  <c r="AA12" i="30"/>
  <c r="U12" i="30"/>
  <c r="S12" i="30"/>
  <c r="R12" i="30"/>
  <c r="P12" i="30"/>
  <c r="O12" i="30"/>
  <c r="D12" i="30"/>
  <c r="C12" i="30"/>
  <c r="BO11" i="30"/>
  <c r="BM11" i="30"/>
  <c r="BK11" i="30"/>
  <c r="BI11" i="30"/>
  <c r="BH11" i="30"/>
  <c r="BF11" i="30"/>
  <c r="BD11" i="30"/>
  <c r="BB11" i="30"/>
  <c r="AX11" i="30"/>
  <c r="AU11" i="30"/>
  <c r="AV11" i="30" s="1"/>
  <c r="AK11" i="30"/>
  <c r="AA11" i="30"/>
  <c r="U11" i="30"/>
  <c r="S11" i="30"/>
  <c r="R11" i="30"/>
  <c r="P11" i="30"/>
  <c r="O11" i="30"/>
  <c r="D11" i="30"/>
  <c r="C11" i="30"/>
  <c r="BO10" i="30"/>
  <c r="BM10" i="30"/>
  <c r="BK10" i="30"/>
  <c r="BI10" i="30"/>
  <c r="BH10" i="30"/>
  <c r="BF10" i="30"/>
  <c r="BD10" i="30"/>
  <c r="BB10" i="30"/>
  <c r="AX10" i="30"/>
  <c r="AU10" i="30"/>
  <c r="AV10" i="30" s="1"/>
  <c r="AP10" i="30"/>
  <c r="AZ10" i="30" s="1"/>
  <c r="AK10" i="30"/>
  <c r="AA10" i="30"/>
  <c r="U10" i="30"/>
  <c r="S10" i="30"/>
  <c r="R10" i="30"/>
  <c r="P10" i="30"/>
  <c r="O10" i="30"/>
  <c r="D10" i="30"/>
  <c r="C10" i="30"/>
  <c r="BO9" i="30"/>
  <c r="BM9" i="30"/>
  <c r="BK9" i="30"/>
  <c r="BI9" i="30"/>
  <c r="BH9" i="30"/>
  <c r="BF9" i="30"/>
  <c r="BD9" i="30"/>
  <c r="BB9" i="30"/>
  <c r="AX9" i="30"/>
  <c r="AU9" i="30"/>
  <c r="AV9" i="30" s="1"/>
  <c r="AQ9" i="30"/>
  <c r="AK9" i="30"/>
  <c r="AP9" i="30" s="1"/>
  <c r="AZ9" i="30" s="1"/>
  <c r="AA9" i="30"/>
  <c r="U9" i="30"/>
  <c r="S9" i="30"/>
  <c r="R9" i="30"/>
  <c r="P9" i="30"/>
  <c r="O9" i="30"/>
  <c r="D9" i="30"/>
  <c r="C9" i="30"/>
  <c r="BO8" i="30"/>
  <c r="BM8" i="30"/>
  <c r="BK8" i="30"/>
  <c r="BI8" i="30"/>
  <c r="BH8" i="30"/>
  <c r="BF8" i="30"/>
  <c r="BD8" i="30"/>
  <c r="BB8" i="30"/>
  <c r="AX8" i="30"/>
  <c r="AU8" i="30"/>
  <c r="AV8" i="30" s="1"/>
  <c r="AK8" i="30"/>
  <c r="AP8" i="30" s="1"/>
  <c r="AZ8" i="30" s="1"/>
  <c r="AA8" i="30"/>
  <c r="U8" i="30"/>
  <c r="S8" i="30"/>
  <c r="R8" i="30"/>
  <c r="P8" i="30"/>
  <c r="O8" i="30"/>
  <c r="D8" i="30"/>
  <c r="C8" i="30"/>
  <c r="BM7" i="30"/>
  <c r="BI7" i="30"/>
  <c r="BK7" i="30" s="1"/>
  <c r="AX7" i="30"/>
  <c r="AQ7" i="30"/>
  <c r="AK7" i="30"/>
  <c r="AP7" i="30" s="1"/>
  <c r="AZ7" i="30" s="1"/>
  <c r="AA7" i="30"/>
  <c r="U7" i="30"/>
  <c r="S7" i="30"/>
  <c r="R7" i="30"/>
  <c r="P7" i="30"/>
  <c r="O7" i="30"/>
  <c r="D7" i="30"/>
  <c r="C7" i="30"/>
  <c r="BM6" i="30"/>
  <c r="BI6" i="30"/>
  <c r="BK6" i="30" s="1"/>
  <c r="AX6" i="30"/>
  <c r="AP6" i="30"/>
  <c r="AZ6" i="30" s="1"/>
  <c r="AK6" i="30"/>
  <c r="AA6" i="30"/>
  <c r="U6" i="30"/>
  <c r="S6" i="30"/>
  <c r="R6" i="30"/>
  <c r="P6" i="30"/>
  <c r="O6" i="30"/>
  <c r="D6" i="30"/>
  <c r="C6" i="30"/>
  <c r="C1" i="30"/>
  <c r="AQ8" i="30" l="1"/>
  <c r="AQ13" i="30"/>
  <c r="AR92" i="30"/>
  <c r="AQ92" i="30"/>
  <c r="AR109" i="30"/>
  <c r="AS109" i="30"/>
  <c r="AP109" i="30"/>
  <c r="AZ109" i="30" s="1"/>
  <c r="BN109" i="30" s="1"/>
  <c r="AR130" i="30"/>
  <c r="AQ130" i="30"/>
  <c r="AR147" i="30"/>
  <c r="AS147" i="30"/>
  <c r="AQ147" i="30"/>
  <c r="AP147" i="30"/>
  <c r="AZ147" i="30" s="1"/>
  <c r="BN147" i="30" s="1"/>
  <c r="AR151" i="30"/>
  <c r="AT151" i="30"/>
  <c r="AP151" i="30"/>
  <c r="AZ151" i="30" s="1"/>
  <c r="BN151" i="30" s="1"/>
  <c r="AR155" i="30"/>
  <c r="AT155" i="30"/>
  <c r="AP155" i="30"/>
  <c r="AZ155" i="30" s="1"/>
  <c r="BN155" i="30" s="1"/>
  <c r="AR159" i="30"/>
  <c r="AT159" i="30"/>
  <c r="AP159" i="30"/>
  <c r="AZ159" i="30" s="1"/>
  <c r="BN159" i="30" s="1"/>
  <c r="AQ25" i="30"/>
  <c r="AQ29" i="30"/>
  <c r="AQ33" i="30"/>
  <c r="AS48" i="30"/>
  <c r="AS56" i="30"/>
  <c r="AS65" i="30"/>
  <c r="AS73" i="30"/>
  <c r="AR95" i="30"/>
  <c r="AS95" i="30"/>
  <c r="AQ95" i="30"/>
  <c r="AP95" i="30"/>
  <c r="AZ95" i="30" s="1"/>
  <c r="BN95" i="30" s="1"/>
  <c r="BN99" i="30"/>
  <c r="AR108" i="30"/>
  <c r="AQ108" i="30"/>
  <c r="AR121" i="30"/>
  <c r="AS121" i="30"/>
  <c r="AP121" i="30"/>
  <c r="AZ121" i="30" s="1"/>
  <c r="BN121" i="30" s="1"/>
  <c r="AR146" i="30"/>
  <c r="AQ146" i="30"/>
  <c r="AR192" i="30"/>
  <c r="AS192" i="30"/>
  <c r="AQ192" i="30"/>
  <c r="AP192" i="30"/>
  <c r="AZ192" i="30" s="1"/>
  <c r="BN192" i="30" s="1"/>
  <c r="BN196" i="30"/>
  <c r="AS228" i="30"/>
  <c r="AR228" i="30"/>
  <c r="AS232" i="30"/>
  <c r="AR232" i="30"/>
  <c r="AS236" i="30"/>
  <c r="AR236" i="30"/>
  <c r="AS240" i="30"/>
  <c r="AR240" i="30"/>
  <c r="AS244" i="30"/>
  <c r="AR244" i="30"/>
  <c r="AS248" i="30"/>
  <c r="AR248" i="30"/>
  <c r="AS252" i="30"/>
  <c r="AR252" i="30"/>
  <c r="AS256" i="30"/>
  <c r="AR256" i="30"/>
  <c r="AR301" i="30"/>
  <c r="AS301" i="30"/>
  <c r="AQ301" i="30"/>
  <c r="AP301" i="30"/>
  <c r="AZ301" i="30" s="1"/>
  <c r="BN305" i="30"/>
  <c r="AR137" i="30"/>
  <c r="AS137" i="30"/>
  <c r="AP137" i="30"/>
  <c r="AZ137" i="30" s="1"/>
  <c r="BN137" i="30" s="1"/>
  <c r="AR185" i="30"/>
  <c r="AS185" i="30"/>
  <c r="AQ185" i="30"/>
  <c r="BN202" i="30"/>
  <c r="AS215" i="30"/>
  <c r="AR215" i="30"/>
  <c r="AQ215" i="30"/>
  <c r="AP215" i="30"/>
  <c r="AZ215" i="30" s="1"/>
  <c r="BN215" i="30" s="1"/>
  <c r="AT215" i="30"/>
  <c r="AR79" i="30"/>
  <c r="AS79" i="30"/>
  <c r="AP79" i="30"/>
  <c r="AZ79" i="30" s="1"/>
  <c r="BN79" i="30" s="1"/>
  <c r="AR115" i="30"/>
  <c r="AS115" i="30"/>
  <c r="AQ115" i="30"/>
  <c r="AP115" i="30"/>
  <c r="AZ115" i="30" s="1"/>
  <c r="BN115" i="30" s="1"/>
  <c r="AS36" i="30"/>
  <c r="AS44" i="30"/>
  <c r="AS52" i="30"/>
  <c r="AS61" i="30"/>
  <c r="AS69" i="30"/>
  <c r="AR75" i="30"/>
  <c r="AP75" i="30"/>
  <c r="AZ75" i="30" s="1"/>
  <c r="BN75" i="30" s="1"/>
  <c r="AS75" i="30"/>
  <c r="AR77" i="30"/>
  <c r="AP77" i="30"/>
  <c r="AZ77" i="30" s="1"/>
  <c r="BN77" i="30" s="1"/>
  <c r="AQ79" i="30"/>
  <c r="AR93" i="30"/>
  <c r="AS93" i="30"/>
  <c r="AP93" i="30"/>
  <c r="AZ93" i="30" s="1"/>
  <c r="BN93" i="30" s="1"/>
  <c r="AR114" i="30"/>
  <c r="AQ114" i="30"/>
  <c r="AR131" i="30"/>
  <c r="AS131" i="30"/>
  <c r="AQ131" i="30"/>
  <c r="AP131" i="30"/>
  <c r="AZ131" i="30" s="1"/>
  <c r="BN131" i="30" s="1"/>
  <c r="AR184" i="30"/>
  <c r="AS184" i="30"/>
  <c r="AS204" i="30"/>
  <c r="AQ204" i="30"/>
  <c r="AT204" i="30"/>
  <c r="AP204" i="30"/>
  <c r="AZ204" i="30" s="1"/>
  <c r="BN204" i="30" s="1"/>
  <c r="AS87" i="30"/>
  <c r="AS103" i="30"/>
  <c r="AS123" i="30"/>
  <c r="AS139" i="30"/>
  <c r="BN179" i="30"/>
  <c r="AS200" i="30"/>
  <c r="AS201" i="30"/>
  <c r="AT201" i="30"/>
  <c r="AS207" i="30"/>
  <c r="AQ207" i="30"/>
  <c r="AP207" i="30"/>
  <c r="AZ207" i="30" s="1"/>
  <c r="BN207" i="30" s="1"/>
  <c r="AS222" i="30"/>
  <c r="AQ222" i="30"/>
  <c r="AR300" i="30"/>
  <c r="AS300" i="30"/>
  <c r="BN89" i="30"/>
  <c r="BN105" i="30"/>
  <c r="BN111" i="30"/>
  <c r="BN127" i="30"/>
  <c r="BN143" i="30"/>
  <c r="BN149" i="30"/>
  <c r="BN152" i="30"/>
  <c r="BN156" i="30"/>
  <c r="BN160" i="30"/>
  <c r="BN163" i="30"/>
  <c r="BN165" i="30"/>
  <c r="BN167" i="30"/>
  <c r="BN169" i="30"/>
  <c r="BN171" i="30"/>
  <c r="BN173" i="30"/>
  <c r="BN175" i="30"/>
  <c r="BN177" i="30"/>
  <c r="AS203" i="30"/>
  <c r="AP203" i="30"/>
  <c r="AZ203" i="30" s="1"/>
  <c r="BN203" i="30" s="1"/>
  <c r="AS208" i="30"/>
  <c r="AR208" i="30"/>
  <c r="AQ208" i="30"/>
  <c r="AS264" i="30"/>
  <c r="AR264" i="30"/>
  <c r="AR311" i="30"/>
  <c r="AS311" i="30"/>
  <c r="AQ311" i="30"/>
  <c r="AP311" i="30"/>
  <c r="AZ311" i="30" s="1"/>
  <c r="BN311" i="30" s="1"/>
  <c r="AT313" i="30"/>
  <c r="AP313" i="30"/>
  <c r="AZ313" i="30" s="1"/>
  <c r="BN313" i="30" s="1"/>
  <c r="AQ84" i="30"/>
  <c r="AP85" i="30"/>
  <c r="AZ85" i="30" s="1"/>
  <c r="BN85" i="30" s="1"/>
  <c r="AP87" i="30"/>
  <c r="AZ87" i="30" s="1"/>
  <c r="BN87" i="30" s="1"/>
  <c r="AS89" i="30"/>
  <c r="AQ91" i="30"/>
  <c r="AQ100" i="30"/>
  <c r="AP101" i="30"/>
  <c r="AZ101" i="30" s="1"/>
  <c r="BN101" i="30" s="1"/>
  <c r="AP103" i="30"/>
  <c r="AZ103" i="30" s="1"/>
  <c r="BN103" i="30" s="1"/>
  <c r="AS105" i="30"/>
  <c r="AQ107" i="30"/>
  <c r="AQ111" i="30"/>
  <c r="AP113" i="30"/>
  <c r="AZ113" i="30" s="1"/>
  <c r="BN113" i="30" s="1"/>
  <c r="AS117" i="30"/>
  <c r="AQ122" i="30"/>
  <c r="AP123" i="30"/>
  <c r="AZ123" i="30" s="1"/>
  <c r="BN123" i="30" s="1"/>
  <c r="AQ127" i="30"/>
  <c r="AP129" i="30"/>
  <c r="AZ129" i="30" s="1"/>
  <c r="BN129" i="30" s="1"/>
  <c r="AS133" i="30"/>
  <c r="AQ138" i="30"/>
  <c r="AP139" i="30"/>
  <c r="AZ139" i="30" s="1"/>
  <c r="BN139" i="30" s="1"/>
  <c r="AQ143" i="30"/>
  <c r="AP145" i="30"/>
  <c r="AZ145" i="30" s="1"/>
  <c r="BN145" i="30" s="1"/>
  <c r="AQ149" i="30"/>
  <c r="AT152" i="30"/>
  <c r="AP153" i="30"/>
  <c r="AZ153" i="30" s="1"/>
  <c r="BN153" i="30" s="1"/>
  <c r="AT156" i="30"/>
  <c r="AP157" i="30"/>
  <c r="AZ157" i="30" s="1"/>
  <c r="BN157" i="30" s="1"/>
  <c r="AT160" i="30"/>
  <c r="AP161" i="30"/>
  <c r="AZ161" i="30" s="1"/>
  <c r="BN161" i="30" s="1"/>
  <c r="AQ163" i="30"/>
  <c r="AQ165" i="30"/>
  <c r="AQ167" i="30"/>
  <c r="AQ169" i="30"/>
  <c r="AQ171" i="30"/>
  <c r="AQ173" i="30"/>
  <c r="AQ175" i="30"/>
  <c r="AQ177" i="30"/>
  <c r="AT178" i="30"/>
  <c r="AT179" i="30"/>
  <c r="AS180" i="30"/>
  <c r="AQ181" i="30"/>
  <c r="AQ186" i="30"/>
  <c r="AS188" i="30"/>
  <c r="AQ189" i="30"/>
  <c r="AQ197" i="30"/>
  <c r="AP198" i="30"/>
  <c r="AZ198" i="30" s="1"/>
  <c r="BN198" i="30" s="1"/>
  <c r="AP200" i="30"/>
  <c r="AZ200" i="30" s="1"/>
  <c r="BN200" i="30" s="1"/>
  <c r="AQ201" i="30"/>
  <c r="AQ203" i="30"/>
  <c r="AT207" i="30"/>
  <c r="AP208" i="30"/>
  <c r="AZ208" i="30" s="1"/>
  <c r="BN208" i="30" s="1"/>
  <c r="AS218" i="30"/>
  <c r="AQ218" i="30"/>
  <c r="AS226" i="30"/>
  <c r="AQ226" i="30"/>
  <c r="AS260" i="30"/>
  <c r="AR260" i="30"/>
  <c r="AR298" i="30"/>
  <c r="AQ298" i="30"/>
  <c r="AP298" i="30"/>
  <c r="AZ298" i="30" s="1"/>
  <c r="AT317" i="30"/>
  <c r="AQ319" i="30"/>
  <c r="AQ328" i="30"/>
  <c r="BN329" i="30"/>
  <c r="AQ332" i="30"/>
  <c r="AT333" i="30"/>
  <c r="AQ336" i="30"/>
  <c r="AT337" i="30"/>
  <c r="AQ340" i="30"/>
  <c r="AT341" i="30"/>
  <c r="AQ344" i="30"/>
  <c r="AR345" i="30"/>
  <c r="AT346" i="30"/>
  <c r="AT347" i="30"/>
  <c r="AT348" i="30"/>
  <c r="BN349" i="30"/>
  <c r="AT353" i="30"/>
  <c r="AT354" i="30"/>
  <c r="AR355" i="30"/>
  <c r="AR356" i="30"/>
  <c r="BN357" i="30"/>
  <c r="AR394" i="30"/>
  <c r="AS394" i="30"/>
  <c r="AP394" i="30"/>
  <c r="AZ394" i="30" s="1"/>
  <c r="BN394" i="30" s="1"/>
  <c r="BN445" i="30"/>
  <c r="BN466" i="30"/>
  <c r="BN479" i="30"/>
  <c r="AR481" i="30"/>
  <c r="AS481" i="30"/>
  <c r="AQ481" i="30"/>
  <c r="AT205" i="30"/>
  <c r="AT206" i="30"/>
  <c r="AQ209" i="30"/>
  <c r="AQ210" i="30"/>
  <c r="AR211" i="30"/>
  <c r="AT212" i="30"/>
  <c r="AT213" i="30"/>
  <c r="AT214" i="30"/>
  <c r="AQ216" i="30"/>
  <c r="BN301" i="30"/>
  <c r="AS315" i="30"/>
  <c r="AS319" i="30"/>
  <c r="BN325" i="30"/>
  <c r="BN327" i="30"/>
  <c r="BN331" i="30"/>
  <c r="AT332" i="30"/>
  <c r="BN335" i="30"/>
  <c r="AT336" i="30"/>
  <c r="BN339" i="30"/>
  <c r="AT340" i="30"/>
  <c r="BN343" i="30"/>
  <c r="AR344" i="30"/>
  <c r="AT345" i="30"/>
  <c r="BN348" i="30"/>
  <c r="BN351" i="30"/>
  <c r="AT355" i="30"/>
  <c r="AT356" i="30"/>
  <c r="AQ358" i="30"/>
  <c r="AP358" i="30"/>
  <c r="AZ358" i="30" s="1"/>
  <c r="BN358" i="30" s="1"/>
  <c r="AT358" i="30"/>
  <c r="AR393" i="30"/>
  <c r="AQ393" i="30"/>
  <c r="AR410" i="30"/>
  <c r="AS410" i="30"/>
  <c r="AP410" i="30"/>
  <c r="AZ410" i="30" s="1"/>
  <c r="BN410" i="30" s="1"/>
  <c r="AS456" i="30"/>
  <c r="AQ456" i="30"/>
  <c r="AP456" i="30"/>
  <c r="AZ456" i="30" s="1"/>
  <c r="BN456" i="30" s="1"/>
  <c r="AR456" i="30"/>
  <c r="AS457" i="30"/>
  <c r="AQ457" i="30"/>
  <c r="AP457" i="30"/>
  <c r="AZ457" i="30" s="1"/>
  <c r="BN457" i="30" s="1"/>
  <c r="AR457" i="30"/>
  <c r="BN206" i="30"/>
  <c r="AR209" i="30"/>
  <c r="AR210" i="30"/>
  <c r="AT211" i="30"/>
  <c r="BN214" i="30"/>
  <c r="AR216" i="30"/>
  <c r="AR277" i="30"/>
  <c r="BN297" i="30"/>
  <c r="AT344" i="30"/>
  <c r="BN350" i="30"/>
  <c r="AQ361" i="30"/>
  <c r="AT361" i="30"/>
  <c r="AP361" i="30"/>
  <c r="AZ361" i="30" s="1"/>
  <c r="BN361" i="30" s="1"/>
  <c r="AQ362" i="30"/>
  <c r="AT362" i="30"/>
  <c r="AP362" i="30"/>
  <c r="AZ362" i="30" s="1"/>
  <c r="BN362" i="30" s="1"/>
  <c r="AQ363" i="30"/>
  <c r="AT363" i="30"/>
  <c r="AP363" i="30"/>
  <c r="AZ363" i="30" s="1"/>
  <c r="BN363" i="30" s="1"/>
  <c r="AQ364" i="30"/>
  <c r="AT364" i="30"/>
  <c r="AP364" i="30"/>
  <c r="AZ364" i="30" s="1"/>
  <c r="BN364" i="30" s="1"/>
  <c r="AQ365" i="30"/>
  <c r="AT365" i="30"/>
  <c r="AP365" i="30"/>
  <c r="AZ365" i="30" s="1"/>
  <c r="BN365" i="30" s="1"/>
  <c r="AQ366" i="30"/>
  <c r="AT366" i="30"/>
  <c r="AP366" i="30"/>
  <c r="AZ366" i="30" s="1"/>
  <c r="BN366" i="30" s="1"/>
  <c r="AQ367" i="30"/>
  <c r="AT367" i="30"/>
  <c r="AP367" i="30"/>
  <c r="AZ367" i="30" s="1"/>
  <c r="BN367" i="30" s="1"/>
  <c r="AQ368" i="30"/>
  <c r="AT368" i="30"/>
  <c r="AP368" i="30"/>
  <c r="AZ368" i="30" s="1"/>
  <c r="BN368" i="30" s="1"/>
  <c r="AQ369" i="30"/>
  <c r="AT369" i="30"/>
  <c r="AP369" i="30"/>
  <c r="AZ369" i="30" s="1"/>
  <c r="BN369" i="30" s="1"/>
  <c r="AQ370" i="30"/>
  <c r="AT370" i="30"/>
  <c r="AP370" i="30"/>
  <c r="AZ370" i="30" s="1"/>
  <c r="BN370" i="30" s="1"/>
  <c r="AQ371" i="30"/>
  <c r="AT371" i="30"/>
  <c r="AP371" i="30"/>
  <c r="AZ371" i="30" s="1"/>
  <c r="BN371" i="30" s="1"/>
  <c r="AQ372" i="30"/>
  <c r="AT372" i="30"/>
  <c r="AP372" i="30"/>
  <c r="AZ372" i="30" s="1"/>
  <c r="BN372" i="30" s="1"/>
  <c r="AQ373" i="30"/>
  <c r="AT373" i="30"/>
  <c r="AP373" i="30"/>
  <c r="AZ373" i="30" s="1"/>
  <c r="BN373" i="30" s="1"/>
  <c r="AR396" i="30"/>
  <c r="AQ396" i="30"/>
  <c r="AP396" i="30"/>
  <c r="AZ396" i="30" s="1"/>
  <c r="BN396" i="30" s="1"/>
  <c r="AS396" i="30"/>
  <c r="BN400" i="30"/>
  <c r="AR409" i="30"/>
  <c r="AQ409" i="30"/>
  <c r="AR433" i="30"/>
  <c r="AQ433" i="30"/>
  <c r="AP433" i="30"/>
  <c r="AZ433" i="30" s="1"/>
  <c r="BN433" i="30" s="1"/>
  <c r="AS433" i="30"/>
  <c r="AT438" i="30"/>
  <c r="AQ438" i="30"/>
  <c r="AT456" i="30"/>
  <c r="AT457" i="30"/>
  <c r="BN459" i="30"/>
  <c r="BN468" i="30"/>
  <c r="AR473" i="30"/>
  <c r="AS473" i="30"/>
  <c r="AQ473" i="30"/>
  <c r="AT209" i="30"/>
  <c r="AT210" i="30"/>
  <c r="BN211" i="30"/>
  <c r="AR259" i="30"/>
  <c r="AR263" i="30"/>
  <c r="AQ294" i="30"/>
  <c r="AQ297" i="30"/>
  <c r="AP306" i="30"/>
  <c r="AZ306" i="30" s="1"/>
  <c r="BN306" i="30" s="1"/>
  <c r="AP315" i="30"/>
  <c r="AZ315" i="30" s="1"/>
  <c r="BN315" i="30" s="1"/>
  <c r="AQ316" i="30"/>
  <c r="AP319" i="30"/>
  <c r="AZ319" i="30" s="1"/>
  <c r="BN319" i="30"/>
  <c r="AQ320" i="30"/>
  <c r="AS323" i="30"/>
  <c r="AP328" i="30"/>
  <c r="AZ328" i="30" s="1"/>
  <c r="AP332" i="30"/>
  <c r="AZ332" i="30" s="1"/>
  <c r="BN332" i="30" s="1"/>
  <c r="AQ333" i="30"/>
  <c r="AT334" i="30"/>
  <c r="AP336" i="30"/>
  <c r="AZ336" i="30" s="1"/>
  <c r="BN336" i="30" s="1"/>
  <c r="AQ337" i="30"/>
  <c r="AT338" i="30"/>
  <c r="AP340" i="30"/>
  <c r="AZ340" i="30" s="1"/>
  <c r="BN340" i="30" s="1"/>
  <c r="AQ341" i="30"/>
  <c r="AT342" i="30"/>
  <c r="AP344" i="30"/>
  <c r="AZ344" i="30" s="1"/>
  <c r="BN344" i="30" s="1"/>
  <c r="AQ345" i="30"/>
  <c r="AR346" i="30"/>
  <c r="AR347" i="30"/>
  <c r="AR348" i="30"/>
  <c r="AT349" i="30"/>
  <c r="AT351" i="30"/>
  <c r="AT352" i="30"/>
  <c r="AR353" i="30"/>
  <c r="AR354" i="30"/>
  <c r="AP355" i="30"/>
  <c r="AZ355" i="30" s="1"/>
  <c r="BN355" i="30" s="1"/>
  <c r="AP356" i="30"/>
  <c r="AZ356" i="30" s="1"/>
  <c r="BN356" i="30" s="1"/>
  <c r="BN359" i="30"/>
  <c r="AR361" i="30"/>
  <c r="AR362" i="30"/>
  <c r="AR363" i="30"/>
  <c r="AR364" i="30"/>
  <c r="AR365" i="30"/>
  <c r="AR366" i="30"/>
  <c r="AR367" i="30"/>
  <c r="AR368" i="30"/>
  <c r="AR369" i="30"/>
  <c r="AR370" i="30"/>
  <c r="AR371" i="30"/>
  <c r="AR372" i="30"/>
  <c r="AR373" i="30"/>
  <c r="AS412" i="30"/>
  <c r="AQ412" i="30"/>
  <c r="AS416" i="30"/>
  <c r="AQ416" i="30"/>
  <c r="AS420" i="30"/>
  <c r="AQ420" i="30"/>
  <c r="AS424" i="30"/>
  <c r="AQ424" i="30"/>
  <c r="AS428" i="30"/>
  <c r="AQ428" i="30"/>
  <c r="BN441" i="30"/>
  <c r="BN460" i="30"/>
  <c r="AS463" i="30"/>
  <c r="AQ463" i="30"/>
  <c r="AP463" i="30"/>
  <c r="AZ463" i="30" s="1"/>
  <c r="AR463" i="30"/>
  <c r="AS464" i="30"/>
  <c r="AQ464" i="30"/>
  <c r="AP464" i="30"/>
  <c r="AZ464" i="30" s="1"/>
  <c r="BN464" i="30" s="1"/>
  <c r="AR464" i="30"/>
  <c r="AS465" i="30"/>
  <c r="AQ465" i="30"/>
  <c r="AP465" i="30"/>
  <c r="AZ465" i="30" s="1"/>
  <c r="BN465" i="30" s="1"/>
  <c r="AR465" i="30"/>
  <c r="AP374" i="30"/>
  <c r="AZ374" i="30" s="1"/>
  <c r="BN374" i="30" s="1"/>
  <c r="AP375" i="30"/>
  <c r="AZ375" i="30" s="1"/>
  <c r="BN375" i="30" s="1"/>
  <c r="AP376" i="30"/>
  <c r="AZ376" i="30" s="1"/>
  <c r="BN376" i="30" s="1"/>
  <c r="AP377" i="30"/>
  <c r="AZ377" i="30" s="1"/>
  <c r="BN377" i="30" s="1"/>
  <c r="AP378" i="30"/>
  <c r="AZ378" i="30" s="1"/>
  <c r="BN378" i="30" s="1"/>
  <c r="AP379" i="30"/>
  <c r="AZ379" i="30" s="1"/>
  <c r="BN379" i="30" s="1"/>
  <c r="AP380" i="30"/>
  <c r="AZ380" i="30" s="1"/>
  <c r="BN380" i="30" s="1"/>
  <c r="AP381" i="30"/>
  <c r="AZ381" i="30" s="1"/>
  <c r="BN381" i="30" s="1"/>
  <c r="AP382" i="30"/>
  <c r="AZ382" i="30" s="1"/>
  <c r="BN382" i="30" s="1"/>
  <c r="BN383" i="30"/>
  <c r="BN384" i="30"/>
  <c r="BN385" i="30"/>
  <c r="BN386" i="30"/>
  <c r="AS390" i="30"/>
  <c r="AQ392" i="30"/>
  <c r="BN402" i="30"/>
  <c r="AS406" i="30"/>
  <c r="AQ408" i="30"/>
  <c r="BN435" i="30"/>
  <c r="BN437" i="30"/>
  <c r="BN443" i="30"/>
  <c r="AT458" i="30"/>
  <c r="BN461" i="30"/>
  <c r="AT466" i="30"/>
  <c r="AT374" i="30"/>
  <c r="AT375" i="30"/>
  <c r="AT376" i="30"/>
  <c r="AT377" i="30"/>
  <c r="AT378" i="30"/>
  <c r="AT379" i="30"/>
  <c r="AT380" i="30"/>
  <c r="AQ441" i="30"/>
  <c r="AQ445" i="30"/>
  <c r="AT454" i="30"/>
  <c r="AT455" i="30"/>
  <c r="AQ458" i="30"/>
  <c r="AR459" i="30"/>
  <c r="AT462" i="30"/>
  <c r="AQ466" i="30"/>
  <c r="AQ470" i="30"/>
  <c r="AQ478" i="30"/>
  <c r="AQ389" i="30"/>
  <c r="AP390" i="30"/>
  <c r="AZ390" i="30" s="1"/>
  <c r="BN390" i="30" s="1"/>
  <c r="AP392" i="30"/>
  <c r="AZ392" i="30" s="1"/>
  <c r="BN392" i="30" s="1"/>
  <c r="AS400" i="30"/>
  <c r="AQ405" i="30"/>
  <c r="AP406" i="30"/>
  <c r="AZ406" i="30" s="1"/>
  <c r="BN406" i="30" s="1"/>
  <c r="AP408" i="30"/>
  <c r="AZ408" i="30" s="1"/>
  <c r="BN408" i="30" s="1"/>
  <c r="AS413" i="30"/>
  <c r="AS417" i="30"/>
  <c r="AS421" i="30"/>
  <c r="AS425" i="30"/>
  <c r="AS429" i="30"/>
  <c r="AP439" i="30"/>
  <c r="AZ439" i="30" s="1"/>
  <c r="BN439" i="30" s="1"/>
  <c r="AS441" i="30"/>
  <c r="AS445" i="30"/>
  <c r="BN455" i="30"/>
  <c r="AR458" i="30"/>
  <c r="AT459" i="30"/>
  <c r="AT460" i="30"/>
  <c r="AT461" i="30"/>
  <c r="AP462" i="30"/>
  <c r="AZ462" i="30" s="1"/>
  <c r="BN462" i="30" s="1"/>
  <c r="AR466" i="30"/>
  <c r="AT467" i="30"/>
  <c r="AT468" i="30"/>
  <c r="AS470" i="30"/>
  <c r="AP474" i="30"/>
  <c r="AZ474" i="30" s="1"/>
  <c r="AS478" i="30"/>
  <c r="AP479" i="30"/>
  <c r="AZ479" i="30" s="1"/>
  <c r="AP482" i="30"/>
  <c r="AZ482" i="30" s="1"/>
  <c r="BP11" i="30"/>
  <c r="BP21" i="30"/>
  <c r="BP8" i="30"/>
  <c r="BN8" i="30" s="1"/>
  <c r="BP19" i="30"/>
  <c r="BP20" i="30"/>
  <c r="BP12" i="30"/>
  <c r="BN12" i="30" s="1"/>
  <c r="BP15" i="30"/>
  <c r="BP16" i="30"/>
  <c r="BN16" i="30" s="1"/>
  <c r="BP17" i="30"/>
  <c r="BP9" i="30"/>
  <c r="BN9" i="30" s="1"/>
  <c r="BP10" i="30"/>
  <c r="BN10" i="30" s="1"/>
  <c r="BP18" i="30"/>
  <c r="BN18" i="30" s="1"/>
  <c r="BP13" i="30"/>
  <c r="BN13" i="30" s="1"/>
  <c r="BP14" i="30"/>
  <c r="BN14" i="30" s="1"/>
  <c r="BP22" i="30"/>
  <c r="BB7" i="30"/>
  <c r="AR38" i="30"/>
  <c r="AT38" i="30"/>
  <c r="AP38" i="30"/>
  <c r="AZ38" i="30" s="1"/>
  <c r="BN38" i="30"/>
  <c r="AR42" i="30"/>
  <c r="AT42" i="30"/>
  <c r="AP42" i="30"/>
  <c r="AZ42" i="30" s="1"/>
  <c r="BN42" i="30"/>
  <c r="AR46" i="30"/>
  <c r="AT46" i="30"/>
  <c r="AP46" i="30"/>
  <c r="AZ46" i="30" s="1"/>
  <c r="BN46" i="30"/>
  <c r="AR50" i="30"/>
  <c r="AT50" i="30"/>
  <c r="AP50" i="30"/>
  <c r="AZ50" i="30" s="1"/>
  <c r="BN50" i="30"/>
  <c r="AR54" i="30"/>
  <c r="AT54" i="30"/>
  <c r="AP54" i="30"/>
  <c r="AZ54" i="30" s="1"/>
  <c r="BN54" i="30" s="1"/>
  <c r="AR58" i="30"/>
  <c r="AT58" i="30"/>
  <c r="AP58" i="30"/>
  <c r="AZ58" i="30" s="1"/>
  <c r="BN58" i="30" s="1"/>
  <c r="AR62" i="30"/>
  <c r="AT62" i="30"/>
  <c r="AP62" i="30"/>
  <c r="AZ62" i="30" s="1"/>
  <c r="BN62" i="30" s="1"/>
  <c r="AR66" i="30"/>
  <c r="AT66" i="30"/>
  <c r="AP66" i="30"/>
  <c r="AZ66" i="30" s="1"/>
  <c r="BN66" i="30" s="1"/>
  <c r="AR70" i="30"/>
  <c r="AT70" i="30"/>
  <c r="AP70" i="30"/>
  <c r="AZ70" i="30" s="1"/>
  <c r="BN70" i="30" s="1"/>
  <c r="AR74" i="30"/>
  <c r="AT74" i="30"/>
  <c r="AP74" i="30"/>
  <c r="AZ74" i="30" s="1"/>
  <c r="BN74" i="30" s="1"/>
  <c r="AP18" i="30"/>
  <c r="AZ18" i="30" s="1"/>
  <c r="AR30" i="30"/>
  <c r="AT30" i="30"/>
  <c r="AP30" i="30"/>
  <c r="AZ30" i="30" s="1"/>
  <c r="BN30" i="30" s="1"/>
  <c r="AR34" i="30"/>
  <c r="AT34" i="30"/>
  <c r="AP34" i="30"/>
  <c r="AZ34" i="30" s="1"/>
  <c r="BN34" i="30"/>
  <c r="AQ6" i="30"/>
  <c r="BB6" i="30" s="1"/>
  <c r="AR8" i="30"/>
  <c r="AS8" i="30" s="1"/>
  <c r="AT8" i="30" s="1"/>
  <c r="AQ10" i="30"/>
  <c r="AP11" i="30"/>
  <c r="AZ11" i="30" s="1"/>
  <c r="AR12" i="30"/>
  <c r="AS12" i="30" s="1"/>
  <c r="AT12" i="30" s="1"/>
  <c r="AV12" i="30" s="1"/>
  <c r="AQ14" i="30"/>
  <c r="AP15" i="30"/>
  <c r="AZ15" i="30" s="1"/>
  <c r="AQ18" i="30"/>
  <c r="AR18" i="30" s="1"/>
  <c r="AS18" i="30" s="1"/>
  <c r="AT18" i="30" s="1"/>
  <c r="AP19" i="30"/>
  <c r="AZ19" i="30" s="1"/>
  <c r="AR23" i="30"/>
  <c r="AT23" i="30"/>
  <c r="AP23" i="30"/>
  <c r="AZ23" i="30" s="1"/>
  <c r="BN23" i="30" s="1"/>
  <c r="AR27" i="30"/>
  <c r="AT27" i="30"/>
  <c r="AP27" i="30"/>
  <c r="AZ27" i="30" s="1"/>
  <c r="BN27" i="30" s="1"/>
  <c r="AQ30" i="30"/>
  <c r="AR31" i="30"/>
  <c r="AT31" i="30"/>
  <c r="AP31" i="30"/>
  <c r="AZ31" i="30" s="1"/>
  <c r="BN31" i="30"/>
  <c r="AQ34" i="30"/>
  <c r="AR35" i="30"/>
  <c r="AT35" i="30"/>
  <c r="AP35" i="30"/>
  <c r="AZ35" i="30" s="1"/>
  <c r="BN35" i="30" s="1"/>
  <c r="AQ38" i="30"/>
  <c r="AR39" i="30"/>
  <c r="AT39" i="30"/>
  <c r="AP39" i="30"/>
  <c r="AZ39" i="30" s="1"/>
  <c r="BN39" i="30"/>
  <c r="AQ42" i="30"/>
  <c r="AR43" i="30"/>
  <c r="AT43" i="30"/>
  <c r="AP43" i="30"/>
  <c r="AZ43" i="30" s="1"/>
  <c r="BN43" i="30" s="1"/>
  <c r="AQ46" i="30"/>
  <c r="AR47" i="30"/>
  <c r="AT47" i="30"/>
  <c r="AP47" i="30"/>
  <c r="AZ47" i="30" s="1"/>
  <c r="BN47" i="30" s="1"/>
  <c r="AQ50" i="30"/>
  <c r="AR51" i="30"/>
  <c r="AT51" i="30"/>
  <c r="AP51" i="30"/>
  <c r="AZ51" i="30" s="1"/>
  <c r="BN51" i="30"/>
  <c r="AQ54" i="30"/>
  <c r="AR55" i="30"/>
  <c r="AT55" i="30"/>
  <c r="AP55" i="30"/>
  <c r="AZ55" i="30" s="1"/>
  <c r="BN55" i="30" s="1"/>
  <c r="AQ58" i="30"/>
  <c r="AR59" i="30"/>
  <c r="AT59" i="30"/>
  <c r="AP59" i="30"/>
  <c r="AZ59" i="30" s="1"/>
  <c r="BN59" i="30" s="1"/>
  <c r="AQ62" i="30"/>
  <c r="AR63" i="30"/>
  <c r="AT63" i="30"/>
  <c r="AP63" i="30"/>
  <c r="AZ63" i="30" s="1"/>
  <c r="BN63" i="30"/>
  <c r="AQ66" i="30"/>
  <c r="AR67" i="30"/>
  <c r="AT67" i="30"/>
  <c r="AP67" i="30"/>
  <c r="AZ67" i="30" s="1"/>
  <c r="BN67" i="30" s="1"/>
  <c r="AQ70" i="30"/>
  <c r="AR71" i="30"/>
  <c r="AT71" i="30"/>
  <c r="AP71" i="30"/>
  <c r="AZ71" i="30" s="1"/>
  <c r="BN71" i="30"/>
  <c r="AQ74" i="30"/>
  <c r="AR76" i="30"/>
  <c r="AS76" i="30"/>
  <c r="AP76" i="30"/>
  <c r="AZ76" i="30" s="1"/>
  <c r="BN76" i="30" s="1"/>
  <c r="AR78" i="30"/>
  <c r="AP78" i="30"/>
  <c r="AZ78" i="30" s="1"/>
  <c r="BN78" i="30" s="1"/>
  <c r="AS78" i="30"/>
  <c r="AR22" i="30"/>
  <c r="AS22" i="30" s="1"/>
  <c r="AT22" i="30" s="1"/>
  <c r="AP22" i="30"/>
  <c r="AZ22" i="30" s="1"/>
  <c r="AR26" i="30"/>
  <c r="AT26" i="30"/>
  <c r="AP26" i="30"/>
  <c r="AZ26" i="30" s="1"/>
  <c r="BN26" i="30" s="1"/>
  <c r="AR7" i="30"/>
  <c r="BD7" i="30" s="1"/>
  <c r="AR9" i="30"/>
  <c r="AS9" i="30" s="1"/>
  <c r="AT9" i="30" s="1"/>
  <c r="AQ11" i="30"/>
  <c r="AR11" i="30" s="1"/>
  <c r="AS11" i="30" s="1"/>
  <c r="AT11" i="30" s="1"/>
  <c r="AR13" i="30"/>
  <c r="AS13" i="30" s="1"/>
  <c r="AT13" i="30" s="1"/>
  <c r="AV13" i="30" s="1"/>
  <c r="AQ15" i="30"/>
  <c r="AR15" i="30" s="1"/>
  <c r="AS15" i="30" s="1"/>
  <c r="AT15" i="30" s="1"/>
  <c r="AR16" i="30"/>
  <c r="AS16" i="30" s="1"/>
  <c r="AT16" i="30"/>
  <c r="AP16" i="30"/>
  <c r="AZ16" i="30" s="1"/>
  <c r="AQ19" i="30"/>
  <c r="AR19" i="30" s="1"/>
  <c r="AS19" i="30" s="1"/>
  <c r="AT19" i="30" s="1"/>
  <c r="AR20" i="30"/>
  <c r="AS20" i="30" s="1"/>
  <c r="AT20" i="30" s="1"/>
  <c r="AP20" i="30"/>
  <c r="AZ20" i="30" s="1"/>
  <c r="AQ23" i="30"/>
  <c r="AR24" i="30"/>
  <c r="AT24" i="30"/>
  <c r="AP24" i="30"/>
  <c r="AZ24" i="30" s="1"/>
  <c r="BN24" i="30" s="1"/>
  <c r="AS26" i="30"/>
  <c r="AQ27" i="30"/>
  <c r="AR28" i="30"/>
  <c r="AT28" i="30"/>
  <c r="AP28" i="30"/>
  <c r="AZ28" i="30" s="1"/>
  <c r="BN28" i="30" s="1"/>
  <c r="AS30" i="30"/>
  <c r="AQ31" i="30"/>
  <c r="AR32" i="30"/>
  <c r="AT32" i="30"/>
  <c r="AP32" i="30"/>
  <c r="AZ32" i="30" s="1"/>
  <c r="BN32" i="30" s="1"/>
  <c r="AS34" i="30"/>
  <c r="AQ35" i="30"/>
  <c r="AR36" i="30"/>
  <c r="AT36" i="30"/>
  <c r="AP36" i="30"/>
  <c r="AZ36" i="30" s="1"/>
  <c r="BN36" i="30"/>
  <c r="AS38" i="30"/>
  <c r="AQ39" i="30"/>
  <c r="AR40" i="30"/>
  <c r="AT40" i="30"/>
  <c r="AP40" i="30"/>
  <c r="AZ40" i="30" s="1"/>
  <c r="BN40" i="30" s="1"/>
  <c r="AS42" i="30"/>
  <c r="AQ43" i="30"/>
  <c r="AR44" i="30"/>
  <c r="AT44" i="30"/>
  <c r="AP44" i="30"/>
  <c r="AZ44" i="30" s="1"/>
  <c r="BN44" i="30" s="1"/>
  <c r="AS46" i="30"/>
  <c r="AQ47" i="30"/>
  <c r="AR48" i="30"/>
  <c r="AT48" i="30"/>
  <c r="AP48" i="30"/>
  <c r="AZ48" i="30" s="1"/>
  <c r="BN48" i="30" s="1"/>
  <c r="AS50" i="30"/>
  <c r="AQ51" i="30"/>
  <c r="AR52" i="30"/>
  <c r="AT52" i="30"/>
  <c r="AP52" i="30"/>
  <c r="AZ52" i="30" s="1"/>
  <c r="BN52" i="30" s="1"/>
  <c r="AS54" i="30"/>
  <c r="AQ55" i="30"/>
  <c r="AR56" i="30"/>
  <c r="AT56" i="30"/>
  <c r="AP56" i="30"/>
  <c r="AZ56" i="30" s="1"/>
  <c r="BN56" i="30" s="1"/>
  <c r="AS58" i="30"/>
  <c r="AQ59" i="30"/>
  <c r="AR60" i="30"/>
  <c r="AT60" i="30"/>
  <c r="AP60" i="30"/>
  <c r="AZ60" i="30" s="1"/>
  <c r="BN60" i="30" s="1"/>
  <c r="AS62" i="30"/>
  <c r="AQ63" i="30"/>
  <c r="AR64" i="30"/>
  <c r="AT64" i="30"/>
  <c r="AP64" i="30"/>
  <c r="AZ64" i="30" s="1"/>
  <c r="BN64" i="30" s="1"/>
  <c r="AS66" i="30"/>
  <c r="AQ67" i="30"/>
  <c r="AR68" i="30"/>
  <c r="AT68" i="30"/>
  <c r="AP68" i="30"/>
  <c r="AZ68" i="30" s="1"/>
  <c r="BN68" i="30" s="1"/>
  <c r="AS70" i="30"/>
  <c r="AQ71" i="30"/>
  <c r="AR72" i="30"/>
  <c r="AT72" i="30"/>
  <c r="AP72" i="30"/>
  <c r="AZ72" i="30" s="1"/>
  <c r="BN72" i="30" s="1"/>
  <c r="AS74" i="30"/>
  <c r="AQ76" i="30"/>
  <c r="AQ78" i="30"/>
  <c r="AR6" i="30"/>
  <c r="BD6" i="30" s="1"/>
  <c r="AR10" i="30"/>
  <c r="AS10" i="30" s="1"/>
  <c r="AT10" i="30" s="1"/>
  <c r="AR14" i="30"/>
  <c r="AS14" i="30" s="1"/>
  <c r="AT14" i="30" s="1"/>
  <c r="AR17" i="30"/>
  <c r="AS17" i="30" s="1"/>
  <c r="AT17" i="30" s="1"/>
  <c r="AP17" i="30"/>
  <c r="AZ17" i="30" s="1"/>
  <c r="AR21" i="30"/>
  <c r="AS21" i="30" s="1"/>
  <c r="AT21" i="30" s="1"/>
  <c r="AP21" i="30"/>
  <c r="AZ21" i="30" s="1"/>
  <c r="AR25" i="30"/>
  <c r="AT25" i="30"/>
  <c r="AP25" i="30"/>
  <c r="AZ25" i="30" s="1"/>
  <c r="BN25" i="30" s="1"/>
  <c r="AR29" i="30"/>
  <c r="AT29" i="30"/>
  <c r="AP29" i="30"/>
  <c r="AZ29" i="30" s="1"/>
  <c r="BN29" i="30" s="1"/>
  <c r="AR33" i="30"/>
  <c r="AT33" i="30"/>
  <c r="AP33" i="30"/>
  <c r="AZ33" i="30" s="1"/>
  <c r="BN33" i="30" s="1"/>
  <c r="AR37" i="30"/>
  <c r="AT37" i="30"/>
  <c r="AP37" i="30"/>
  <c r="AZ37" i="30" s="1"/>
  <c r="BN37" i="30" s="1"/>
  <c r="AR41" i="30"/>
  <c r="AT41" i="30"/>
  <c r="AP41" i="30"/>
  <c r="AZ41" i="30" s="1"/>
  <c r="BN41" i="30" s="1"/>
  <c r="AR45" i="30"/>
  <c r="AT45" i="30"/>
  <c r="AP45" i="30"/>
  <c r="AZ45" i="30" s="1"/>
  <c r="BN45" i="30" s="1"/>
  <c r="AR49" i="30"/>
  <c r="AT49" i="30"/>
  <c r="AP49" i="30"/>
  <c r="AZ49" i="30" s="1"/>
  <c r="BN49" i="30" s="1"/>
  <c r="AR53" i="30"/>
  <c r="AT53" i="30"/>
  <c r="AP53" i="30"/>
  <c r="AZ53" i="30" s="1"/>
  <c r="BN53" i="30" s="1"/>
  <c r="AR57" i="30"/>
  <c r="AT57" i="30"/>
  <c r="AP57" i="30"/>
  <c r="AZ57" i="30" s="1"/>
  <c r="BN57" i="30" s="1"/>
  <c r="AS59" i="30"/>
  <c r="AR61" i="30"/>
  <c r="AT61" i="30"/>
  <c r="AP61" i="30"/>
  <c r="AZ61" i="30" s="1"/>
  <c r="BN61" i="30"/>
  <c r="AS63" i="30"/>
  <c r="AR65" i="30"/>
  <c r="AT65" i="30"/>
  <c r="AP65" i="30"/>
  <c r="AZ65" i="30" s="1"/>
  <c r="BN65" i="30" s="1"/>
  <c r="AS67" i="30"/>
  <c r="AR69" i="30"/>
  <c r="AT69" i="30"/>
  <c r="AP69" i="30"/>
  <c r="AZ69" i="30" s="1"/>
  <c r="BN69" i="30" s="1"/>
  <c r="AS71" i="30"/>
  <c r="AR73" i="30"/>
  <c r="AT73" i="30"/>
  <c r="AP73" i="30"/>
  <c r="AZ73" i="30" s="1"/>
  <c r="BN73" i="30" s="1"/>
  <c r="AT76" i="30"/>
  <c r="AT78" i="30"/>
  <c r="AT80" i="30"/>
  <c r="AQ82" i="30"/>
  <c r="AT84" i="30"/>
  <c r="AQ86" i="30"/>
  <c r="AT88" i="30"/>
  <c r="AQ90" i="30"/>
  <c r="AT92" i="30"/>
  <c r="AQ94" i="30"/>
  <c r="AT96" i="30"/>
  <c r="AQ98" i="30"/>
  <c r="AT100" i="30"/>
  <c r="AQ102" i="30"/>
  <c r="AT104" i="30"/>
  <c r="AQ106" i="30"/>
  <c r="AT108" i="30"/>
  <c r="AT112" i="30"/>
  <c r="AT116" i="30"/>
  <c r="AT120" i="30"/>
  <c r="AT124" i="30"/>
  <c r="AT128" i="30"/>
  <c r="AT132" i="30"/>
  <c r="AT136" i="30"/>
  <c r="AT140" i="30"/>
  <c r="AT144" i="30"/>
  <c r="AT148" i="30"/>
  <c r="AT77" i="30"/>
  <c r="AP80" i="30"/>
  <c r="AZ80" i="30" s="1"/>
  <c r="BN80" i="30" s="1"/>
  <c r="AT81" i="30"/>
  <c r="AS82" i="30"/>
  <c r="AP84" i="30"/>
  <c r="AZ84" i="30" s="1"/>
  <c r="BN84" i="30" s="1"/>
  <c r="AT85" i="30"/>
  <c r="AS86" i="30"/>
  <c r="AP88" i="30"/>
  <c r="AZ88" i="30" s="1"/>
  <c r="BN88" i="30" s="1"/>
  <c r="AT89" i="30"/>
  <c r="AS90" i="30"/>
  <c r="AP92" i="30"/>
  <c r="AZ92" i="30" s="1"/>
  <c r="BN92" i="30" s="1"/>
  <c r="AT93" i="30"/>
  <c r="AS94" i="30"/>
  <c r="AP96" i="30"/>
  <c r="AZ96" i="30" s="1"/>
  <c r="BN96" i="30" s="1"/>
  <c r="AT97" i="30"/>
  <c r="AS98" i="30"/>
  <c r="AP100" i="30"/>
  <c r="AZ100" i="30" s="1"/>
  <c r="BN100" i="30" s="1"/>
  <c r="AT101" i="30"/>
  <c r="AS102" i="30"/>
  <c r="AP104" i="30"/>
  <c r="AZ104" i="30" s="1"/>
  <c r="BN104" i="30" s="1"/>
  <c r="AT105" i="30"/>
  <c r="AS106" i="30"/>
  <c r="AP108" i="30"/>
  <c r="AZ108" i="30" s="1"/>
  <c r="BN108" i="30" s="1"/>
  <c r="AT109" i="30"/>
  <c r="AS110" i="30"/>
  <c r="AP112" i="30"/>
  <c r="AZ112" i="30" s="1"/>
  <c r="BN112" i="30" s="1"/>
  <c r="AT113" i="30"/>
  <c r="AS114" i="30"/>
  <c r="AP116" i="30"/>
  <c r="AZ116" i="30" s="1"/>
  <c r="BN116" i="30" s="1"/>
  <c r="AT117" i="30"/>
  <c r="AS118" i="30"/>
  <c r="AP120" i="30"/>
  <c r="AZ120" i="30" s="1"/>
  <c r="BN120" i="30" s="1"/>
  <c r="AT121" i="30"/>
  <c r="AS122" i="30"/>
  <c r="AP124" i="30"/>
  <c r="AZ124" i="30" s="1"/>
  <c r="BN124" i="30" s="1"/>
  <c r="AT125" i="30"/>
  <c r="AS126" i="30"/>
  <c r="AP128" i="30"/>
  <c r="AZ128" i="30" s="1"/>
  <c r="BN128" i="30" s="1"/>
  <c r="AT129" i="30"/>
  <c r="AS130" i="30"/>
  <c r="AP132" i="30"/>
  <c r="AZ132" i="30" s="1"/>
  <c r="BN132" i="30" s="1"/>
  <c r="AT133" i="30"/>
  <c r="AS134" i="30"/>
  <c r="AP136" i="30"/>
  <c r="AZ136" i="30" s="1"/>
  <c r="BN136" i="30" s="1"/>
  <c r="AT137" i="30"/>
  <c r="AS138" i="30"/>
  <c r="AP140" i="30"/>
  <c r="AZ140" i="30" s="1"/>
  <c r="BN140" i="30" s="1"/>
  <c r="AT141" i="30"/>
  <c r="AS142" i="30"/>
  <c r="AP144" i="30"/>
  <c r="AZ144" i="30" s="1"/>
  <c r="BN144" i="30" s="1"/>
  <c r="AT145" i="30"/>
  <c r="AS146" i="30"/>
  <c r="AP148" i="30"/>
  <c r="AZ148" i="30" s="1"/>
  <c r="BN148" i="30" s="1"/>
  <c r="BN186" i="30"/>
  <c r="AT86" i="30"/>
  <c r="AT90" i="30"/>
  <c r="AT98" i="30"/>
  <c r="AT106" i="30"/>
  <c r="AT110" i="30"/>
  <c r="AQ112" i="30"/>
  <c r="AT114" i="30"/>
  <c r="AQ116" i="30"/>
  <c r="AT118" i="30"/>
  <c r="AQ120" i="30"/>
  <c r="AT122" i="30"/>
  <c r="AQ124" i="30"/>
  <c r="AT126" i="30"/>
  <c r="AQ128" i="30"/>
  <c r="AT130" i="30"/>
  <c r="AQ132" i="30"/>
  <c r="AT134" i="30"/>
  <c r="AQ136" i="30"/>
  <c r="AT138" i="30"/>
  <c r="AQ140" i="30"/>
  <c r="AT142" i="30"/>
  <c r="AQ144" i="30"/>
  <c r="AT146" i="30"/>
  <c r="AQ148" i="30"/>
  <c r="AT82" i="30"/>
  <c r="AT94" i="30"/>
  <c r="AT102" i="30"/>
  <c r="AT75" i="30"/>
  <c r="AQ77" i="30"/>
  <c r="AT79" i="30"/>
  <c r="AS80" i="30"/>
  <c r="AQ81" i="30"/>
  <c r="AP82" i="30"/>
  <c r="AZ82" i="30" s="1"/>
  <c r="BN82" i="30" s="1"/>
  <c r="AT83" i="30"/>
  <c r="AS84" i="30"/>
  <c r="AQ85" i="30"/>
  <c r="AP86" i="30"/>
  <c r="AZ86" i="30" s="1"/>
  <c r="BN86" i="30" s="1"/>
  <c r="AT87" i="30"/>
  <c r="AS88" i="30"/>
  <c r="AQ89" i="30"/>
  <c r="AP90" i="30"/>
  <c r="AZ90" i="30" s="1"/>
  <c r="BN90" i="30" s="1"/>
  <c r="AT91" i="30"/>
  <c r="AS92" i="30"/>
  <c r="AQ93" i="30"/>
  <c r="AP94" i="30"/>
  <c r="AZ94" i="30" s="1"/>
  <c r="BN94" i="30" s="1"/>
  <c r="AT95" i="30"/>
  <c r="AS96" i="30"/>
  <c r="AQ97" i="30"/>
  <c r="AP98" i="30"/>
  <c r="AZ98" i="30" s="1"/>
  <c r="BN98" i="30" s="1"/>
  <c r="AT99" i="30"/>
  <c r="AS100" i="30"/>
  <c r="AQ101" i="30"/>
  <c r="AP102" i="30"/>
  <c r="AZ102" i="30" s="1"/>
  <c r="BN102" i="30" s="1"/>
  <c r="AT103" i="30"/>
  <c r="AS104" i="30"/>
  <c r="AQ105" i="30"/>
  <c r="AP106" i="30"/>
  <c r="AZ106" i="30" s="1"/>
  <c r="BN106" i="30" s="1"/>
  <c r="AT107" i="30"/>
  <c r="AS108" i="30"/>
  <c r="AQ109" i="30"/>
  <c r="AP110" i="30"/>
  <c r="AZ110" i="30" s="1"/>
  <c r="BN110" i="30" s="1"/>
  <c r="AT111" i="30"/>
  <c r="AS112" i="30"/>
  <c r="AQ113" i="30"/>
  <c r="AP114" i="30"/>
  <c r="AZ114" i="30" s="1"/>
  <c r="BN114" i="30" s="1"/>
  <c r="AT115" i="30"/>
  <c r="AS116" i="30"/>
  <c r="AQ117" i="30"/>
  <c r="AP118" i="30"/>
  <c r="AZ118" i="30" s="1"/>
  <c r="BN118" i="30" s="1"/>
  <c r="AT119" i="30"/>
  <c r="AS120" i="30"/>
  <c r="AQ121" i="30"/>
  <c r="AP122" i="30"/>
  <c r="AZ122" i="30" s="1"/>
  <c r="BN122" i="30" s="1"/>
  <c r="AT123" i="30"/>
  <c r="AS124" i="30"/>
  <c r="AQ125" i="30"/>
  <c r="AP126" i="30"/>
  <c r="AZ126" i="30" s="1"/>
  <c r="BN126" i="30" s="1"/>
  <c r="AT127" i="30"/>
  <c r="AS128" i="30"/>
  <c r="AQ129" i="30"/>
  <c r="AP130" i="30"/>
  <c r="AZ130" i="30" s="1"/>
  <c r="BN130" i="30" s="1"/>
  <c r="AT131" i="30"/>
  <c r="AS132" i="30"/>
  <c r="AQ133" i="30"/>
  <c r="AP134" i="30"/>
  <c r="AZ134" i="30" s="1"/>
  <c r="BN134" i="30" s="1"/>
  <c r="AT135" i="30"/>
  <c r="AS136" i="30"/>
  <c r="AQ137" i="30"/>
  <c r="AP138" i="30"/>
  <c r="AZ138" i="30" s="1"/>
  <c r="BN138" i="30" s="1"/>
  <c r="AT139" i="30"/>
  <c r="AS140" i="30"/>
  <c r="AQ141" i="30"/>
  <c r="AP142" i="30"/>
  <c r="AZ142" i="30" s="1"/>
  <c r="BN142" i="30" s="1"/>
  <c r="AT143" i="30"/>
  <c r="AS144" i="30"/>
  <c r="AQ145" i="30"/>
  <c r="AP146" i="30"/>
  <c r="AZ146" i="30" s="1"/>
  <c r="BN146" i="30" s="1"/>
  <c r="AT147" i="30"/>
  <c r="AS148" i="30"/>
  <c r="BN182" i="30"/>
  <c r="BN190" i="30"/>
  <c r="AS149" i="30"/>
  <c r="AS150" i="30"/>
  <c r="AS151" i="30"/>
  <c r="AS152" i="30"/>
  <c r="AS153" i="30"/>
  <c r="AS154" i="30"/>
  <c r="AS155" i="30"/>
  <c r="AS156" i="30"/>
  <c r="AS157" i="30"/>
  <c r="AS158" i="30"/>
  <c r="AS159" i="30"/>
  <c r="AS160" i="30"/>
  <c r="AS161" i="30"/>
  <c r="AS162" i="30"/>
  <c r="AS163" i="30"/>
  <c r="AS164" i="30"/>
  <c r="AS165" i="30"/>
  <c r="AS166" i="30"/>
  <c r="AS167" i="30"/>
  <c r="AS168" i="30"/>
  <c r="AS169" i="30"/>
  <c r="AS170" i="30"/>
  <c r="AS171" i="30"/>
  <c r="AS172" i="30"/>
  <c r="AS173" i="30"/>
  <c r="AS174" i="30"/>
  <c r="AS175" i="30"/>
  <c r="AS176" i="30"/>
  <c r="AS177" i="30"/>
  <c r="AQ180" i="30"/>
  <c r="AP181" i="30"/>
  <c r="AZ181" i="30" s="1"/>
  <c r="BN181" i="30" s="1"/>
  <c r="AT182" i="30"/>
  <c r="AS183" i="30"/>
  <c r="AQ184" i="30"/>
  <c r="AP185" i="30"/>
  <c r="AZ185" i="30" s="1"/>
  <c r="BN185" i="30" s="1"/>
  <c r="AT186" i="30"/>
  <c r="AS187" i="30"/>
  <c r="AQ188" i="30"/>
  <c r="AP189" i="30"/>
  <c r="AZ189" i="30" s="1"/>
  <c r="BN189" i="30" s="1"/>
  <c r="AT190" i="30"/>
  <c r="AS191" i="30"/>
  <c r="AP193" i="30"/>
  <c r="AZ193" i="30" s="1"/>
  <c r="BN193" i="30" s="1"/>
  <c r="AT194" i="30"/>
  <c r="AS195" i="30"/>
  <c r="AP197" i="30"/>
  <c r="AZ197" i="30" s="1"/>
  <c r="BN197" i="30" s="1"/>
  <c r="AT198" i="30"/>
  <c r="AS199" i="30"/>
  <c r="AT183" i="30"/>
  <c r="AT187" i="30"/>
  <c r="AT191" i="30"/>
  <c r="AT195" i="30"/>
  <c r="AT199" i="30"/>
  <c r="AQ150" i="30"/>
  <c r="AQ151" i="30"/>
  <c r="AQ152" i="30"/>
  <c r="AQ153" i="30"/>
  <c r="AQ154" i="30"/>
  <c r="AQ155" i="30"/>
  <c r="AQ156" i="30"/>
  <c r="AQ157" i="30"/>
  <c r="AQ158" i="30"/>
  <c r="AQ159" i="30"/>
  <c r="AQ160" i="30"/>
  <c r="AQ161" i="30"/>
  <c r="AT180" i="30"/>
  <c r="AP183" i="30"/>
  <c r="AZ183" i="30" s="1"/>
  <c r="BN183" i="30" s="1"/>
  <c r="AT184" i="30"/>
  <c r="AP187" i="30"/>
  <c r="AZ187" i="30" s="1"/>
  <c r="BN187" i="30" s="1"/>
  <c r="AT188" i="30"/>
  <c r="AP191" i="30"/>
  <c r="AZ191" i="30" s="1"/>
  <c r="BN191" i="30" s="1"/>
  <c r="AT192" i="30"/>
  <c r="AS193" i="30"/>
  <c r="AQ194" i="30"/>
  <c r="AP195" i="30"/>
  <c r="AZ195" i="30" s="1"/>
  <c r="BN195" i="30" s="1"/>
  <c r="AT196" i="30"/>
  <c r="AS197" i="30"/>
  <c r="AQ198" i="30"/>
  <c r="AP199" i="30"/>
  <c r="AZ199" i="30" s="1"/>
  <c r="BN199" i="30" s="1"/>
  <c r="AT200" i="30"/>
  <c r="AP180" i="30"/>
  <c r="AZ180" i="30" s="1"/>
  <c r="BN180" i="30" s="1"/>
  <c r="AT181" i="30"/>
  <c r="AQ183" i="30"/>
  <c r="AP184" i="30"/>
  <c r="AZ184" i="30" s="1"/>
  <c r="BN184" i="30" s="1"/>
  <c r="AT185" i="30"/>
  <c r="AQ187" i="30"/>
  <c r="AP188" i="30"/>
  <c r="AZ188" i="30" s="1"/>
  <c r="BN188" i="30" s="1"/>
  <c r="AT189" i="30"/>
  <c r="AQ191" i="30"/>
  <c r="AT193" i="30"/>
  <c r="AQ195" i="30"/>
  <c r="AT197" i="30"/>
  <c r="AQ199" i="30"/>
  <c r="AQ217" i="30"/>
  <c r="AQ230" i="30"/>
  <c r="AT230" i="30"/>
  <c r="AP230" i="30"/>
  <c r="AZ230" i="30" s="1"/>
  <c r="BN230" i="30" s="1"/>
  <c r="AQ234" i="30"/>
  <c r="AT234" i="30"/>
  <c r="AP234" i="30"/>
  <c r="AZ234" i="30" s="1"/>
  <c r="AQ238" i="30"/>
  <c r="AT238" i="30"/>
  <c r="AP238" i="30"/>
  <c r="AZ238" i="30" s="1"/>
  <c r="BN238" i="30" s="1"/>
  <c r="AQ242" i="30"/>
  <c r="AT242" i="30"/>
  <c r="AP242" i="30"/>
  <c r="AZ242" i="30" s="1"/>
  <c r="BN242" i="30" s="1"/>
  <c r="AQ246" i="30"/>
  <c r="AT246" i="30"/>
  <c r="AP246" i="30"/>
  <c r="AZ246" i="30" s="1"/>
  <c r="BN246" i="30" s="1"/>
  <c r="AQ250" i="30"/>
  <c r="AT250" i="30"/>
  <c r="AP250" i="30"/>
  <c r="AZ250" i="30" s="1"/>
  <c r="AQ254" i="30"/>
  <c r="AT254" i="30"/>
  <c r="AP254" i="30"/>
  <c r="AZ254" i="30" s="1"/>
  <c r="BN254" i="30" s="1"/>
  <c r="AQ258" i="30"/>
  <c r="AT258" i="30"/>
  <c r="AP258" i="30"/>
  <c r="AZ258" i="30" s="1"/>
  <c r="BN258" i="30" s="1"/>
  <c r="AQ262" i="30"/>
  <c r="AT262" i="30"/>
  <c r="AP262" i="30"/>
  <c r="AZ262" i="30" s="1"/>
  <c r="BN262" i="30" s="1"/>
  <c r="AQ266" i="30"/>
  <c r="AT266" i="30"/>
  <c r="AP266" i="30"/>
  <c r="AZ266" i="30" s="1"/>
  <c r="AR201" i="30"/>
  <c r="AR202" i="30"/>
  <c r="AR203" i="30"/>
  <c r="AR204" i="30"/>
  <c r="AR205" i="30"/>
  <c r="BN216" i="30"/>
  <c r="AR217" i="30"/>
  <c r="AR218" i="30"/>
  <c r="AR219" i="30"/>
  <c r="BN219" i="30"/>
  <c r="AR220" i="30"/>
  <c r="AR221" i="30"/>
  <c r="AR222" i="30"/>
  <c r="AR223" i="30"/>
  <c r="BN223" i="30"/>
  <c r="AR224" i="30"/>
  <c r="AR225" i="30"/>
  <c r="AR226" i="30"/>
  <c r="AQ229" i="30"/>
  <c r="AT229" i="30"/>
  <c r="AP229" i="30"/>
  <c r="AZ229" i="30" s="1"/>
  <c r="AR230" i="30"/>
  <c r="AQ233" i="30"/>
  <c r="AT233" i="30"/>
  <c r="AP233" i="30"/>
  <c r="AZ233" i="30" s="1"/>
  <c r="AR234" i="30"/>
  <c r="BN234" i="30"/>
  <c r="AQ237" i="30"/>
  <c r="AT237" i="30"/>
  <c r="AP237" i="30"/>
  <c r="AZ237" i="30" s="1"/>
  <c r="BN237" i="30" s="1"/>
  <c r="AR238" i="30"/>
  <c r="AQ241" i="30"/>
  <c r="AT241" i="30"/>
  <c r="AP241" i="30"/>
  <c r="AZ241" i="30" s="1"/>
  <c r="BN241" i="30" s="1"/>
  <c r="AR242" i="30"/>
  <c r="AQ245" i="30"/>
  <c r="AT245" i="30"/>
  <c r="AP245" i="30"/>
  <c r="AZ245" i="30" s="1"/>
  <c r="AR246" i="30"/>
  <c r="AQ249" i="30"/>
  <c r="AT249" i="30"/>
  <c r="AP249" i="30"/>
  <c r="AZ249" i="30" s="1"/>
  <c r="AR250" i="30"/>
  <c r="BN250" i="30"/>
  <c r="AQ253" i="30"/>
  <c r="AT253" i="30"/>
  <c r="AP253" i="30"/>
  <c r="AZ253" i="30" s="1"/>
  <c r="AR254" i="30"/>
  <c r="AQ257" i="30"/>
  <c r="AT257" i="30"/>
  <c r="AP257" i="30"/>
  <c r="AZ257" i="30" s="1"/>
  <c r="BN257" i="30" s="1"/>
  <c r="AR258" i="30"/>
  <c r="AQ261" i="30"/>
  <c r="AT261" i="30"/>
  <c r="AP261" i="30"/>
  <c r="AZ261" i="30" s="1"/>
  <c r="AR262" i="30"/>
  <c r="AQ265" i="30"/>
  <c r="AT265" i="30"/>
  <c r="AP265" i="30"/>
  <c r="AZ265" i="30" s="1"/>
  <c r="AR266" i="30"/>
  <c r="BN266" i="30"/>
  <c r="AR268" i="30"/>
  <c r="AQ268" i="30"/>
  <c r="AT268" i="30"/>
  <c r="AP268" i="30"/>
  <c r="AZ268" i="30" s="1"/>
  <c r="BN268" i="30" s="1"/>
  <c r="AR270" i="30"/>
  <c r="AQ270" i="30"/>
  <c r="AT270" i="30"/>
  <c r="AP270" i="30"/>
  <c r="AZ270" i="30" s="1"/>
  <c r="BN270" i="30"/>
  <c r="AR272" i="30"/>
  <c r="AQ272" i="30"/>
  <c r="AT272" i="30"/>
  <c r="AP272" i="30"/>
  <c r="AZ272" i="30" s="1"/>
  <c r="BN272" i="30" s="1"/>
  <c r="AR274" i="30"/>
  <c r="AQ274" i="30"/>
  <c r="AT274" i="30"/>
  <c r="AP274" i="30"/>
  <c r="AZ274" i="30" s="1"/>
  <c r="BN274" i="30"/>
  <c r="AR276" i="30"/>
  <c r="AQ276" i="30"/>
  <c r="AT276" i="30"/>
  <c r="AP276" i="30"/>
  <c r="AZ276" i="30" s="1"/>
  <c r="BN276" i="30" s="1"/>
  <c r="BN302" i="30"/>
  <c r="AS216" i="30"/>
  <c r="AQ228" i="30"/>
  <c r="AT228" i="30"/>
  <c r="AP228" i="30"/>
  <c r="AZ228" i="30" s="1"/>
  <c r="AR229" i="30"/>
  <c r="BN229" i="30"/>
  <c r="AS230" i="30"/>
  <c r="AQ232" i="30"/>
  <c r="AT232" i="30"/>
  <c r="AP232" i="30"/>
  <c r="AZ232" i="30" s="1"/>
  <c r="BN232" i="30" s="1"/>
  <c r="AR233" i="30"/>
  <c r="BN233" i="30"/>
  <c r="AS234" i="30"/>
  <c r="AQ236" i="30"/>
  <c r="AT236" i="30"/>
  <c r="AP236" i="30"/>
  <c r="AZ236" i="30" s="1"/>
  <c r="AR237" i="30"/>
  <c r="AS238" i="30"/>
  <c r="AQ240" i="30"/>
  <c r="AT240" i="30"/>
  <c r="AP240" i="30"/>
  <c r="AZ240" i="30" s="1"/>
  <c r="BN240" i="30" s="1"/>
  <c r="AR241" i="30"/>
  <c r="AS242" i="30"/>
  <c r="AQ244" i="30"/>
  <c r="AT244" i="30"/>
  <c r="AP244" i="30"/>
  <c r="AZ244" i="30" s="1"/>
  <c r="BN244" i="30" s="1"/>
  <c r="AR245" i="30"/>
  <c r="BN245" i="30"/>
  <c r="AS246" i="30"/>
  <c r="AQ248" i="30"/>
  <c r="AT248" i="30"/>
  <c r="AP248" i="30"/>
  <c r="AZ248" i="30" s="1"/>
  <c r="BN248" i="30" s="1"/>
  <c r="AR249" i="30"/>
  <c r="BN249" i="30"/>
  <c r="AS250" i="30"/>
  <c r="AQ252" i="30"/>
  <c r="AT252" i="30"/>
  <c r="AP252" i="30"/>
  <c r="AZ252" i="30" s="1"/>
  <c r="AR253" i="30"/>
  <c r="BN253" i="30"/>
  <c r="AS254" i="30"/>
  <c r="AQ256" i="30"/>
  <c r="AT256" i="30"/>
  <c r="AP256" i="30"/>
  <c r="AZ256" i="30" s="1"/>
  <c r="BN256" i="30" s="1"/>
  <c r="AR257" i="30"/>
  <c r="AS258" i="30"/>
  <c r="AQ260" i="30"/>
  <c r="AT260" i="30"/>
  <c r="AP260" i="30"/>
  <c r="AZ260" i="30" s="1"/>
  <c r="AR261" i="30"/>
  <c r="BN261" i="30"/>
  <c r="AS262" i="30"/>
  <c r="AQ264" i="30"/>
  <c r="AT264" i="30"/>
  <c r="AP264" i="30"/>
  <c r="AZ264" i="30" s="1"/>
  <c r="BN264" i="30" s="1"/>
  <c r="AR265" i="30"/>
  <c r="BN265" i="30"/>
  <c r="AS266" i="30"/>
  <c r="AS268" i="30"/>
  <c r="AS270" i="30"/>
  <c r="AS272" i="30"/>
  <c r="AS274" i="30"/>
  <c r="AS276" i="30"/>
  <c r="BN298" i="30"/>
  <c r="BN307" i="30"/>
  <c r="AT217" i="30"/>
  <c r="AP217" i="30"/>
  <c r="AZ217" i="30" s="1"/>
  <c r="BN217" i="30" s="1"/>
  <c r="AT218" i="30"/>
  <c r="AP218" i="30"/>
  <c r="AZ218" i="30" s="1"/>
  <c r="BN218" i="30" s="1"/>
  <c r="AT219" i="30"/>
  <c r="AP219" i="30"/>
  <c r="AZ219" i="30" s="1"/>
  <c r="AT220" i="30"/>
  <c r="AP220" i="30"/>
  <c r="AZ220" i="30" s="1"/>
  <c r="BN220" i="30" s="1"/>
  <c r="AT221" i="30"/>
  <c r="AP221" i="30"/>
  <c r="AZ221" i="30" s="1"/>
  <c r="BN221" i="30" s="1"/>
  <c r="AT222" i="30"/>
  <c r="AP222" i="30"/>
  <c r="AZ222" i="30" s="1"/>
  <c r="BN222" i="30" s="1"/>
  <c r="AT223" i="30"/>
  <c r="AP223" i="30"/>
  <c r="AZ223" i="30" s="1"/>
  <c r="AT224" i="30"/>
  <c r="AP224" i="30"/>
  <c r="AZ224" i="30" s="1"/>
  <c r="BN224" i="30" s="1"/>
  <c r="AT225" i="30"/>
  <c r="AP225" i="30"/>
  <c r="AZ225" i="30" s="1"/>
  <c r="BN225" i="30" s="1"/>
  <c r="AT226" i="30"/>
  <c r="AP226" i="30"/>
  <c r="AZ226" i="30" s="1"/>
  <c r="BN226" i="30" s="1"/>
  <c r="AQ227" i="30"/>
  <c r="AT227" i="30"/>
  <c r="AP227" i="30"/>
  <c r="AZ227" i="30" s="1"/>
  <c r="BN227" i="30" s="1"/>
  <c r="BN228" i="30"/>
  <c r="AQ231" i="30"/>
  <c r="AT231" i="30"/>
  <c r="AP231" i="30"/>
  <c r="AZ231" i="30" s="1"/>
  <c r="BN231" i="30" s="1"/>
  <c r="AQ235" i="30"/>
  <c r="AT235" i="30"/>
  <c r="AP235" i="30"/>
  <c r="AZ235" i="30" s="1"/>
  <c r="BN235" i="30" s="1"/>
  <c r="BN236" i="30"/>
  <c r="AQ239" i="30"/>
  <c r="AT239" i="30"/>
  <c r="AP239" i="30"/>
  <c r="AZ239" i="30" s="1"/>
  <c r="BN239" i="30" s="1"/>
  <c r="AQ243" i="30"/>
  <c r="AT243" i="30"/>
  <c r="AP243" i="30"/>
  <c r="AZ243" i="30" s="1"/>
  <c r="BN243" i="30" s="1"/>
  <c r="AQ247" i="30"/>
  <c r="AT247" i="30"/>
  <c r="AP247" i="30"/>
  <c r="AZ247" i="30" s="1"/>
  <c r="BN247" i="30" s="1"/>
  <c r="AQ251" i="30"/>
  <c r="AT251" i="30"/>
  <c r="AP251" i="30"/>
  <c r="AZ251" i="30" s="1"/>
  <c r="BN251" i="30" s="1"/>
  <c r="BN252" i="30"/>
  <c r="AQ255" i="30"/>
  <c r="AT255" i="30"/>
  <c r="AP255" i="30"/>
  <c r="AZ255" i="30" s="1"/>
  <c r="BN255" i="30" s="1"/>
  <c r="AQ259" i="30"/>
  <c r="AT259" i="30"/>
  <c r="AP259" i="30"/>
  <c r="AZ259" i="30" s="1"/>
  <c r="BN259" i="30" s="1"/>
  <c r="BN260" i="30"/>
  <c r="AQ263" i="30"/>
  <c r="AT263" i="30"/>
  <c r="AP263" i="30"/>
  <c r="AZ263" i="30" s="1"/>
  <c r="BN263" i="30" s="1"/>
  <c r="AR267" i="30"/>
  <c r="AQ267" i="30"/>
  <c r="AT267" i="30"/>
  <c r="AP267" i="30"/>
  <c r="AZ267" i="30" s="1"/>
  <c r="BN267" i="30" s="1"/>
  <c r="AR269" i="30"/>
  <c r="AQ269" i="30"/>
  <c r="AT269" i="30"/>
  <c r="AP269" i="30"/>
  <c r="AZ269" i="30" s="1"/>
  <c r="BN269" i="30" s="1"/>
  <c r="AR271" i="30"/>
  <c r="AQ271" i="30"/>
  <c r="AT271" i="30"/>
  <c r="AP271" i="30"/>
  <c r="AZ271" i="30" s="1"/>
  <c r="BN271" i="30"/>
  <c r="AR273" i="30"/>
  <c r="AQ273" i="30"/>
  <c r="AT273" i="30"/>
  <c r="AP273" i="30"/>
  <c r="AZ273" i="30" s="1"/>
  <c r="BN273" i="30" s="1"/>
  <c r="AR275" i="30"/>
  <c r="AQ275" i="30"/>
  <c r="AT275" i="30"/>
  <c r="AP275" i="30"/>
  <c r="AZ275" i="30" s="1"/>
  <c r="BN275" i="30"/>
  <c r="BN294" i="30"/>
  <c r="AP277" i="30"/>
  <c r="AZ277" i="30" s="1"/>
  <c r="BN277" i="30" s="1"/>
  <c r="AT277" i="30"/>
  <c r="AP278" i="30"/>
  <c r="AZ278" i="30" s="1"/>
  <c r="BN278" i="30" s="1"/>
  <c r="AT278" i="30"/>
  <c r="AP279" i="30"/>
  <c r="AZ279" i="30" s="1"/>
  <c r="BN279" i="30" s="1"/>
  <c r="AT279" i="30"/>
  <c r="AP280" i="30"/>
  <c r="AZ280" i="30" s="1"/>
  <c r="BN280" i="30" s="1"/>
  <c r="AT280" i="30"/>
  <c r="AP281" i="30"/>
  <c r="AZ281" i="30" s="1"/>
  <c r="BN281" i="30" s="1"/>
  <c r="AT281" i="30"/>
  <c r="AP282" i="30"/>
  <c r="AZ282" i="30" s="1"/>
  <c r="BN282" i="30" s="1"/>
  <c r="AT282" i="30"/>
  <c r="AP283" i="30"/>
  <c r="AZ283" i="30" s="1"/>
  <c r="BN283" i="30" s="1"/>
  <c r="AT283" i="30"/>
  <c r="AP284" i="30"/>
  <c r="AZ284" i="30" s="1"/>
  <c r="BN284" i="30" s="1"/>
  <c r="AT284" i="30"/>
  <c r="AP285" i="30"/>
  <c r="AZ285" i="30" s="1"/>
  <c r="BN285" i="30" s="1"/>
  <c r="AT285" i="30"/>
  <c r="AP286" i="30"/>
  <c r="AZ286" i="30" s="1"/>
  <c r="BN286" i="30" s="1"/>
  <c r="AT286" i="30"/>
  <c r="AP287" i="30"/>
  <c r="AZ287" i="30" s="1"/>
  <c r="BN287" i="30" s="1"/>
  <c r="AT287" i="30"/>
  <c r="AP288" i="30"/>
  <c r="AZ288" i="30" s="1"/>
  <c r="BN288" i="30" s="1"/>
  <c r="AT288" i="30"/>
  <c r="AP289" i="30"/>
  <c r="AZ289" i="30" s="1"/>
  <c r="BN289" i="30" s="1"/>
  <c r="AT289" i="30"/>
  <c r="AP290" i="30"/>
  <c r="AZ290" i="30" s="1"/>
  <c r="BN290" i="30" s="1"/>
  <c r="AT290" i="30"/>
  <c r="AP291" i="30"/>
  <c r="AZ291" i="30" s="1"/>
  <c r="BN291" i="30" s="1"/>
  <c r="AT291" i="30"/>
  <c r="AP292" i="30"/>
  <c r="AZ292" i="30" s="1"/>
  <c r="BN292" i="30" s="1"/>
  <c r="AT292" i="30"/>
  <c r="AP293" i="30"/>
  <c r="AZ293" i="30" s="1"/>
  <c r="BN293" i="30" s="1"/>
  <c r="AT293" i="30"/>
  <c r="AS294" i="30"/>
  <c r="AQ295" i="30"/>
  <c r="AP296" i="30"/>
  <c r="AZ296" i="30" s="1"/>
  <c r="BN296" i="30" s="1"/>
  <c r="AT297" i="30"/>
  <c r="AS298" i="30"/>
  <c r="AQ299" i="30"/>
  <c r="AP300" i="30"/>
  <c r="AZ300" i="30" s="1"/>
  <c r="BN300" i="30" s="1"/>
  <c r="AT301" i="30"/>
  <c r="AS302" i="30"/>
  <c r="AQ303" i="30"/>
  <c r="AP304" i="30"/>
  <c r="AZ304" i="30" s="1"/>
  <c r="BN304" i="30" s="1"/>
  <c r="AT305" i="30"/>
  <c r="AS306" i="30"/>
  <c r="AP309" i="30"/>
  <c r="AZ309" i="30" s="1"/>
  <c r="BN309" i="30" s="1"/>
  <c r="AR310" i="30"/>
  <c r="AQ310" i="30"/>
  <c r="AP310" i="30"/>
  <c r="AZ310" i="30" s="1"/>
  <c r="BN310" i="30" s="1"/>
  <c r="AR313" i="30"/>
  <c r="AS313" i="30"/>
  <c r="AQ313" i="30"/>
  <c r="BN316" i="30"/>
  <c r="AR326" i="30"/>
  <c r="AS326" i="30"/>
  <c r="AQ326" i="30"/>
  <c r="AP326" i="30"/>
  <c r="AZ326" i="30" s="1"/>
  <c r="BN326" i="30" s="1"/>
  <c r="BN328" i="30"/>
  <c r="AQ277" i="30"/>
  <c r="AQ278" i="30"/>
  <c r="AQ279" i="30"/>
  <c r="AQ280" i="30"/>
  <c r="AQ281" i="30"/>
  <c r="AQ282" i="30"/>
  <c r="AQ283" i="30"/>
  <c r="AQ284" i="30"/>
  <c r="AQ285" i="30"/>
  <c r="AQ286" i="30"/>
  <c r="AQ287" i="30"/>
  <c r="AQ288" i="30"/>
  <c r="AQ289" i="30"/>
  <c r="AQ290" i="30"/>
  <c r="AQ291" i="30"/>
  <c r="AQ292" i="30"/>
  <c r="AQ293" i="30"/>
  <c r="AT294" i="30"/>
  <c r="AS295" i="30"/>
  <c r="AQ296" i="30"/>
  <c r="AT298" i="30"/>
  <c r="AS299" i="30"/>
  <c r="AQ300" i="30"/>
  <c r="AT302" i="30"/>
  <c r="AS303" i="30"/>
  <c r="AQ304" i="30"/>
  <c r="AT306" i="30"/>
  <c r="AR314" i="30"/>
  <c r="AQ314" i="30"/>
  <c r="AP314" i="30"/>
  <c r="AZ314" i="30" s="1"/>
  <c r="BN314" i="30" s="1"/>
  <c r="AR317" i="30"/>
  <c r="AS317" i="30"/>
  <c r="AQ317" i="30"/>
  <c r="BN320" i="30"/>
  <c r="AT326" i="30"/>
  <c r="AR330" i="30"/>
  <c r="AS330" i="30"/>
  <c r="AQ330" i="30"/>
  <c r="AP330" i="30"/>
  <c r="AZ330" i="30" s="1"/>
  <c r="BN330" i="30" s="1"/>
  <c r="AT295" i="30"/>
  <c r="AT299" i="30"/>
  <c r="AT303" i="30"/>
  <c r="AR308" i="30"/>
  <c r="AT308" i="30"/>
  <c r="AS308" i="30"/>
  <c r="AR318" i="30"/>
  <c r="AQ318" i="30"/>
  <c r="AP318" i="30"/>
  <c r="AZ318" i="30" s="1"/>
  <c r="BN318" i="30" s="1"/>
  <c r="AR321" i="30"/>
  <c r="AS321" i="30"/>
  <c r="AQ321" i="30"/>
  <c r="AP295" i="30"/>
  <c r="AZ295" i="30" s="1"/>
  <c r="BN295" i="30" s="1"/>
  <c r="AT296" i="30"/>
  <c r="AP299" i="30"/>
  <c r="AZ299" i="30" s="1"/>
  <c r="BN299" i="30" s="1"/>
  <c r="AT300" i="30"/>
  <c r="AP303" i="30"/>
  <c r="AZ303" i="30" s="1"/>
  <c r="BN303" i="30" s="1"/>
  <c r="AT304" i="30"/>
  <c r="AP308" i="30"/>
  <c r="AZ308" i="30" s="1"/>
  <c r="BN308" i="30" s="1"/>
  <c r="AR309" i="30"/>
  <c r="AS309" i="30"/>
  <c r="AQ309" i="30"/>
  <c r="BN312" i="30"/>
  <c r="AS318" i="30"/>
  <c r="AP321" i="30"/>
  <c r="AZ321" i="30" s="1"/>
  <c r="BN321" i="30" s="1"/>
  <c r="AR322" i="30"/>
  <c r="AS322" i="30"/>
  <c r="AQ322" i="30"/>
  <c r="AP322" i="30"/>
  <c r="AZ322" i="30" s="1"/>
  <c r="BN322" i="30" s="1"/>
  <c r="BN324" i="30"/>
  <c r="AT307" i="30"/>
  <c r="AT311" i="30"/>
  <c r="AS312" i="30"/>
  <c r="AT315" i="30"/>
  <c r="AS316" i="30"/>
  <c r="AT319" i="30"/>
  <c r="AS320" i="30"/>
  <c r="AT323" i="30"/>
  <c r="AS324" i="30"/>
  <c r="AQ325" i="30"/>
  <c r="AT327" i="30"/>
  <c r="AS328" i="30"/>
  <c r="AQ329" i="30"/>
  <c r="AT331" i="30"/>
  <c r="AT312" i="30"/>
  <c r="AT316" i="30"/>
  <c r="AT320" i="30"/>
  <c r="AT324" i="30"/>
  <c r="AS325" i="30"/>
  <c r="AT328" i="30"/>
  <c r="AS329" i="30"/>
  <c r="AT325" i="30"/>
  <c r="AT329" i="30"/>
  <c r="AS332" i="30"/>
  <c r="AS333" i="30"/>
  <c r="AS334" i="30"/>
  <c r="AS335" i="30"/>
  <c r="AS336" i="30"/>
  <c r="AS337" i="30"/>
  <c r="AS338" i="30"/>
  <c r="AS339" i="30"/>
  <c r="AS340" i="30"/>
  <c r="AS341" i="30"/>
  <c r="AS342" i="30"/>
  <c r="AS343" i="30"/>
  <c r="AS350" i="30"/>
  <c r="AS351" i="30"/>
  <c r="AS352" i="30"/>
  <c r="AS353" i="30"/>
  <c r="AS354" i="30"/>
  <c r="AS355" i="30"/>
  <c r="AS356" i="30"/>
  <c r="AS357" i="30"/>
  <c r="AS358" i="30"/>
  <c r="AS359" i="30"/>
  <c r="AS360" i="30"/>
  <c r="AS361" i="30"/>
  <c r="AS362" i="30"/>
  <c r="AS363" i="30"/>
  <c r="AS364" i="30"/>
  <c r="AS365" i="30"/>
  <c r="AS366" i="30"/>
  <c r="AS367" i="30"/>
  <c r="AS368" i="30"/>
  <c r="AS369" i="30"/>
  <c r="AS370" i="30"/>
  <c r="AS371" i="30"/>
  <c r="AS372" i="30"/>
  <c r="AS373" i="30"/>
  <c r="AS374" i="30"/>
  <c r="AS375" i="30"/>
  <c r="AS376" i="30"/>
  <c r="AS377" i="30"/>
  <c r="AS378" i="30"/>
  <c r="AS379" i="30"/>
  <c r="AS380" i="30"/>
  <c r="AS381" i="30"/>
  <c r="AS382" i="30"/>
  <c r="AS383" i="30"/>
  <c r="AS384" i="30"/>
  <c r="AS385" i="30"/>
  <c r="AT386" i="30"/>
  <c r="AS387" i="30"/>
  <c r="AP389" i="30"/>
  <c r="AZ389" i="30" s="1"/>
  <c r="BN389" i="30" s="1"/>
  <c r="AT390" i="30"/>
  <c r="AS391" i="30"/>
  <c r="AP393" i="30"/>
  <c r="AZ393" i="30" s="1"/>
  <c r="BN393" i="30" s="1"/>
  <c r="AT394" i="30"/>
  <c r="AS395" i="30"/>
  <c r="AP397" i="30"/>
  <c r="AZ397" i="30" s="1"/>
  <c r="BN397" i="30" s="1"/>
  <c r="AT398" i="30"/>
  <c r="AS399" i="30"/>
  <c r="AP401" i="30"/>
  <c r="AZ401" i="30" s="1"/>
  <c r="BN401" i="30" s="1"/>
  <c r="AT402" i="30"/>
  <c r="AS403" i="30"/>
  <c r="AP405" i="30"/>
  <c r="AZ405" i="30" s="1"/>
  <c r="BN405" i="30" s="1"/>
  <c r="AT406" i="30"/>
  <c r="AS407" i="30"/>
  <c r="AP409" i="30"/>
  <c r="AZ409" i="30" s="1"/>
  <c r="BN409" i="30" s="1"/>
  <c r="AT410" i="30"/>
  <c r="AT414" i="30"/>
  <c r="AP414" i="30"/>
  <c r="AZ414" i="30" s="1"/>
  <c r="BN414" i="30" s="1"/>
  <c r="AR414" i="30"/>
  <c r="AT418" i="30"/>
  <c r="AP418" i="30"/>
  <c r="AZ418" i="30" s="1"/>
  <c r="BN418" i="30" s="1"/>
  <c r="AR418" i="30"/>
  <c r="AT422" i="30"/>
  <c r="AP422" i="30"/>
  <c r="AZ422" i="30" s="1"/>
  <c r="BN422" i="30" s="1"/>
  <c r="AR422" i="30"/>
  <c r="AT426" i="30"/>
  <c r="AP426" i="30"/>
  <c r="AZ426" i="30" s="1"/>
  <c r="BN426" i="30" s="1"/>
  <c r="AR426" i="30"/>
  <c r="AT430" i="30"/>
  <c r="AP430" i="30"/>
  <c r="AZ430" i="30" s="1"/>
  <c r="BN430" i="30" s="1"/>
  <c r="AR430" i="30"/>
  <c r="AR432" i="30"/>
  <c r="AS432" i="30"/>
  <c r="AP432" i="30"/>
  <c r="AZ432" i="30" s="1"/>
  <c r="BN432" i="30" s="1"/>
  <c r="AQ446" i="30"/>
  <c r="AR446" i="30"/>
  <c r="AP446" i="30"/>
  <c r="AZ446" i="30" s="1"/>
  <c r="BN446" i="30" s="1"/>
  <c r="AT446" i="30"/>
  <c r="AQ448" i="30"/>
  <c r="AR448" i="30"/>
  <c r="AP448" i="30"/>
  <c r="AZ448" i="30" s="1"/>
  <c r="BN448" i="30" s="1"/>
  <c r="AT448" i="30"/>
  <c r="AQ450" i="30"/>
  <c r="AR450" i="30"/>
  <c r="AP450" i="30"/>
  <c r="AZ450" i="30" s="1"/>
  <c r="BN450" i="30" s="1"/>
  <c r="AT450" i="30"/>
  <c r="AQ452" i="30"/>
  <c r="AR452" i="30"/>
  <c r="AP452" i="30"/>
  <c r="AZ452" i="30" s="1"/>
  <c r="BN452" i="30" s="1"/>
  <c r="AT452" i="30"/>
  <c r="AT387" i="30"/>
  <c r="AT391" i="30"/>
  <c r="AT395" i="30"/>
  <c r="AT399" i="30"/>
  <c r="AT403" i="30"/>
  <c r="AT407" i="30"/>
  <c r="AT411" i="30"/>
  <c r="AP411" i="30"/>
  <c r="AZ411" i="30" s="1"/>
  <c r="BN411" i="30" s="1"/>
  <c r="AR411" i="30"/>
  <c r="AT415" i="30"/>
  <c r="AP415" i="30"/>
  <c r="AZ415" i="30" s="1"/>
  <c r="BN415" i="30" s="1"/>
  <c r="AR415" i="30"/>
  <c r="AT419" i="30"/>
  <c r="AP419" i="30"/>
  <c r="AZ419" i="30" s="1"/>
  <c r="BN419" i="30" s="1"/>
  <c r="AR419" i="30"/>
  <c r="AT423" i="30"/>
  <c r="AP423" i="30"/>
  <c r="AZ423" i="30" s="1"/>
  <c r="BN423" i="30" s="1"/>
  <c r="AR423" i="30"/>
  <c r="AT427" i="30"/>
  <c r="AP427" i="30"/>
  <c r="AZ427" i="30" s="1"/>
  <c r="BN427" i="30" s="1"/>
  <c r="AR427" i="30"/>
  <c r="AT431" i="30"/>
  <c r="AP431" i="30"/>
  <c r="AZ431" i="30" s="1"/>
  <c r="BN431" i="30" s="1"/>
  <c r="AR431" i="30"/>
  <c r="AR434" i="30"/>
  <c r="AP434" i="30"/>
  <c r="AZ434" i="30" s="1"/>
  <c r="BN434" i="30" s="1"/>
  <c r="AS434" i="30"/>
  <c r="AR436" i="30"/>
  <c r="AS436" i="30"/>
  <c r="AP436" i="30"/>
  <c r="AZ436" i="30" s="1"/>
  <c r="BN436" i="30" s="1"/>
  <c r="BN478" i="30"/>
  <c r="AQ386" i="30"/>
  <c r="AP387" i="30"/>
  <c r="AZ387" i="30" s="1"/>
  <c r="BN387" i="30" s="1"/>
  <c r="AT388" i="30"/>
  <c r="AS389" i="30"/>
  <c r="AQ390" i="30"/>
  <c r="AP391" i="30"/>
  <c r="AZ391" i="30" s="1"/>
  <c r="BN391" i="30" s="1"/>
  <c r="AT392" i="30"/>
  <c r="AS393" i="30"/>
  <c r="AQ394" i="30"/>
  <c r="AP395" i="30"/>
  <c r="AZ395" i="30" s="1"/>
  <c r="BN395" i="30" s="1"/>
  <c r="AT396" i="30"/>
  <c r="AS397" i="30"/>
  <c r="AQ398" i="30"/>
  <c r="AP399" i="30"/>
  <c r="AZ399" i="30" s="1"/>
  <c r="BN399" i="30" s="1"/>
  <c r="AT400" i="30"/>
  <c r="AS401" i="30"/>
  <c r="AQ402" i="30"/>
  <c r="AP403" i="30"/>
  <c r="AZ403" i="30" s="1"/>
  <c r="BN403" i="30" s="1"/>
  <c r="AT404" i="30"/>
  <c r="AS405" i="30"/>
  <c r="AQ406" i="30"/>
  <c r="AP407" i="30"/>
  <c r="AZ407" i="30" s="1"/>
  <c r="BN407" i="30" s="1"/>
  <c r="AT408" i="30"/>
  <c r="AS409" i="30"/>
  <c r="AQ410" i="30"/>
  <c r="AQ411" i="30"/>
  <c r="AT412" i="30"/>
  <c r="AP412" i="30"/>
  <c r="AZ412" i="30" s="1"/>
  <c r="BN412" i="30" s="1"/>
  <c r="AR412" i="30"/>
  <c r="AS414" i="30"/>
  <c r="AQ415" i="30"/>
  <c r="AT416" i="30"/>
  <c r="AP416" i="30"/>
  <c r="AZ416" i="30" s="1"/>
  <c r="AR416" i="30"/>
  <c r="BN416" i="30"/>
  <c r="AS418" i="30"/>
  <c r="AQ419" i="30"/>
  <c r="AT420" i="30"/>
  <c r="AP420" i="30"/>
  <c r="AZ420" i="30" s="1"/>
  <c r="BN420" i="30" s="1"/>
  <c r="AR420" i="30"/>
  <c r="AS422" i="30"/>
  <c r="AQ423" i="30"/>
  <c r="AT424" i="30"/>
  <c r="AP424" i="30"/>
  <c r="AZ424" i="30" s="1"/>
  <c r="AR424" i="30"/>
  <c r="BN424" i="30"/>
  <c r="AS426" i="30"/>
  <c r="AQ427" i="30"/>
  <c r="AT428" i="30"/>
  <c r="AP428" i="30"/>
  <c r="AZ428" i="30" s="1"/>
  <c r="BN428" i="30" s="1"/>
  <c r="AR428" i="30"/>
  <c r="AS430" i="30"/>
  <c r="AQ431" i="30"/>
  <c r="AT432" i="30"/>
  <c r="AQ434" i="30"/>
  <c r="AQ436" i="30"/>
  <c r="AR438" i="30"/>
  <c r="AP438" i="30"/>
  <c r="AZ438" i="30" s="1"/>
  <c r="BN438" i="30" s="1"/>
  <c r="AS438" i="30"/>
  <c r="AR440" i="30"/>
  <c r="AS440" i="30"/>
  <c r="AP440" i="30"/>
  <c r="AZ440" i="30" s="1"/>
  <c r="BN440" i="30" s="1"/>
  <c r="AQ447" i="30"/>
  <c r="AR447" i="30"/>
  <c r="AP447" i="30"/>
  <c r="AZ447" i="30" s="1"/>
  <c r="BN447" i="30" s="1"/>
  <c r="AT447" i="30"/>
  <c r="AQ449" i="30"/>
  <c r="AR449" i="30"/>
  <c r="AP449" i="30"/>
  <c r="AZ449" i="30" s="1"/>
  <c r="BN449" i="30" s="1"/>
  <c r="AT449" i="30"/>
  <c r="AQ451" i="30"/>
  <c r="AR451" i="30"/>
  <c r="AP451" i="30"/>
  <c r="AZ451" i="30" s="1"/>
  <c r="BN451" i="30" s="1"/>
  <c r="AT451" i="30"/>
  <c r="AQ453" i="30"/>
  <c r="AR453" i="30"/>
  <c r="AP453" i="30"/>
  <c r="AZ453" i="30" s="1"/>
  <c r="BN453" i="30" s="1"/>
  <c r="AT453" i="30"/>
  <c r="AQ387" i="30"/>
  <c r="AT389" i="30"/>
  <c r="AQ391" i="30"/>
  <c r="AT393" i="30"/>
  <c r="AQ395" i="30"/>
  <c r="AT397" i="30"/>
  <c r="AQ399" i="30"/>
  <c r="AT401" i="30"/>
  <c r="AQ403" i="30"/>
  <c r="AT405" i="30"/>
  <c r="AQ407" i="30"/>
  <c r="AT409" i="30"/>
  <c r="AS411" i="30"/>
  <c r="AT413" i="30"/>
  <c r="AP413" i="30"/>
  <c r="AZ413" i="30" s="1"/>
  <c r="BN413" i="30" s="1"/>
  <c r="AR413" i="30"/>
  <c r="AS415" i="30"/>
  <c r="AT417" i="30"/>
  <c r="AP417" i="30"/>
  <c r="AZ417" i="30" s="1"/>
  <c r="AR417" i="30"/>
  <c r="BN417" i="30"/>
  <c r="AS419" i="30"/>
  <c r="AT421" i="30"/>
  <c r="AP421" i="30"/>
  <c r="AZ421" i="30" s="1"/>
  <c r="BN421" i="30" s="1"/>
  <c r="AR421" i="30"/>
  <c r="AS423" i="30"/>
  <c r="AT425" i="30"/>
  <c r="AP425" i="30"/>
  <c r="AZ425" i="30" s="1"/>
  <c r="BN425" i="30" s="1"/>
  <c r="AR425" i="30"/>
  <c r="AS427" i="30"/>
  <c r="AT429" i="30"/>
  <c r="AP429" i="30"/>
  <c r="AZ429" i="30" s="1"/>
  <c r="AR429" i="30"/>
  <c r="BN429" i="30"/>
  <c r="AS431" i="30"/>
  <c r="AT434" i="30"/>
  <c r="AT436" i="30"/>
  <c r="AR442" i="30"/>
  <c r="AP442" i="30"/>
  <c r="AZ442" i="30" s="1"/>
  <c r="BN442" i="30" s="1"/>
  <c r="AS442" i="30"/>
  <c r="AR444" i="30"/>
  <c r="AS444" i="30"/>
  <c r="AP444" i="30"/>
  <c r="AZ444" i="30" s="1"/>
  <c r="BN444" i="30"/>
  <c r="AT433" i="30"/>
  <c r="AQ435" i="30"/>
  <c r="AT437" i="30"/>
  <c r="AQ439" i="30"/>
  <c r="AT441" i="30"/>
  <c r="AQ443" i="30"/>
  <c r="AT445" i="30"/>
  <c r="BN463" i="30"/>
  <c r="AR472" i="30"/>
  <c r="AQ472" i="30"/>
  <c r="AP472" i="30"/>
  <c r="AZ472" i="30" s="1"/>
  <c r="BN472" i="30" s="1"/>
  <c r="AS472" i="30"/>
  <c r="AT472" i="30"/>
  <c r="AR475" i="30"/>
  <c r="AS475" i="30"/>
  <c r="AQ475" i="30"/>
  <c r="AP475" i="30"/>
  <c r="AZ475" i="30" s="1"/>
  <c r="BN475" i="30" s="1"/>
  <c r="AT475" i="30"/>
  <c r="AT435" i="30"/>
  <c r="AT439" i="30"/>
  <c r="AT443" i="30"/>
  <c r="BN470" i="30"/>
  <c r="AR471" i="30"/>
  <c r="AS471" i="30"/>
  <c r="AQ471" i="30"/>
  <c r="BN471" i="30"/>
  <c r="BN474" i="30"/>
  <c r="AT471" i="30"/>
  <c r="AR476" i="30"/>
  <c r="AQ476" i="30"/>
  <c r="AP476" i="30"/>
  <c r="AZ476" i="30" s="1"/>
  <c r="BN476" i="30" s="1"/>
  <c r="AR480" i="30"/>
  <c r="AQ480" i="30"/>
  <c r="AP480" i="30"/>
  <c r="AZ480" i="30" s="1"/>
  <c r="BN480" i="30" s="1"/>
  <c r="AS480" i="30"/>
  <c r="BN482" i="30"/>
  <c r="BN483" i="30"/>
  <c r="BN484" i="30"/>
  <c r="BN485" i="30"/>
  <c r="BN486" i="30"/>
  <c r="BN487" i="30"/>
  <c r="BN488" i="30"/>
  <c r="BN489" i="30"/>
  <c r="BN490" i="30"/>
  <c r="BN491" i="30"/>
  <c r="BN492" i="30"/>
  <c r="BN493" i="30"/>
  <c r="BN494" i="30"/>
  <c r="BN495" i="30"/>
  <c r="BN496" i="30"/>
  <c r="AT479" i="30"/>
  <c r="AR483" i="30"/>
  <c r="AQ483" i="30"/>
  <c r="AR484" i="30"/>
  <c r="AQ484" i="30"/>
  <c r="AR485" i="30"/>
  <c r="AQ485" i="30"/>
  <c r="AR486" i="30"/>
  <c r="AQ486" i="30"/>
  <c r="AR487" i="30"/>
  <c r="AQ487" i="30"/>
  <c r="AR488" i="30"/>
  <c r="AQ488" i="30"/>
  <c r="AR489" i="30"/>
  <c r="AQ489" i="30"/>
  <c r="AR490" i="30"/>
  <c r="AQ490" i="30"/>
  <c r="AR491" i="30"/>
  <c r="AQ491" i="30"/>
  <c r="AR492" i="30"/>
  <c r="AQ492" i="30"/>
  <c r="AR493" i="30"/>
  <c r="AQ493" i="30"/>
  <c r="AR494" i="30"/>
  <c r="AQ494" i="30"/>
  <c r="AR495" i="30"/>
  <c r="AQ495" i="30"/>
  <c r="AR496" i="30"/>
  <c r="AQ496" i="30"/>
  <c r="AT469" i="30"/>
  <c r="AT473" i="30"/>
  <c r="AT477" i="30"/>
  <c r="AQ479" i="30"/>
  <c r="AT481" i="30"/>
  <c r="AS483" i="30"/>
  <c r="AS484" i="30"/>
  <c r="AS485" i="30"/>
  <c r="AS486" i="30"/>
  <c r="AS487" i="30"/>
  <c r="AS488" i="30"/>
  <c r="AS489" i="30"/>
  <c r="AS490" i="30"/>
  <c r="AS491" i="30"/>
  <c r="AS492" i="30"/>
  <c r="AS493" i="30"/>
  <c r="AS494" i="30"/>
  <c r="AS495" i="30"/>
  <c r="AS496" i="30"/>
  <c r="AP469" i="30"/>
  <c r="AZ469" i="30" s="1"/>
  <c r="BN469" i="30" s="1"/>
  <c r="AT470" i="30"/>
  <c r="AP473" i="30"/>
  <c r="AZ473" i="30" s="1"/>
  <c r="BN473" i="30" s="1"/>
  <c r="AT474" i="30"/>
  <c r="AP477" i="30"/>
  <c r="AZ477" i="30" s="1"/>
  <c r="BN477" i="30" s="1"/>
  <c r="AT478" i="30"/>
  <c r="AS479" i="30"/>
  <c r="AP481" i="30"/>
  <c r="AZ481" i="30" s="1"/>
  <c r="BN481" i="30" s="1"/>
  <c r="AT482" i="30"/>
  <c r="AT483" i="30"/>
  <c r="AT484" i="30"/>
  <c r="AT485" i="30"/>
  <c r="AT486" i="30"/>
  <c r="AT487" i="30"/>
  <c r="AT488" i="30"/>
  <c r="AT489" i="30"/>
  <c r="AT490" i="30"/>
  <c r="AT491" i="30"/>
  <c r="AT492" i="30"/>
  <c r="AT493" i="30"/>
  <c r="AT494" i="30"/>
  <c r="AT495" i="30"/>
  <c r="AT496" i="30"/>
  <c r="BN15" i="30" l="1"/>
  <c r="BN20" i="30"/>
  <c r="BN17" i="30"/>
  <c r="BN11" i="30"/>
  <c r="BN21" i="30"/>
  <c r="BN22" i="30"/>
  <c r="BN19" i="30"/>
  <c r="AS7" i="30"/>
  <c r="AS6" i="30"/>
  <c r="BF6" i="30" l="1"/>
  <c r="AT6" i="30"/>
  <c r="BF7" i="30"/>
  <c r="AT7" i="30"/>
  <c r="AU7" i="30" l="1"/>
  <c r="BH7" i="30"/>
  <c r="AU6" i="30"/>
  <c r="BH6" i="30"/>
  <c r="AV6" i="30" l="1"/>
  <c r="BO6" i="30"/>
  <c r="BP6" i="30" s="1"/>
  <c r="BN6" i="30" s="1"/>
  <c r="AV7" i="30"/>
  <c r="BO7" i="30" s="1"/>
  <c r="BP7" i="30" s="1"/>
  <c r="BN7" i="30" s="1"/>
  <c r="B2" i="29" l="1"/>
  <c r="B3" i="29"/>
  <c r="B4" i="29"/>
  <c r="B5" i="29"/>
  <c r="F9" i="29"/>
  <c r="F12" i="29"/>
  <c r="F15" i="29"/>
  <c r="F18" i="29"/>
  <c r="F21" i="29"/>
  <c r="F24" i="29"/>
  <c r="F27" i="29"/>
  <c r="F30" i="29"/>
  <c r="F33" i="29"/>
  <c r="F36" i="29"/>
  <c r="F39" i="29"/>
  <c r="F42" i="29"/>
  <c r="F45" i="29"/>
  <c r="F48" i="29"/>
  <c r="F51" i="29"/>
  <c r="F54" i="29"/>
  <c r="F57" i="29"/>
  <c r="F60" i="29"/>
  <c r="F63" i="29"/>
  <c r="F66" i="29"/>
  <c r="F69" i="29"/>
  <c r="H7" i="22" l="1"/>
  <c r="A12" i="5" l="1"/>
  <c r="A15" i="5" s="1"/>
  <c r="A18" i="5" s="1"/>
  <c r="A21" i="5" s="1"/>
  <c r="A24" i="5" s="1"/>
  <c r="A27" i="5" s="1"/>
  <c r="A30" i="5" s="1"/>
  <c r="A33" i="5" s="1"/>
  <c r="A36" i="5" s="1"/>
  <c r="A39" i="5" s="1"/>
  <c r="A42" i="5" s="1"/>
  <c r="A45" i="5" s="1"/>
  <c r="A48" i="5" s="1"/>
  <c r="A51" i="5" s="1"/>
  <c r="A54" i="5" s="1"/>
  <c r="B23" i="10" l="1"/>
  <c r="AE107" i="22" l="1"/>
  <c r="AE78" i="22"/>
  <c r="AE105" i="22"/>
  <c r="AE54" i="22"/>
  <c r="AE28" i="22"/>
  <c r="AE52" i="22"/>
  <c r="AE50" i="22"/>
  <c r="AE81" i="22"/>
  <c r="AE24" i="22"/>
  <c r="AE26" i="22"/>
  <c r="AE44" i="22"/>
  <c r="AE20" i="22"/>
  <c r="AE76" i="22"/>
  <c r="AE97" i="22"/>
  <c r="AE70" i="22"/>
  <c r="AE74" i="22"/>
  <c r="AE72" i="22"/>
  <c r="AE61" i="22"/>
  <c r="AE63" i="22"/>
  <c r="AE41" i="22"/>
  <c r="AE59" i="22"/>
  <c r="AE103" i="22"/>
  <c r="AE100" i="22"/>
  <c r="AE94" i="22"/>
  <c r="AE90" i="22"/>
  <c r="AE87" i="22"/>
  <c r="AE83" i="22"/>
  <c r="AE68" i="22"/>
  <c r="AE66" i="22"/>
  <c r="AE57" i="22"/>
  <c r="AE48" i="22"/>
  <c r="AE39" i="22"/>
  <c r="AE34" i="22"/>
  <c r="AE36" i="22"/>
  <c r="AE31" i="22"/>
  <c r="AE17" i="22"/>
  <c r="AE14" i="22"/>
  <c r="AE11" i="22"/>
  <c r="Q7" i="22"/>
  <c r="AC7" i="22"/>
  <c r="C5" i="15" l="1"/>
  <c r="C4" i="15"/>
  <c r="C3" i="15"/>
  <c r="C2" i="15"/>
  <c r="C5" i="3"/>
  <c r="C4" i="3"/>
  <c r="C3" i="3"/>
  <c r="C2" i="3"/>
  <c r="D3" i="14"/>
  <c r="D2" i="14"/>
  <c r="C5" i="18"/>
  <c r="C4" i="18"/>
  <c r="C3" i="18"/>
  <c r="C2" i="18"/>
  <c r="C5" i="5"/>
  <c r="C4" i="5"/>
  <c r="C3" i="5"/>
  <c r="C2" i="5"/>
  <c r="D5" i="22" l="1"/>
  <c r="D4" i="22"/>
  <c r="D3" i="22"/>
  <c r="D2" i="22"/>
  <c r="Z7" i="22" l="1"/>
  <c r="W7" i="22"/>
  <c r="T7" i="22"/>
  <c r="N7" i="22"/>
  <c r="K7" i="22"/>
  <c r="G4" i="18" l="1"/>
</calcChain>
</file>

<file path=xl/comments1.xml><?xml version="1.0" encoding="utf-8"?>
<comments xmlns="http://schemas.openxmlformats.org/spreadsheetml/2006/main">
  <authors>
    <author>Koen DE KOSTER</author>
  </authors>
  <commentList>
    <comment ref="AM7" authorId="0">
      <text>
        <r>
          <rPr>
            <sz val="9"/>
            <color indexed="81"/>
            <rFont val="Tahoma"/>
            <family val="2"/>
          </rPr>
          <t xml:space="preserve">• Additional information on the possibility to disaggregate data, required forms, planning, training, data management, expertise and responsibilities can be added. </t>
        </r>
      </text>
    </comment>
    <comment ref="AN7" authorId="0">
      <text>
        <r>
          <rPr>
            <sz val="9"/>
            <color indexed="81"/>
            <rFont val="Tahoma"/>
            <family val="2"/>
          </rPr>
          <t xml:space="preserve">• Additional information on the possibility to disaggregate data, required forms, planning, training, data management, expertise and responsibilities can be added. </t>
        </r>
      </text>
    </comment>
  </commentList>
</comments>
</file>

<file path=xl/sharedStrings.xml><?xml version="1.0" encoding="utf-8"?>
<sst xmlns="http://schemas.openxmlformats.org/spreadsheetml/2006/main" count="1156" uniqueCount="568">
  <si>
    <t>PL/UPD</t>
  </si>
  <si>
    <t>LIBELLE</t>
  </si>
  <si>
    <t>BUDGET CODE</t>
  </si>
  <si>
    <t>Planned</t>
  </si>
  <si>
    <t>Updated</t>
  </si>
  <si>
    <t>Q2</t>
  </si>
  <si>
    <t>Source de vérification</t>
  </si>
  <si>
    <t>Fréquence 
de collecte</t>
  </si>
  <si>
    <t>Debut - fin
mésurements</t>
  </si>
  <si>
    <t>Responsable collecte</t>
  </si>
  <si>
    <t>Responsable consolidation</t>
  </si>
  <si>
    <t>Autre</t>
  </si>
  <si>
    <t>Low</t>
  </si>
  <si>
    <t>Limited</t>
  </si>
  <si>
    <t>Medium</t>
  </si>
  <si>
    <t>Moderate</t>
  </si>
  <si>
    <t>REP</t>
  </si>
  <si>
    <t>High</t>
  </si>
  <si>
    <t>Total</t>
  </si>
  <si>
    <t>Action(s)</t>
  </si>
  <si>
    <t>Resp.</t>
  </si>
  <si>
    <t>Deadline</t>
  </si>
  <si>
    <t>Progress</t>
  </si>
  <si>
    <t>Status</t>
  </si>
  <si>
    <t xml:space="preserve">Action </t>
  </si>
  <si>
    <t>N°</t>
  </si>
  <si>
    <t>Vcible 
Année 1</t>
  </si>
  <si>
    <t>Vobtenue
Année 1</t>
  </si>
  <si>
    <t>Vcible 
Année 2</t>
  </si>
  <si>
    <t>Vobtenue
Année 2</t>
  </si>
  <si>
    <t>Vcible 
Année 3</t>
  </si>
  <si>
    <t>Vobtenue
Année 3</t>
  </si>
  <si>
    <t>Vcible 
Année 4</t>
  </si>
  <si>
    <t>Vobtenue
Année 4</t>
  </si>
  <si>
    <t>Valeur de base</t>
  </si>
  <si>
    <t>Valeur cible finale</t>
  </si>
  <si>
    <t>Résultats / indicateurs</t>
  </si>
  <si>
    <t>COMMENTAIRE</t>
  </si>
  <si>
    <t>Vcible 
finale</t>
  </si>
  <si>
    <t>Vobtenue
finale</t>
  </si>
  <si>
    <t>ANNEE DE REFERENCE</t>
  </si>
  <si>
    <t>CODE PROJET</t>
  </si>
  <si>
    <t>Name of partner institution</t>
  </si>
  <si>
    <t>Objet de l'Accord</t>
  </si>
  <si>
    <t>Modalité de paiement</t>
  </si>
  <si>
    <t>End date</t>
  </si>
  <si>
    <t>ONG</t>
  </si>
  <si>
    <t>Transfert semestriel</t>
  </si>
  <si>
    <t>En cours</t>
  </si>
  <si>
    <t>Transfert annuel</t>
  </si>
  <si>
    <t>Ministère central</t>
  </si>
  <si>
    <t>Transfert global</t>
  </si>
  <si>
    <t>Ministère déconcentré</t>
  </si>
  <si>
    <t>Organisme public</t>
  </si>
  <si>
    <t>Transfert trimestriel</t>
  </si>
  <si>
    <t>Transfert mensuel</t>
  </si>
  <si>
    <t>Association</t>
  </si>
  <si>
    <t>Tranche variable</t>
  </si>
  <si>
    <t xml:space="preserve">Paiement direct des factures </t>
  </si>
  <si>
    <t>Q1</t>
  </si>
  <si>
    <t>Q3</t>
  </si>
  <si>
    <t>Q4</t>
  </si>
  <si>
    <t>TYPE</t>
  </si>
  <si>
    <t>CONSTATS/RECOMMANDATIONS / PLANIFICATION</t>
  </si>
  <si>
    <t>MTR</t>
  </si>
  <si>
    <t>NOM PROJET</t>
  </si>
  <si>
    <t>BUDGET</t>
  </si>
  <si>
    <t>INSTANCE PARTENAIRE</t>
  </si>
  <si>
    <t>DURÉE (MOIS)</t>
  </si>
  <si>
    <t>GROUPES CIBLES</t>
  </si>
  <si>
    <t>ZONE D'INTERVENTION</t>
  </si>
  <si>
    <t>CONTENU</t>
  </si>
  <si>
    <t>Planning &amp; Suivi opérationnel</t>
  </si>
  <si>
    <t>DEV</t>
  </si>
  <si>
    <t>FIN</t>
  </si>
  <si>
    <t>OP</t>
  </si>
  <si>
    <t>Valeur obtenu Q1 Année 3</t>
  </si>
  <si>
    <t>Valeur obtenu Q2 Année 3</t>
  </si>
  <si>
    <t>Valeur obtenu Q3 Année 3</t>
  </si>
  <si>
    <t>Valeur obtenu Q4 Année 3</t>
  </si>
  <si>
    <t>Commentaires</t>
  </si>
  <si>
    <t>Vobtenu Q1 Année 2</t>
  </si>
  <si>
    <t>Vobtenu Q2 Année 2</t>
  </si>
  <si>
    <t>Vobtenu Q3 Année 2</t>
  </si>
  <si>
    <t>Vobtenu Q4 Année 2</t>
  </si>
  <si>
    <t>Vobtenu Q1 Année 1</t>
  </si>
  <si>
    <t>Vobtenu Q2 Année 1</t>
  </si>
  <si>
    <t>Vobtenu Q3 Année 1</t>
  </si>
  <si>
    <t>Vobtenu Q4 Année 1</t>
  </si>
  <si>
    <t>Vobtenu Q1 Année 4</t>
  </si>
  <si>
    <t>Vobtenu Q2 Année 4</t>
  </si>
  <si>
    <t>Vobtenu Q3 Année 4</t>
  </si>
  <si>
    <t>Vobtenu Q4 Année 4</t>
  </si>
  <si>
    <t>Activité</t>
  </si>
  <si>
    <t>A01-01</t>
  </si>
  <si>
    <t>A02-01</t>
  </si>
  <si>
    <t>OPS</t>
  </si>
  <si>
    <t xml:space="preserve">               </t>
  </si>
  <si>
    <t>PARAMETRES</t>
  </si>
  <si>
    <t>OG</t>
  </si>
  <si>
    <t>OS</t>
  </si>
  <si>
    <t>RESULTATS</t>
  </si>
  <si>
    <t>A01-01-01</t>
  </si>
  <si>
    <t>Pays</t>
  </si>
  <si>
    <t>DATE CONVENTION SPECIFIQUE</t>
  </si>
  <si>
    <t>AT</t>
  </si>
  <si>
    <t>TRIMESTRE DE REFERENCE</t>
  </si>
  <si>
    <t>Planification Financière</t>
  </si>
  <si>
    <t>Organigramme</t>
  </si>
  <si>
    <t>Accords d'Exécution et de Financement</t>
  </si>
  <si>
    <t>Extrait POP</t>
  </si>
  <si>
    <t>Synthèse</t>
  </si>
  <si>
    <t>Planning Marchés Publics</t>
  </si>
  <si>
    <t>Remarques</t>
  </si>
  <si>
    <t>MOR</t>
  </si>
  <si>
    <t>SAMBu</t>
  </si>
  <si>
    <t>SCP</t>
  </si>
  <si>
    <t>SMCL</t>
  </si>
  <si>
    <t>RR</t>
  </si>
  <si>
    <t>Non</t>
  </si>
  <si>
    <t>Oui</t>
  </si>
  <si>
    <t>Projet</t>
  </si>
  <si>
    <t>BSP</t>
  </si>
  <si>
    <t>AEXT</t>
  </si>
  <si>
    <t>Controlling</t>
  </si>
  <si>
    <t>L&amp;A-Jur/MP</t>
  </si>
  <si>
    <t>Desk</t>
  </si>
  <si>
    <t>Advisor</t>
  </si>
  <si>
    <t>Secteur</t>
  </si>
  <si>
    <t>Nature de l'activité / Code Navision</t>
  </si>
  <si>
    <t xml:space="preserve">Titre du projet </t>
  </si>
  <si>
    <t>Type de l'activité</t>
  </si>
  <si>
    <t xml:space="preserve">Plan pour 2013 </t>
  </si>
  <si>
    <t>Plan pour</t>
  </si>
  <si>
    <t>Ressources CTB nécessaires</t>
  </si>
  <si>
    <t>Missions internes HQ ou externes  pour 2013</t>
  </si>
  <si>
    <t xml:space="preserve">Commentaires </t>
  </si>
  <si>
    <t>Ress 1: responsable</t>
  </si>
  <si>
    <t>Ress 2: contributeur</t>
  </si>
  <si>
    <t>Ress 3: contributeur</t>
  </si>
  <si>
    <t>Ress 4: contributeur</t>
  </si>
  <si>
    <t>Oui/Non                                   Yes/No</t>
  </si>
  <si>
    <t>Ressources siège</t>
  </si>
  <si>
    <t>Ressources externes (oui/non)</t>
  </si>
  <si>
    <t xml:space="preserve">Imputation </t>
  </si>
  <si>
    <t>NON</t>
  </si>
  <si>
    <t>Tableau de suivi des contrats d'emploi du projet</t>
  </si>
  <si>
    <t>Fonction</t>
  </si>
  <si>
    <t>Nom</t>
  </si>
  <si>
    <t>Début</t>
  </si>
  <si>
    <t>Fin</t>
  </si>
  <si>
    <t>Prénom</t>
  </si>
  <si>
    <t>Cercles Dévt</t>
  </si>
  <si>
    <t>Tableau de suivi des marchés de services (AT perlé, suivi scientifique, suivi évaluation, appui conseil, etc…)</t>
  </si>
  <si>
    <t>A03-01</t>
  </si>
  <si>
    <t>A02-01-03</t>
  </si>
  <si>
    <t>A02-01-02</t>
  </si>
  <si>
    <t>Résultat 1</t>
  </si>
  <si>
    <t>Résultat 2</t>
  </si>
  <si>
    <t>A04-01</t>
  </si>
  <si>
    <t>A01-02</t>
  </si>
  <si>
    <t>A01-03</t>
  </si>
  <si>
    <t>A01-04</t>
  </si>
  <si>
    <t>A01-04-01</t>
  </si>
  <si>
    <t>A01-03-01</t>
  </si>
  <si>
    <t>A01-02-01</t>
  </si>
  <si>
    <t>A02-02</t>
  </si>
  <si>
    <t>A02-03</t>
  </si>
  <si>
    <t>A02-04</t>
  </si>
  <si>
    <t>A02-02-01</t>
  </si>
  <si>
    <t>A02-03-01</t>
  </si>
  <si>
    <t>A02-03-02</t>
  </si>
  <si>
    <t>A02-04-01</t>
  </si>
  <si>
    <t>Résultat 3</t>
  </si>
  <si>
    <t>Résultat 4</t>
  </si>
  <si>
    <t>A03-02</t>
  </si>
  <si>
    <t>A03-03</t>
  </si>
  <si>
    <t>A03-04</t>
  </si>
  <si>
    <t>A04-02</t>
  </si>
  <si>
    <t>A04-01-01</t>
  </si>
  <si>
    <t>A03-04-01</t>
  </si>
  <si>
    <t>A03-03-01</t>
  </si>
  <si>
    <t>A03-03-02</t>
  </si>
  <si>
    <t>A03-02-01</t>
  </si>
  <si>
    <t>A03-02-02</t>
  </si>
  <si>
    <t>A03-02-03</t>
  </si>
  <si>
    <t>A03-01-01</t>
  </si>
  <si>
    <t>A03-01-02</t>
  </si>
  <si>
    <t>Remboursement</t>
  </si>
  <si>
    <t>Insérer une ligne ici</t>
  </si>
  <si>
    <t>Montant (€)</t>
  </si>
  <si>
    <t>Date transfert (réalisé ou planifié)</t>
  </si>
  <si>
    <t>statut transfert</t>
  </si>
  <si>
    <t>No Transfert</t>
  </si>
  <si>
    <t>Statut</t>
  </si>
  <si>
    <t>Montant en (devise locale)</t>
  </si>
  <si>
    <t>Montant Total (€)</t>
  </si>
  <si>
    <t>entrée en vigueur (date)</t>
  </si>
  <si>
    <t>Statut institution</t>
  </si>
  <si>
    <t>code budgétaire activité</t>
  </si>
  <si>
    <t>Modalité d'exécution</t>
  </si>
  <si>
    <t>Numéro de l'Accord</t>
  </si>
  <si>
    <t>Exécution (réalisé ou planifié)</t>
  </si>
  <si>
    <t>Montant Total</t>
  </si>
  <si>
    <t>Description du Risque</t>
  </si>
  <si>
    <t>Probabilité</t>
  </si>
  <si>
    <t>Catégorie</t>
  </si>
  <si>
    <t>Impact Potentiel</t>
  </si>
  <si>
    <t>Periode d' identification</t>
  </si>
  <si>
    <t>Analyse du risque ou problème</t>
  </si>
  <si>
    <t>Traitement du risque ou problème</t>
  </si>
  <si>
    <t>Suivi du risque ou problème</t>
  </si>
  <si>
    <t>Identification du risque ou problème</t>
  </si>
  <si>
    <t>Décision</t>
  </si>
  <si>
    <t>Acteur</t>
  </si>
  <si>
    <t>Avancement</t>
  </si>
  <si>
    <t>Suivi</t>
  </si>
  <si>
    <t>AGRI</t>
  </si>
  <si>
    <t>MOR0603111</t>
  </si>
  <si>
    <t>Projet de Développement Agricole Intégré des communes rurales d'Iknioun et Aït El Fersi</t>
  </si>
  <si>
    <t>Est-Agri</t>
  </si>
  <si>
    <t>Projet en transition entre PDAI et PMV, crucial pour capitaliser et optimaliser l'ancrage institutionnel CTB-ORMVAO</t>
  </si>
  <si>
    <t>MOR0907311</t>
  </si>
  <si>
    <t>Projet de Développement Agricole Intégré des communes rurales d'Ikniouen et Aït El Fersi</t>
  </si>
  <si>
    <t>Audit ordinaire de la prestation</t>
  </si>
  <si>
    <t>FE</t>
  </si>
  <si>
    <t>Rfinal</t>
  </si>
  <si>
    <t>Assistance Technique Perlée par un BET</t>
  </si>
  <si>
    <t>Prestations</t>
  </si>
  <si>
    <t>Nature</t>
  </si>
  <si>
    <t>Narratif</t>
  </si>
  <si>
    <t>Planification financière détaillée</t>
  </si>
  <si>
    <t>Ss -Act.</t>
  </si>
  <si>
    <t xml:space="preserve">      </t>
  </si>
  <si>
    <t>Suivi décisions SMCL</t>
  </si>
  <si>
    <t>M/F</t>
  </si>
  <si>
    <t>Type</t>
  </si>
  <si>
    <t>Insérez organigramme du projet</t>
  </si>
  <si>
    <t>Date</t>
  </si>
  <si>
    <t>FIN DU PROJET</t>
  </si>
  <si>
    <t>EXPIRATION CS</t>
  </si>
  <si>
    <t>Contractant</t>
  </si>
  <si>
    <t>Total H/J</t>
  </si>
  <si>
    <t>Gestion des Risques et Problèmes</t>
  </si>
  <si>
    <t>Matrice de Suivi Evaluation</t>
  </si>
  <si>
    <t>Ressources Humaines</t>
  </si>
  <si>
    <t>Collectivité locale</t>
  </si>
  <si>
    <t>Source*</t>
  </si>
  <si>
    <t>*</t>
  </si>
  <si>
    <t>MTR, Backstopping, Audit, CdC, CdP</t>
  </si>
  <si>
    <t>Rapport opérationnel, Rapport résultat</t>
  </si>
  <si>
    <t>etc…</t>
  </si>
  <si>
    <t>Source:</t>
  </si>
  <si>
    <t>Periode d'identification (mmm.aa)</t>
  </si>
  <si>
    <t>Burundi</t>
  </si>
  <si>
    <t>Appui à l'amélioration du système des marchés publics</t>
  </si>
  <si>
    <t>BDI1207311</t>
  </si>
  <si>
    <t>60 mois (projet 48 mois)</t>
  </si>
  <si>
    <t>Le système des marchés publics est amélioré</t>
  </si>
  <si>
    <t>Le code des marchés publics est révisé et les textes d'application et outils y afférents sont adaptés, harmonisés et diffusés.</t>
  </si>
  <si>
    <t>Les connaissances théoriques et pratiques des principaux acteurs impliqués dans la chaîne de commande publique sont renforcées</t>
  </si>
  <si>
    <t>L'organisation et les méthodes de travail de l'ARMP, de la DNCP et des CGMP (MSPLS, MAE et MEBSEMFPA) sont significativement améliorées</t>
  </si>
  <si>
    <t>La coordination des interventions liées à l'amélioration du système MP est assurée dans le cadre de la mise en oeurvre de la stratégie de Gestion des Finances Publiques</t>
  </si>
  <si>
    <t xml:space="preserve">La déconcentration des instances chargées de la passation et du contrôle des marchés publics est expérimentée dans la province de Cibitoke </t>
  </si>
  <si>
    <t>Le code des marchés publics est révisé et les textes d’application et outils y afférents sont adaptés, harmonisés et diffusés</t>
  </si>
  <si>
    <t>Révision du code MP et des textes d’application</t>
  </si>
  <si>
    <t>Concertation, communication et capitalisation</t>
  </si>
  <si>
    <t>Contribution à la mise en conformité du cadre réglementaire MP burundais avec les normes (sous)-régionales (EAC, Comesa…)</t>
  </si>
  <si>
    <t>Développement et adaptation des outils (guide des MP, dossiers type d’appel d’offres, code des sanctions)</t>
  </si>
  <si>
    <t>Développement d’une stratégie de renforcement des capacités pour tous les acteurs du système, d’un programme et des modules de formation</t>
  </si>
  <si>
    <t>Concertation et communication</t>
  </si>
  <si>
    <t>Organisation des formations théoriques</t>
  </si>
  <si>
    <t>Organisation des formations pratiques</t>
  </si>
  <si>
    <t>Appui à la mise en place d’une formation diplomante en MP</t>
  </si>
  <si>
    <t>L’organisation et les méthodes de travail de l’ARMP, de la DNCMP et des CGMP (MSPLS et MAE) sont significativement améliorées</t>
  </si>
  <si>
    <t>Appui en développement organisationnel et gestion du changement (cadre de travail)</t>
  </si>
  <si>
    <t>Modernisation des méthodes et conditions de travail</t>
  </si>
  <si>
    <t>Appui au fonctionnement opérationnel de l’ARMP et de la DNCMP</t>
  </si>
  <si>
    <t>Appui financier à l’accomplissement de missions spécifiques</t>
  </si>
  <si>
    <t>La coordination des interventions liées à l’amélioration du système MP est assurée dans le cadre de la mise en œuvre de la Stratégie de Gestion des Finances Publiques</t>
  </si>
  <si>
    <t>Mise en place d’une unité de coordination de la réforme MP au sein de la cellule d’appui chargé du suivi des réformes FP au MFPDE (CASR)</t>
  </si>
  <si>
    <t>Appui à la mise en place d’un cadre de concertation et de partenariat entre le gouvernement burundais et les bailleurs pour le suivi et l’accompagnement de la réforme MP</t>
  </si>
  <si>
    <t>Résultat 5</t>
  </si>
  <si>
    <t>La déconcentration/décentralisation des instances chargées de la passation, du contrôle et de l’approbation des marchés publics est expérimentée dans la province de Cibitoke</t>
  </si>
  <si>
    <t>Tests, édition, diffusion et promotion du guide sur les MP (phase test, version 1) et d’autres outils d’application à l’usage des communes</t>
  </si>
  <si>
    <t>Appui à l'intégration des dimentions transversales (genre et environnement) dans les activités pilotes</t>
  </si>
  <si>
    <t>Appui institutionnnel au demarrage d'un système déconcentré d'administration, de contrôle et d'approbation des MP</t>
  </si>
  <si>
    <t>A02-05</t>
  </si>
  <si>
    <t>A02-05-01</t>
  </si>
  <si>
    <t>A05-01</t>
  </si>
  <si>
    <t>A05-03-01</t>
  </si>
  <si>
    <t>A05-01-01</t>
  </si>
  <si>
    <t>A05-02</t>
  </si>
  <si>
    <t>A05-02-01</t>
  </si>
  <si>
    <t>A05-03</t>
  </si>
  <si>
    <t>A05-04</t>
  </si>
  <si>
    <t>A05-04-01</t>
  </si>
  <si>
    <t>Bujumbura et Cibitoke</t>
  </si>
  <si>
    <t>2.650.000 € (contribution belge)</t>
  </si>
  <si>
    <t>Ministère des Finances et de la Planification du Développement Economique - Cellule d'Appui au Suivi des Réformes (CASR)</t>
  </si>
  <si>
    <t>Autorité de Régulation des Marchés Publics (ARMP) ;
Direction Nationale de Contrôle des Marchés Publics (DNCMP - MFPDE) ;
Cellules de Gestion des Marchés Publics (CGMP - MINAGRIE ; MSPLCS ; MEBSEMFBA) ;
Cellule d'Appui au Suivi des Réformes (CASR - MFPDE) ;
6 communes de la Province de Cibitoke ;
Ministère du Développement Communal (MDC)</t>
  </si>
  <si>
    <t>La gouvernance économique est améliorée</t>
  </si>
  <si>
    <t>Q4 2013</t>
  </si>
  <si>
    <t>REPBDI</t>
  </si>
  <si>
    <t>Suivre l'évolution du problème lié au déménagement du MFPDE dans le nouveau bâtiment</t>
  </si>
  <si>
    <t>sans objet</t>
  </si>
  <si>
    <t>Financement non prévu sur le budget projet de travaux d'aménagement de locaux temporaires</t>
  </si>
  <si>
    <t>Suivre le recouvrement de cette dépense auprès du MFPDE sur le budget 2014</t>
  </si>
  <si>
    <t>Surcharge de travail au niveau du RAFI, partagé entre 4 interventions</t>
  </si>
  <si>
    <t>Adapter les TDR du RAFI</t>
  </si>
  <si>
    <t>Créer un set up de fonctionnement adapté aux TDR</t>
  </si>
  <si>
    <t>Régulariser la situation en SMCL et faire approuver ces dépenses</t>
  </si>
  <si>
    <t>Ne pas planifier de gros investissements au niveau des activités d'amélioration du cadre de travail</t>
  </si>
  <si>
    <t>Suivre l'évolution de la présence du MBGLC dans le même bâtiment</t>
  </si>
  <si>
    <t>Oebel</t>
  </si>
  <si>
    <t>Nicolas</t>
  </si>
  <si>
    <t>Delco</t>
  </si>
  <si>
    <t>M</t>
  </si>
  <si>
    <t xml:space="preserve">International </t>
  </si>
  <si>
    <t>RAFI</t>
  </si>
  <si>
    <t>Lebas</t>
  </si>
  <si>
    <t>Alexandra</t>
  </si>
  <si>
    <t>F</t>
  </si>
  <si>
    <t>FO</t>
  </si>
  <si>
    <t>Nzobonimpa</t>
  </si>
  <si>
    <t>Oswald</t>
  </si>
  <si>
    <t>National recruté</t>
  </si>
  <si>
    <t>Comptable</t>
  </si>
  <si>
    <t>Nkunzimana</t>
  </si>
  <si>
    <t>Monique</t>
  </si>
  <si>
    <t>Chauffeur</t>
  </si>
  <si>
    <t>Hakizimana</t>
  </si>
  <si>
    <t>Jean-Christophe</t>
  </si>
  <si>
    <t>Gestionnaire MP</t>
  </si>
  <si>
    <t>AT national</t>
  </si>
  <si>
    <t>Planton</t>
  </si>
  <si>
    <t>N/A</t>
  </si>
  <si>
    <t>OBJECTIF GENERAL : La gouvernance économique est améliorée</t>
  </si>
  <si>
    <t>OBJECTIF SPECIFIQUE : Le système des marchés publics est amélioré</t>
  </si>
  <si>
    <t>RESULTAT 1 : Le code des marchés publics est révisé et les textes d’application et outils y afférents sont adaptés, harmonisés et diffusés</t>
  </si>
  <si>
    <t>Le projet de loi portant révision du code MP et des textes d’application y afférent, conformément aux normes en vigueur dans l’EAC est soumis pour l’adoption par le Conseil des Ministres et transmis au Parlement</t>
  </si>
  <si>
    <t xml:space="preserve">Amélioration des indicateurs PI21-19 PEFA : Mise en concurrence, utilisation optimale des ressources et contrôle de la passation des MP </t>
  </si>
  <si>
    <t>Le référentiel national d’outils standardisés regroupant le guide des MP, manuel de procédure, documents-types et Code des sanctions disponible et validé</t>
  </si>
  <si>
    <t>Guide de capitalisation édité</t>
  </si>
  <si>
    <t>RESULTAT 2 : Les connaissances théoriques et pratiques des principaux acteurs impliqués dans la chaîne de commande publique sont renforcées</t>
  </si>
  <si>
    <t>Stratégie et programme de renforcement des capacités validés par les autorités compétentes</t>
  </si>
  <si>
    <t>Modules de formation disponibles et utilisés par les formateurs</t>
  </si>
  <si>
    <t>Formations dispensées</t>
  </si>
  <si>
    <t>Les recommandations de l’étude de faisabilité pour la mise en place d’une formation diplomante en MP mis en application</t>
  </si>
  <si>
    <t>RESULTAT 3 : L’organisation et les méthodes de travail de l’ARMP, de la DNCMP et des CGMP (MSPLS, MAE et MEBSEMFPA) sont significativement améliorées</t>
  </si>
  <si>
    <t>Cadre et conditions de travail améliorés</t>
  </si>
  <si>
    <t>Modernisation des méthodes de travail</t>
  </si>
  <si>
    <t>Le site web créé à l’ARMP et son animation et sa maintenance assurée</t>
  </si>
  <si>
    <t>Les audits externes du système MP réalisés pour les années 2012 à 2015</t>
  </si>
  <si>
    <t>RESULTAT 4 : La coordination des interventions liées à l’amélioration du système MP est assurée dans le cadre de la mise en oeuvre de la Stratégie de Gestion des Finances Publiques</t>
  </si>
  <si>
    <t>Groupe technique MP fonctionnels (gouvernement burundais et PTF)</t>
  </si>
  <si>
    <t>RESULTAT 5 : La déconcentration des instances chargées de la passation et du contrôle des marchés publics est expérimentée dans la province de Cibitoke</t>
  </si>
  <si>
    <t xml:space="preserve">Recommandations de l’étude de faisabilité pour la mise en place d’un système déconcentré de gestion des MP </t>
  </si>
  <si>
    <t>Guide communal des MP (version 1) disponible et expérimenté</t>
  </si>
  <si>
    <t>n/a</t>
  </si>
  <si>
    <t>BUROFLASH</t>
  </si>
  <si>
    <t>BDI/293/2013</t>
  </si>
  <si>
    <t>Fournitures</t>
  </si>
  <si>
    <t>PNSP</t>
  </si>
  <si>
    <t>EUR</t>
  </si>
  <si>
    <t>Z 02 03</t>
  </si>
  <si>
    <t>Régie</t>
  </si>
  <si>
    <t>Actif</t>
  </si>
  <si>
    <t>AASMPB</t>
  </si>
  <si>
    <t>Satisfaisant</t>
  </si>
  <si>
    <t>INFOSYS</t>
  </si>
  <si>
    <t>Réceptionné</t>
  </si>
  <si>
    <t>POUR QUAND ?</t>
  </si>
  <si>
    <t>QUOI ?</t>
  </si>
  <si>
    <t>QUI ?</t>
  </si>
  <si>
    <t>Délai</t>
  </si>
  <si>
    <t>Etape</t>
  </si>
  <si>
    <t>Retard</t>
  </si>
  <si>
    <t>Réception définitive</t>
  </si>
  <si>
    <t>Réception provisoire</t>
  </si>
  <si>
    <t>Notification</t>
  </si>
  <si>
    <t>Attribution</t>
  </si>
  <si>
    <t>Ouverture</t>
  </si>
  <si>
    <t>Publication</t>
  </si>
  <si>
    <t>Approbation</t>
  </si>
  <si>
    <t>Confection</t>
  </si>
  <si>
    <t>Appréciation générale</t>
  </si>
  <si>
    <t>Commentaires éventuels sur la performance</t>
  </si>
  <si>
    <t>Inscription PPMP ?</t>
  </si>
  <si>
    <t>Délai de garantie</t>
  </si>
  <si>
    <t xml:space="preserve">Délai(s) ajouté(s)
</t>
  </si>
  <si>
    <t>Période d'exécution</t>
  </si>
  <si>
    <t>Date d'expiration</t>
  </si>
  <si>
    <t>Date d'émission</t>
  </si>
  <si>
    <t>Montant</t>
  </si>
  <si>
    <t>Monnaie</t>
  </si>
  <si>
    <t>Banque émettrice</t>
  </si>
  <si>
    <t>Bénéficiaire</t>
  </si>
  <si>
    <t>Taux d'exécution</t>
  </si>
  <si>
    <t>Montant exécuté</t>
  </si>
  <si>
    <t>Proportion avenant(s) / contrat</t>
  </si>
  <si>
    <t>Proportion contrat / FI</t>
  </si>
  <si>
    <t>BIF</t>
  </si>
  <si>
    <t>Ligne budgétaire</t>
  </si>
  <si>
    <t>NavCode</t>
  </si>
  <si>
    <t>Volet</t>
  </si>
  <si>
    <t>Spécifique</t>
  </si>
  <si>
    <t>Global</t>
  </si>
  <si>
    <t>Début de l'exécution</t>
  </si>
  <si>
    <t>Notification définitive</t>
  </si>
  <si>
    <t>Résumé planification</t>
  </si>
  <si>
    <t>DNCMP</t>
  </si>
  <si>
    <t>Interne</t>
  </si>
  <si>
    <t>CTB</t>
  </si>
  <si>
    <t>Montant liquidé HTVA</t>
  </si>
  <si>
    <t>Montant total avenant(s) HTVA</t>
  </si>
  <si>
    <t>Montant initial contrat  HTVA
(hors avenant)</t>
  </si>
  <si>
    <t>Montant FI total HTVA
(tous lots cumulés en cas de marché à lots)</t>
  </si>
  <si>
    <t>Montant FI HTVA
(le lot considété uniquement en cas de marché à lots)</t>
  </si>
  <si>
    <t>Marché critique</t>
  </si>
  <si>
    <t>Action(s) à entreprendre</t>
  </si>
  <si>
    <t>Motifs du retard spécifique
(par rapport à l'étape à venir)</t>
  </si>
  <si>
    <t>Retards</t>
  </si>
  <si>
    <t>Etat d'avancement réel du marché et retards observés</t>
  </si>
  <si>
    <t>Attributaire</t>
  </si>
  <si>
    <t>Niveau de contrôle a priori</t>
  </si>
  <si>
    <t>N° registre</t>
  </si>
  <si>
    <t>Délais du marché 
(en jours calendaires)</t>
  </si>
  <si>
    <t>Mode de passation</t>
  </si>
  <si>
    <t>Garantie de bonne exécution (ou cautionnement)</t>
  </si>
  <si>
    <t>Données financières</t>
  </si>
  <si>
    <t>Mode de gestion</t>
  </si>
  <si>
    <t>Intitulé du marché</t>
  </si>
  <si>
    <t>Intervention</t>
  </si>
  <si>
    <t>Date du jour</t>
  </si>
  <si>
    <t>Achat de matériels informatiques pour l'installation des équipes de projet - Lot 1</t>
  </si>
  <si>
    <t>Achat de matériels informatiques pour l'installation des équipes de projet - Lot 2</t>
  </si>
  <si>
    <t>à jour</t>
  </si>
  <si>
    <t>à recruter</t>
  </si>
  <si>
    <t>CDI</t>
  </si>
  <si>
    <t>Organisation d'ateliers d'échanges sur les propositions d'amélioration du Code et des décrets d'application</t>
  </si>
  <si>
    <t>Conusltance pour un appui à l'amélioration des DTAO (y inclus CCAG)</t>
  </si>
  <si>
    <t>Organisation d'une formation résidente en prévention et lutte contre la corruption et la fraude</t>
  </si>
  <si>
    <t>Organisation d'une formation résidente en contrôle et audit des marchés publics</t>
  </si>
  <si>
    <t>Organisation d'un atelier de synthèse et de validation des propositions d'amélioration du Code et des décrets d'application</t>
  </si>
  <si>
    <t>Organisation d'un atelier de réflexion de haut niveau sur les marchés publics, à l'attention des hauts cadres</t>
  </si>
  <si>
    <t>Organisation de cours de langue</t>
  </si>
  <si>
    <t>A02-04-02</t>
  </si>
  <si>
    <t>Organisation de cours Excel et Word</t>
  </si>
  <si>
    <t>Consultance pour une étude de type IOCA (institutional and operational capacity assesment) de l'ARMP et la DNCMP</t>
  </si>
  <si>
    <t>Petits travaux de remise en état des locaux ARMP et DNCMP</t>
  </si>
  <si>
    <t>Recrutement d'une RH archiviste</t>
  </si>
  <si>
    <t>Achat du matériel d'archivage et d'aménagement des locaux + bibliothèque (DNCMP et ARMP)</t>
  </si>
  <si>
    <t>A03-02-04</t>
  </si>
  <si>
    <t>Accompagnement et coaching en matière d'archivage (ARMP + DNCMP)</t>
  </si>
  <si>
    <t>Achat du matériel informatique et de mise en réseau de l'ARMP et la DNCMP</t>
  </si>
  <si>
    <t>A03-03-03</t>
  </si>
  <si>
    <t>Accompagnement et coaching en matièred'informatique (ARMP + DNCMP)</t>
  </si>
  <si>
    <t>Recrutement de RH informatique</t>
  </si>
  <si>
    <t>A03-03-04</t>
  </si>
  <si>
    <t>A03-03-05</t>
  </si>
  <si>
    <t>Financement des frais de déplacement de la DNCMP sur certaines missions spécifiques</t>
  </si>
  <si>
    <t>A03-03-06</t>
  </si>
  <si>
    <t>Organisation d'un consultance spécifique sur la faisabilité d'une déconcentration DNCMP et MFPDE</t>
  </si>
  <si>
    <t>Organisation d'un atelier d'échange entre communes, ARMP et DNCMP sur la problèmatique MP (y inclus problème de déconcentration)</t>
  </si>
  <si>
    <t>Appuyer les formations des communes mises en œuvres par le PADLPC</t>
  </si>
  <si>
    <t>Validation de la stratégie de renforcement des capacités</t>
  </si>
  <si>
    <t>Elaboration des modules de formation</t>
  </si>
  <si>
    <t>Validation de la stratégie de renforcement organisationnel et institutionnel</t>
  </si>
  <si>
    <t>Réalisation de l'audit annuel exercice 2014 conformément au décret ARMP</t>
  </si>
  <si>
    <t>Réalisation de l'audit annuel exercice 2013 conformément au décret ARMP</t>
  </si>
  <si>
    <t>Mise en œuvre des activités de développement organisationnel (ARMP + DNCMP)</t>
  </si>
  <si>
    <t>Mise en œuvre des activités de développement institutionnel (ARMP + DNCMP)</t>
  </si>
  <si>
    <t>A03-01-03</t>
  </si>
  <si>
    <t>A03-01-04</t>
  </si>
  <si>
    <t>Réalisation d'un consultance pour la professionnalisation des CGMP</t>
  </si>
  <si>
    <t>A02-01-04</t>
  </si>
  <si>
    <t>A05-04-02</t>
  </si>
  <si>
    <t>Achat de motos de liaison pour l'ARMP et la DNCMP</t>
  </si>
  <si>
    <t>Services</t>
  </si>
  <si>
    <t>A 05 03</t>
  </si>
  <si>
    <t>A venir</t>
  </si>
  <si>
    <t>Consultance pour la faisabilité d'une déconcentration des rôles de la DNCMP et du MFPDE en matière de marchés publics</t>
  </si>
  <si>
    <t>MPI phase 2</t>
  </si>
  <si>
    <t>A 03 04</t>
  </si>
  <si>
    <t>Cogestion</t>
  </si>
  <si>
    <t>MPI phase 1</t>
  </si>
  <si>
    <t>DC</t>
  </si>
  <si>
    <t>A 03 03</t>
  </si>
  <si>
    <t>Achats de motos de liaison pour la DNCMP et l'ARMP</t>
  </si>
  <si>
    <t>Achat du matériel d'archivage, de modernisation du mobilier de bureau et de création d'un espace bibliothèque pour l'ARMP et la DNCMP</t>
  </si>
  <si>
    <t>AOO</t>
  </si>
  <si>
    <t>Achat de matériel informatique pour l'ARMP et la DNCMP</t>
  </si>
  <si>
    <t>Travaux</t>
  </si>
  <si>
    <t>A 03 02</t>
  </si>
  <si>
    <t>Petits travaux de remise en état des locaux de la DNCMP et l'ARMP</t>
  </si>
  <si>
    <t>A 02 04</t>
  </si>
  <si>
    <t>Organisation de cours pour les équipes de l'ARMP et la DNCMP - lot 2 (informatique)</t>
  </si>
  <si>
    <t>Organisation de cours pour les équipes de l'ARMP et la DNCMP - lot 1 (anglais)</t>
  </si>
  <si>
    <t>A 02 03</t>
  </si>
  <si>
    <t>Organisation de formations résidentes - lot 2 (contrôle et audit des marchés publics)</t>
  </si>
  <si>
    <t>Organisation de formations résidentes - lot 1 (prévention et lutte contre la fraude)</t>
  </si>
  <si>
    <t>A 02 01</t>
  </si>
  <si>
    <t>Elaboration des modules de formation de l'ARMP et la DNCMP</t>
  </si>
  <si>
    <t>A 01 02</t>
  </si>
  <si>
    <t>Consultance pour un appui à l'amélioration des DTAO et du CCAG</t>
  </si>
  <si>
    <t>A 02 01
A 05 04</t>
  </si>
  <si>
    <t>Consultance pour la réalisation d'une étude sur la professionnalisation des CGMP</t>
  </si>
  <si>
    <t xml:space="preserve">Régularisation des dépenses en cogestion pour le démarrage du projet, sans directeur d'intervention </t>
  </si>
  <si>
    <t>Locaux du projet non mis à disposition par le partenaire (contrepartie)</t>
  </si>
  <si>
    <t>DTF</t>
  </si>
  <si>
    <t>Résistance au changement et manque de transparence dans les procédures de passation des MP</t>
  </si>
  <si>
    <t>Manque de moyens et d’effectifs mis à disposition des différents organes pour l’accomplissement de leurs missions</t>
  </si>
  <si>
    <t>Formation GAR/ responsabilisation et sensibilisation à l’éthique professionnelle et l’intégrité</t>
  </si>
  <si>
    <t>Accompagnement via équipe projet et expertise perlée</t>
  </si>
  <si>
    <t>formations pratiques (faire avec/ faire faire) et théoriques</t>
  </si>
  <si>
    <t xml:space="preserve">Dialogue continu avec le MFPDE et les attachés (Ambassade de Belgique) pour trouver des solutions au niveau politique au besoin </t>
  </si>
  <si>
    <t>Accent mis sur le renforcement des capacités</t>
  </si>
  <si>
    <t>Risque de manque d’approbation
et le risque des conflits inter-structurels</t>
  </si>
  <si>
    <t>Ancrage au niveau du MFPDE</t>
  </si>
  <si>
    <t>Manque de volonté politique pour une vraie amélioration du système MP et appropriation. Le risque est que l’intervention a des marches de manoeuvre limité, surtout quand il s’agit des MP de grandes valeurs</t>
  </si>
  <si>
    <t>Coordination avec les autres PTF et le projet bonne gouvernance</t>
  </si>
  <si>
    <t>Opportunité conjoncturelle avec la
volonté de dynamiser l’intégration du Burundi dans l’EAC</t>
  </si>
  <si>
    <t>participation aux groupes sectoriels/thématiques</t>
  </si>
  <si>
    <t xml:space="preserve">Multiplication des CGMP ad hoc par les partenaires pour les besoins de leurs projets/programmes </t>
  </si>
  <si>
    <t>Amélioration du cadre règlementaire plus conforme aux normes internationales</t>
  </si>
  <si>
    <t>Capitalisation des expériences</t>
  </si>
  <si>
    <t xml:space="preserve">Coordination sectorielle et partenariat avec plaidoyer pour l’alignement sur les procédures nationales </t>
  </si>
  <si>
    <t>Maintien de l’ARMP/DNCMP/CGMP dans des locaux insuffisants et inadaptés à l’informatisation et sécurisation/sécurisation des archives</t>
  </si>
  <si>
    <t>Plaidoyer pour la mise à disposition à tous les niveaux de locaux adéquats</t>
  </si>
  <si>
    <t>Risques de malversations - Risque d’utilisation des ressources matérielles et logistiques, financées par l’intervention, à des fins personnelles - Risques de double paiement des mêmes frais, une fois sur le Budget de l’Etat et une fois sur le budget de l’intervention - Risques d’autres fraudes
financières</t>
  </si>
  <si>
    <t>Séparation des fonctions entre « engagement » et « paiement »</t>
  </si>
  <si>
    <t>Equipe administrative et financière renforcée par un gestionnaire MP en appui à la CGMP du MFPDE</t>
  </si>
  <si>
    <t>Audits</t>
  </si>
  <si>
    <t xml:space="preserve">Risque de goulot d’étranglement à la DNCMP entrainant retards et avis non dûment motivés </t>
  </si>
  <si>
    <t>Renforcement de la coordination et travail
collectif sur la révision du cadre
règlementaire et relèvement progressif des
seuils</t>
  </si>
  <si>
    <t>Focus sur les fonctions d’audit ARMP et de
contrôle a posteriori de la DNCMP
(permettant progressivement d’augmenter
les seuils de contrôle a priori et donc de
diminuer le volume de dossiers à traiter)</t>
  </si>
  <si>
    <t>Risque de manque de motivation dans les organes liés à la passation et à la gestion des MP</t>
  </si>
  <si>
    <t>Accent sur le renforcement des capacités</t>
  </si>
  <si>
    <t>Amélioration des conditions/cadre de travail</t>
  </si>
  <si>
    <t xml:space="preserve">Appui à l’amélioration/ de la clarification du partage des rôles et des responsabilités entre les différents organes </t>
  </si>
  <si>
    <t>Capacité de gestion administrative et financière faible des organes</t>
  </si>
  <si>
    <t>Actions de renforcement des capacités de gestion / d’appui en développement organisationnel aux organes</t>
  </si>
  <si>
    <t xml:space="preserve">Collaboration et concertation avec le MFPDE pour l’installation rapide des DAF dans les ministères sectoriels et appui du projet à la formation MP des DAF </t>
  </si>
  <si>
    <t>Taux de rotation du personnel (désigné par ordonnance) dans les organes trop élevé limitant la maîtrise des textes et procédures MP et freinant la professionnalisation de membres des CGMP</t>
  </si>
  <si>
    <t>Accent mis sur le renforcement des capacités (pas de positionnement d’AT dans les CGMP en attendant la mise en place des DAF)</t>
  </si>
  <si>
    <t>Dialogue continu avec le MFPDE et les attachés (Ambassade de Belgique) pour trouver des solutions au niveau politique au besoin</t>
  </si>
  <si>
    <t>Projets &amp; HQ</t>
  </si>
  <si>
    <t>en continu</t>
  </si>
  <si>
    <t>mid 2014</t>
  </si>
  <si>
    <t>Projet et REPBDI</t>
  </si>
  <si>
    <t>HQ</t>
  </si>
  <si>
    <t>fin 2014</t>
  </si>
  <si>
    <t>ARMP</t>
  </si>
  <si>
    <t>Réalisation de l'audit des marchés publics - exerice 2013</t>
  </si>
  <si>
    <t>cogestion</t>
  </si>
  <si>
    <t>Réalisation de l'audit des marchés publics - exerice 2014</t>
  </si>
  <si>
    <t>Financement des fais de transport pour l'exécution de missions spécifiques</t>
  </si>
  <si>
    <t xml:space="preserve">Paiement sur bases d'avances successives dont les libérations sont subordonnées à certaines conditionnalités </t>
  </si>
  <si>
    <t>Organisation d'un atelier d'échange sur les propositions d'amélioration du CMP, avec les représentants EAC et COMESA</t>
  </si>
  <si>
    <t>A05-04-03</t>
  </si>
  <si>
    <t>Elaboration des modules de formation des CGMP communales</t>
  </si>
  <si>
    <t>A03-03-07</t>
  </si>
  <si>
    <t>Réalisation d'un audit sur les besoin en archivage et sur l'aménagement des espaces de travail à l'ARMP et la DNCMP + autres tâches liées à l'archivage (appui passation MP + appui recrutement)</t>
  </si>
  <si>
    <t>Réalisation d'un audit sur les besoins en informatique de l'ARMP et la DNCMP + autres tâches liées à l'informatisation (appui passation MP + appui recrutement)</t>
  </si>
  <si>
    <t>Marché de services pour la réalisation d'une étude d'évaluation des capacités institutionnelles et opérationnelles de l'ARMP, de la DNCMP et de CGMP de ministères sectoriels</t>
  </si>
  <si>
    <t>A 03 01</t>
  </si>
  <si>
    <t>CTB-BDI/643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</si>
</sst>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_(&quot;$&quot;* \(#,##0.00\);_(&quot;$&quot;* &quot;-&quot;??_);_(@_)"/>
    <numFmt numFmtId="165" formatCode="_ &quot;€ &quot;* #,##0_ ;_ &quot;€ &quot;* \-#,##0_ ;_ &quot;€ &quot;* \-_ ;_ @_ "/>
    <numFmt numFmtId="166" formatCode="[$€-2]\ #,##0"/>
    <numFmt numFmtId="167" formatCode="[$€-2]\ #,##0;\-[$€-2]\ #,##0"/>
    <numFmt numFmtId="168" formatCode="d/mm/yyyy;@"/>
    <numFmt numFmtId="169" formatCode="[$MAD]\ #,##0"/>
    <numFmt numFmtId="170" formatCode="[$-80C]d\ mmmm\ yyyy;@"/>
    <numFmt numFmtId="171" formatCode="[$-40C]d\-mmm\-yy;@"/>
    <numFmt numFmtId="172" formatCode="[$€-80C]\ #,##0"/>
    <numFmt numFmtId="173" formatCode="#,##0\ [$BIF]"/>
  </numFmts>
  <fonts count="7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theme="0"/>
      <name val="Calibri"/>
      <family val="2"/>
      <scheme val="minor"/>
    </font>
    <font>
      <sz val="11"/>
      <color theme="0"/>
      <name val="Calibri"/>
      <family val="2"/>
      <scheme val="minor"/>
    </font>
    <font>
      <b/>
      <sz val="18"/>
      <color theme="3"/>
      <name val="Arial"/>
      <family val="2"/>
    </font>
    <font>
      <sz val="10"/>
      <color indexed="8"/>
      <name val="Calibri"/>
      <family val="2"/>
    </font>
    <font>
      <b/>
      <sz val="10"/>
      <name val="Arial"/>
      <family val="2"/>
    </font>
    <font>
      <b/>
      <sz val="10"/>
      <color theme="0"/>
      <name val="Arial"/>
      <family val="2"/>
    </font>
    <font>
      <sz val="10"/>
      <name val="Arial"/>
      <family val="2"/>
    </font>
    <font>
      <b/>
      <sz val="12"/>
      <name val="Arial"/>
      <family val="2"/>
    </font>
    <font>
      <sz val="9"/>
      <color indexed="81"/>
      <name val="Tahoma"/>
      <family val="2"/>
    </font>
    <font>
      <sz val="10"/>
      <name val="Calibri"/>
      <family val="2"/>
      <scheme val="minor"/>
    </font>
    <font>
      <b/>
      <sz val="10"/>
      <name val="Calibri"/>
      <family val="2"/>
      <scheme val="minor"/>
    </font>
    <font>
      <sz val="10"/>
      <color indexed="8"/>
      <name val="Calibri"/>
      <family val="2"/>
      <scheme val="minor"/>
    </font>
    <font>
      <b/>
      <sz val="10"/>
      <color theme="0"/>
      <name val="Calibri"/>
      <family val="2"/>
      <scheme val="minor"/>
    </font>
    <font>
      <b/>
      <sz val="8"/>
      <name val="Arial Narrow"/>
      <family val="2"/>
    </font>
    <font>
      <sz val="8"/>
      <name val="Arial Narrow"/>
      <family val="2"/>
    </font>
    <font>
      <sz val="12"/>
      <name val="Calibri"/>
      <family val="2"/>
      <scheme val="minor"/>
    </font>
    <font>
      <sz val="10"/>
      <color theme="1"/>
      <name val="Calibri"/>
      <family val="2"/>
      <scheme val="minor"/>
    </font>
    <font>
      <sz val="12"/>
      <color theme="0"/>
      <name val="Calibri"/>
      <family val="2"/>
      <scheme val="minor"/>
    </font>
    <font>
      <sz val="10"/>
      <color theme="0"/>
      <name val="Arial"/>
      <family val="2"/>
    </font>
    <font>
      <b/>
      <sz val="18"/>
      <color rgb="FF000080"/>
      <name val="Arial"/>
      <family val="2"/>
    </font>
    <font>
      <b/>
      <sz val="10"/>
      <color rgb="FFFFFFFF"/>
      <name val="Arial"/>
      <family val="2"/>
    </font>
    <font>
      <b/>
      <i/>
      <sz val="10"/>
      <color rgb="FFFFFFFF"/>
      <name val="Arial"/>
      <family val="2"/>
    </font>
    <font>
      <sz val="9"/>
      <color theme="1"/>
      <name val="Calibri"/>
      <family val="2"/>
      <scheme val="minor"/>
    </font>
    <font>
      <b/>
      <sz val="9"/>
      <color theme="0"/>
      <name val="Calibri"/>
      <family val="2"/>
      <scheme val="minor"/>
    </font>
    <font>
      <sz val="18"/>
      <name val="Arial"/>
      <family val="2"/>
    </font>
    <font>
      <sz val="8"/>
      <color theme="1"/>
      <name val="Calibri"/>
      <family val="2"/>
      <scheme val="minor"/>
    </font>
    <font>
      <b/>
      <sz val="11"/>
      <color theme="1"/>
      <name val="Calibri"/>
      <family val="2"/>
      <scheme val="minor"/>
    </font>
    <font>
      <i/>
      <sz val="10"/>
      <name val="Arial"/>
      <family val="2"/>
    </font>
    <font>
      <sz val="12"/>
      <name val="Calibri"/>
      <family val="2"/>
    </font>
    <font>
      <b/>
      <sz val="11"/>
      <color rgb="FFFF0000"/>
      <name val="Calibri"/>
      <family val="2"/>
      <scheme val="minor"/>
    </font>
    <font>
      <b/>
      <sz val="11"/>
      <name val="Calibri"/>
      <family val="2"/>
      <scheme val="minor"/>
    </font>
  </fonts>
  <fills count="48">
    <fill>
      <patternFill patternType="none"/>
    </fill>
    <fill>
      <patternFill patternType="gray125"/>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4" tint="0.59999389629810485"/>
        <bgColor indexed="64"/>
      </patternFill>
    </fill>
    <fill>
      <patternFill patternType="solid">
        <fgColor theme="4" tint="0.39997558519241921"/>
        <bgColor indexed="65"/>
      </patternFill>
    </fill>
    <fill>
      <patternFill patternType="solid">
        <fgColor theme="9" tint="0.39997558519241921"/>
        <bgColor indexed="64"/>
      </patternFill>
    </fill>
    <fill>
      <patternFill patternType="solid">
        <fgColor theme="9" tint="-0.249977111117893"/>
        <bgColor indexed="64"/>
      </patternFill>
    </fill>
    <fill>
      <patternFill patternType="solid">
        <fgColor indexed="22"/>
        <bgColor indexed="31"/>
      </patternFill>
    </fill>
    <fill>
      <patternFill patternType="solid">
        <fgColor indexed="43"/>
        <bgColor indexed="26"/>
      </patternFill>
    </fill>
    <fill>
      <patternFill patternType="solid">
        <fgColor theme="4" tint="0.79998168889431442"/>
        <bgColor indexed="65"/>
      </patternFill>
    </fill>
    <fill>
      <patternFill patternType="solid">
        <fgColor theme="4"/>
        <bgColor indexed="64"/>
      </patternFill>
    </fill>
    <fill>
      <patternFill patternType="solid">
        <fgColor theme="4"/>
        <bgColor indexed="62"/>
      </patternFill>
    </fill>
    <fill>
      <patternFill patternType="solid">
        <fgColor theme="6"/>
        <bgColor indexed="64"/>
      </patternFill>
    </fill>
    <fill>
      <patternFill patternType="solid">
        <fgColor rgb="FFC0C0C0"/>
        <bgColor rgb="FFCCCCFF"/>
      </patternFill>
    </fill>
    <fill>
      <patternFill patternType="solid">
        <fgColor rgb="FF666699"/>
        <bgColor rgb="FF808080"/>
      </patternFill>
    </fill>
    <fill>
      <patternFill patternType="solid">
        <fgColor rgb="FF993366"/>
        <bgColor rgb="FF993366"/>
      </patternFill>
    </fill>
    <fill>
      <patternFill patternType="solid">
        <fgColor rgb="FF3366FF"/>
        <bgColor rgb="FF0066CC"/>
      </patternFill>
    </fill>
    <fill>
      <patternFill patternType="solid">
        <fgColor theme="6" tint="0.39997558519241921"/>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499984740745262"/>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style="thin">
        <color indexed="8"/>
      </right>
      <top style="thin">
        <color indexed="8"/>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5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0" borderId="2" applyNumberFormat="0" applyFill="0" applyAlignment="0" applyProtection="0"/>
    <xf numFmtId="0" fontId="19" fillId="16" borderId="4" applyNumberFormat="0" applyFont="0" applyAlignment="0" applyProtection="0"/>
    <xf numFmtId="0" fontId="28" fillId="6" borderId="1" applyNumberFormat="0" applyAlignment="0" applyProtection="0"/>
    <xf numFmtId="0" fontId="22" fillId="0" borderId="0" applyNumberFormat="0" applyFill="0" applyBorder="0" applyAlignment="0" applyProtection="0">
      <alignment vertical="top"/>
      <protection locked="0"/>
    </xf>
    <xf numFmtId="0" fontId="29" fillId="2" borderId="0" applyNumberFormat="0" applyBorder="0" applyAlignment="0" applyProtection="0"/>
    <xf numFmtId="0" fontId="30" fillId="17" borderId="0" applyNumberFormat="0" applyBorder="0" applyAlignment="0" applyProtection="0"/>
    <xf numFmtId="0" fontId="31" fillId="3" borderId="0" applyNumberFormat="0" applyBorder="0" applyAlignment="0" applyProtection="0"/>
    <xf numFmtId="0" fontId="32" fillId="14"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15"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9" fillId="0" borderId="0"/>
    <xf numFmtId="0" fontId="23" fillId="0" borderId="0"/>
    <xf numFmtId="0" fontId="45" fillId="0" borderId="0"/>
    <xf numFmtId="164" fontId="18" fillId="0" borderId="0" applyFont="0" applyFill="0" applyBorder="0" applyAlignment="0" applyProtection="0"/>
    <xf numFmtId="9" fontId="19" fillId="0" borderId="0" applyFont="0" applyFill="0" applyBorder="0" applyAlignment="0" applyProtection="0"/>
    <xf numFmtId="0" fontId="40" fillId="23" borderId="0" applyNumberFormat="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17" fillId="28" borderId="0" applyNumberFormat="0" applyBorder="0" applyAlignment="0" applyProtection="0"/>
    <xf numFmtId="0" fontId="19" fillId="0" borderId="0"/>
    <xf numFmtId="0" fontId="16" fillId="0" borderId="0"/>
    <xf numFmtId="0" fontId="13" fillId="0" borderId="0"/>
    <xf numFmtId="0" fontId="12" fillId="0" borderId="0"/>
    <xf numFmtId="0" fontId="8" fillId="0" borderId="0"/>
    <xf numFmtId="0" fontId="5" fillId="0" borderId="0"/>
    <xf numFmtId="0" fontId="4" fillId="0" borderId="0"/>
    <xf numFmtId="0" fontId="2" fillId="0" borderId="0"/>
  </cellStyleXfs>
  <cellXfs count="424">
    <xf numFmtId="0" fontId="0" fillId="0" borderId="0" xfId="0"/>
    <xf numFmtId="0" fontId="19" fillId="0" borderId="0" xfId="38"/>
    <xf numFmtId="0" fontId="42" fillId="0" borderId="0" xfId="39" applyFont="1"/>
    <xf numFmtId="0" fontId="19" fillId="0" borderId="0" xfId="38" applyFont="1"/>
    <xf numFmtId="0" fontId="19" fillId="0" borderId="0" xfId="38" applyFont="1" applyAlignment="1"/>
    <xf numFmtId="0" fontId="19" fillId="0" borderId="9" xfId="38" applyFont="1" applyBorder="1" applyAlignment="1">
      <alignment wrapText="1"/>
    </xf>
    <xf numFmtId="0" fontId="19" fillId="0" borderId="9" xfId="38" applyFont="1" applyBorder="1"/>
    <xf numFmtId="0" fontId="19" fillId="0" borderId="0" xfId="38" applyFont="1" applyAlignment="1">
      <alignment wrapText="1"/>
    </xf>
    <xf numFmtId="0" fontId="41" fillId="0" borderId="0" xfId="28" applyFont="1" applyAlignment="1">
      <alignment vertical="center"/>
    </xf>
    <xf numFmtId="0" fontId="45" fillId="0" borderId="0" xfId="40"/>
    <xf numFmtId="0" fontId="43" fillId="0" borderId="0" xfId="40" applyFont="1"/>
    <xf numFmtId="0" fontId="49" fillId="22" borderId="12" xfId="40" applyFont="1" applyFill="1" applyBorder="1" applyAlignment="1">
      <alignment horizontal="center" vertical="center" wrapText="1"/>
    </xf>
    <xf numFmtId="0" fontId="45" fillId="0" borderId="0" xfId="40" applyAlignment="1">
      <alignment vertical="center"/>
    </xf>
    <xf numFmtId="0" fontId="48" fillId="22" borderId="0" xfId="0" applyFont="1" applyFill="1" applyAlignment="1">
      <alignment horizontal="center" vertical="center" wrapText="1"/>
    </xf>
    <xf numFmtId="0" fontId="50" fillId="6" borderId="0" xfId="5" applyFont="1" applyBorder="1" applyAlignment="1">
      <alignment vertical="center" wrapText="1"/>
    </xf>
    <xf numFmtId="0" fontId="48" fillId="0" borderId="0" xfId="38" applyFont="1" applyAlignment="1">
      <alignment vertical="center" wrapText="1"/>
    </xf>
    <xf numFmtId="0" fontId="48" fillId="24" borderId="0" xfId="0" applyFont="1" applyFill="1" applyAlignment="1">
      <alignment horizontal="center" vertical="center" wrapText="1"/>
    </xf>
    <xf numFmtId="0" fontId="51" fillId="25" borderId="0" xfId="0" applyFont="1" applyFill="1" applyAlignment="1">
      <alignment horizontal="center" vertical="center"/>
    </xf>
    <xf numFmtId="0" fontId="43" fillId="0" borderId="0" xfId="38" applyFont="1" applyAlignment="1">
      <alignment vertical="center" wrapText="1"/>
    </xf>
    <xf numFmtId="0" fontId="46" fillId="0" borderId="0" xfId="38" applyFont="1" applyAlignment="1">
      <alignment vertical="center"/>
    </xf>
    <xf numFmtId="0" fontId="19" fillId="0" borderId="0" xfId="38" applyFont="1" applyAlignment="1">
      <alignment vertical="center"/>
    </xf>
    <xf numFmtId="0" fontId="39" fillId="23" borderId="9" xfId="43" applyFont="1" applyBorder="1" applyAlignment="1">
      <alignment vertical="center"/>
    </xf>
    <xf numFmtId="0" fontId="39" fillId="23" borderId="9" xfId="43" applyFont="1" applyBorder="1" applyAlignment="1">
      <alignment vertical="center" wrapText="1"/>
    </xf>
    <xf numFmtId="15" fontId="20" fillId="0" borderId="0" xfId="0" applyNumberFormat="1" applyFont="1" applyAlignment="1">
      <alignment horizontal="center"/>
    </xf>
    <xf numFmtId="0" fontId="20" fillId="0" borderId="0" xfId="0" applyFont="1"/>
    <xf numFmtId="0" fontId="20" fillId="0" borderId="0" xfId="0" applyFont="1" applyAlignment="1">
      <alignment horizontal="left" wrapText="1"/>
    </xf>
    <xf numFmtId="166" fontId="20" fillId="0" borderId="0" xfId="0" applyNumberFormat="1" applyFont="1"/>
    <xf numFmtId="3" fontId="20" fillId="0" borderId="0" xfId="0" applyNumberFormat="1" applyFont="1" applyAlignment="1">
      <alignment horizontal="right"/>
    </xf>
    <xf numFmtId="165" fontId="20" fillId="0" borderId="0" xfId="0" applyNumberFormat="1" applyFont="1" applyAlignment="1">
      <alignment horizontal="right"/>
    </xf>
    <xf numFmtId="0" fontId="53" fillId="0" borderId="0" xfId="0" applyFont="1" applyAlignment="1">
      <alignment horizontal="left" vertical="center" indent="1"/>
    </xf>
    <xf numFmtId="0" fontId="20" fillId="0" borderId="18" xfId="0" applyFont="1" applyBorder="1" applyAlignment="1">
      <alignment vertical="center"/>
    </xf>
    <xf numFmtId="15" fontId="20" fillId="0" borderId="18" xfId="0" applyNumberFormat="1" applyFont="1" applyBorder="1" applyAlignment="1">
      <alignment horizontal="center" vertical="center"/>
    </xf>
    <xf numFmtId="167" fontId="20" fillId="0" borderId="18" xfId="0" applyNumberFormat="1" applyFont="1" applyBorder="1" applyAlignment="1">
      <alignment vertical="center"/>
    </xf>
    <xf numFmtId="0" fontId="20" fillId="0" borderId="20" xfId="0" applyFont="1" applyBorder="1" applyAlignment="1">
      <alignment vertical="center"/>
    </xf>
    <xf numFmtId="15" fontId="20" fillId="0" borderId="20" xfId="0" applyNumberFormat="1" applyFont="1" applyBorder="1" applyAlignment="1">
      <alignment horizontal="center" vertical="center"/>
    </xf>
    <xf numFmtId="167" fontId="20" fillId="0" borderId="20" xfId="0" applyNumberFormat="1" applyFont="1" applyBorder="1" applyAlignment="1">
      <alignment vertical="center"/>
    </xf>
    <xf numFmtId="0" fontId="21" fillId="27" borderId="19" xfId="0" applyFont="1" applyFill="1" applyBorder="1" applyAlignment="1">
      <alignment vertical="center"/>
    </xf>
    <xf numFmtId="0" fontId="20" fillId="27" borderId="19" xfId="0" applyFont="1" applyFill="1" applyBorder="1" applyAlignment="1">
      <alignment horizontal="center" vertical="center"/>
    </xf>
    <xf numFmtId="167" fontId="20" fillId="27" borderId="19" xfId="0" applyNumberFormat="1" applyFont="1" applyFill="1" applyBorder="1" applyAlignment="1">
      <alignment vertical="center"/>
    </xf>
    <xf numFmtId="0" fontId="20" fillId="0" borderId="0" xfId="0" applyFont="1" applyBorder="1" applyAlignment="1">
      <alignment horizontal="center" vertical="center" wrapText="1"/>
    </xf>
    <xf numFmtId="3" fontId="20" fillId="0" borderId="0" xfId="0" applyNumberFormat="1" applyFont="1" applyBorder="1" applyAlignment="1">
      <alignment horizontal="center" vertical="center"/>
    </xf>
    <xf numFmtId="166"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15" fontId="20" fillId="0" borderId="0" xfId="0" applyNumberFormat="1" applyFont="1" applyAlignment="1">
      <alignment vertical="center"/>
    </xf>
    <xf numFmtId="0" fontId="22" fillId="0" borderId="9" xfId="22" applyBorder="1" applyAlignment="1" applyProtection="1"/>
    <xf numFmtId="0" fontId="0" fillId="0" borderId="9" xfId="38" quotePrefix="1" applyFont="1" applyBorder="1" applyAlignment="1">
      <alignment wrapText="1"/>
    </xf>
    <xf numFmtId="0" fontId="55" fillId="28" borderId="0" xfId="46" applyFont="1" applyAlignment="1">
      <alignment horizontal="center" vertical="center" wrapText="1"/>
    </xf>
    <xf numFmtId="0" fontId="23" fillId="6" borderId="0" xfId="5" applyAlignment="1">
      <alignment horizontal="center" vertical="center" wrapText="1"/>
    </xf>
    <xf numFmtId="0" fontId="0" fillId="0" borderId="0" xfId="0" applyAlignment="1">
      <alignment wrapText="1"/>
    </xf>
    <xf numFmtId="0" fontId="44" fillId="30" borderId="22" xfId="0" applyFont="1" applyFill="1" applyBorder="1" applyAlignment="1">
      <alignment horizontal="center" vertical="top" wrapText="1"/>
    </xf>
    <xf numFmtId="0" fontId="20" fillId="0" borderId="0" xfId="0" applyFont="1" applyAlignment="1">
      <alignment vertical="top"/>
    </xf>
    <xf numFmtId="0" fontId="0" fillId="0" borderId="20" xfId="0" applyFont="1" applyBorder="1" applyAlignment="1">
      <alignment vertical="center"/>
    </xf>
    <xf numFmtId="15" fontId="0" fillId="0" borderId="20" xfId="0" applyNumberFormat="1" applyFont="1" applyBorder="1" applyAlignment="1">
      <alignment horizontal="center" vertical="center"/>
    </xf>
    <xf numFmtId="167" fontId="0" fillId="0" borderId="20" xfId="0" applyNumberFormat="1" applyFont="1" applyBorder="1" applyAlignment="1">
      <alignment vertical="center"/>
    </xf>
    <xf numFmtId="166" fontId="20" fillId="0" borderId="42" xfId="0" applyNumberFormat="1" applyFont="1" applyBorder="1" applyAlignment="1">
      <alignment horizontal="center" vertical="center"/>
    </xf>
    <xf numFmtId="166" fontId="20" fillId="0" borderId="43" xfId="0" applyNumberFormat="1" applyFont="1" applyBorder="1" applyAlignment="1">
      <alignment horizontal="center" vertical="center"/>
    </xf>
    <xf numFmtId="166" fontId="20" fillId="0" borderId="44" xfId="0" applyNumberFormat="1" applyFont="1" applyBorder="1" applyAlignment="1">
      <alignment horizontal="center" vertical="center"/>
    </xf>
    <xf numFmtId="166" fontId="44" fillId="31" borderId="0" xfId="0" applyNumberFormat="1" applyFont="1" applyFill="1"/>
    <xf numFmtId="0" fontId="44" fillId="31" borderId="0" xfId="0" applyFont="1" applyFill="1" applyAlignment="1">
      <alignment horizontal="right"/>
    </xf>
    <xf numFmtId="1" fontId="58" fillId="0" borderId="0" xfId="0" applyNumberFormat="1" applyFont="1" applyFill="1" applyBorder="1" applyAlignment="1" applyProtection="1">
      <alignment vertical="top"/>
    </xf>
    <xf numFmtId="0" fontId="41" fillId="0" borderId="0" xfId="28" applyFont="1" applyAlignment="1">
      <alignment vertical="center"/>
    </xf>
    <xf numFmtId="0" fontId="0" fillId="0" borderId="0" xfId="0" applyProtection="1">
      <protection locked="0"/>
    </xf>
    <xf numFmtId="167" fontId="20" fillId="0" borderId="47" xfId="0" applyNumberFormat="1" applyFont="1" applyBorder="1" applyAlignment="1">
      <alignment vertical="center"/>
    </xf>
    <xf numFmtId="15" fontId="20" fillId="0" borderId="47" xfId="0" applyNumberFormat="1" applyFont="1" applyBorder="1" applyAlignment="1">
      <alignment horizontal="center" vertical="center"/>
    </xf>
    <xf numFmtId="0" fontId="0" fillId="0" borderId="47" xfId="0" applyFont="1" applyBorder="1" applyAlignment="1">
      <alignment vertical="center"/>
    </xf>
    <xf numFmtId="0" fontId="20" fillId="0" borderId="47" xfId="0" applyFont="1" applyBorder="1" applyAlignment="1">
      <alignment vertical="center"/>
    </xf>
    <xf numFmtId="0" fontId="20" fillId="0" borderId="0" xfId="0" applyFont="1" applyBorder="1"/>
    <xf numFmtId="0" fontId="16" fillId="0" borderId="15" xfId="48" applyFill="1" applyBorder="1" applyAlignment="1">
      <alignment horizontal="left"/>
    </xf>
    <xf numFmtId="0" fontId="16" fillId="0" borderId="15" xfId="48" applyFill="1" applyBorder="1"/>
    <xf numFmtId="0" fontId="45" fillId="0" borderId="0" xfId="40" applyBorder="1"/>
    <xf numFmtId="0" fontId="16" fillId="0" borderId="14" xfId="48" applyFill="1" applyBorder="1"/>
    <xf numFmtId="0" fontId="16" fillId="0" borderId="33" xfId="48" applyFill="1" applyBorder="1"/>
    <xf numFmtId="0" fontId="63" fillId="0" borderId="0" xfId="0" applyFont="1"/>
    <xf numFmtId="0" fontId="16" fillId="39" borderId="12" xfId="48" applyFill="1" applyBorder="1"/>
    <xf numFmtId="0" fontId="16" fillId="39" borderId="15" xfId="48" applyFill="1" applyBorder="1"/>
    <xf numFmtId="0" fontId="16" fillId="39" borderId="15" xfId="48" applyFill="1" applyBorder="1" applyAlignment="1">
      <alignment horizontal="left"/>
    </xf>
    <xf numFmtId="0" fontId="16" fillId="39" borderId="32" xfId="48" applyFill="1" applyBorder="1"/>
    <xf numFmtId="0" fontId="44" fillId="29" borderId="37" xfId="0" applyFont="1" applyFill="1" applyBorder="1"/>
    <xf numFmtId="0" fontId="44" fillId="29" borderId="38" xfId="0" applyFont="1" applyFill="1" applyBorder="1"/>
    <xf numFmtId="0" fontId="16" fillId="39" borderId="15" xfId="48" applyFill="1" applyBorder="1" applyAlignment="1" applyProtection="1">
      <alignment horizontal="left"/>
    </xf>
    <xf numFmtId="0" fontId="39" fillId="37" borderId="0" xfId="48" applyFont="1" applyFill="1" applyBorder="1" applyProtection="1">
      <protection locked="0"/>
    </xf>
    <xf numFmtId="0" fontId="16" fillId="36" borderId="15" xfId="48" applyFill="1" applyBorder="1" applyProtection="1">
      <protection locked="0"/>
    </xf>
    <xf numFmtId="17" fontId="16" fillId="0" borderId="52" xfId="48" applyNumberFormat="1" applyBorder="1" applyProtection="1">
      <protection locked="0"/>
    </xf>
    <xf numFmtId="17" fontId="16" fillId="0" borderId="49" xfId="48" applyNumberFormat="1" applyBorder="1" applyProtection="1">
      <protection locked="0"/>
    </xf>
    <xf numFmtId="0" fontId="16" fillId="36" borderId="0" xfId="48" applyFill="1" applyBorder="1" applyProtection="1">
      <protection locked="0"/>
    </xf>
    <xf numFmtId="0" fontId="16" fillId="0" borderId="0" xfId="48" applyProtection="1"/>
    <xf numFmtId="0" fontId="61" fillId="0" borderId="0" xfId="48" applyFont="1" applyProtection="1"/>
    <xf numFmtId="0" fontId="16" fillId="39" borderId="12" xfId="48" applyFill="1" applyBorder="1" applyProtection="1"/>
    <xf numFmtId="0" fontId="16" fillId="39" borderId="15" xfId="48" applyFill="1" applyBorder="1" applyProtection="1"/>
    <xf numFmtId="0" fontId="61" fillId="0" borderId="9" xfId="48" applyFont="1" applyBorder="1" applyProtection="1"/>
    <xf numFmtId="0" fontId="39" fillId="37" borderId="0" xfId="48" applyFont="1" applyFill="1" applyBorder="1" applyProtection="1"/>
    <xf numFmtId="0" fontId="62" fillId="37" borderId="0" xfId="48" applyFont="1" applyFill="1" applyBorder="1" applyProtection="1"/>
    <xf numFmtId="17" fontId="16" fillId="36" borderId="15" xfId="48" applyNumberFormat="1" applyFill="1" applyBorder="1" applyProtection="1"/>
    <xf numFmtId="0" fontId="61" fillId="36" borderId="15" xfId="48" applyFont="1" applyFill="1" applyBorder="1" applyProtection="1"/>
    <xf numFmtId="0" fontId="16" fillId="0" borderId="0" xfId="48" applyBorder="1" applyProtection="1"/>
    <xf numFmtId="17" fontId="16" fillId="0" borderId="0" xfId="48" applyNumberFormat="1" applyBorder="1" applyProtection="1"/>
    <xf numFmtId="0" fontId="61" fillId="36" borderId="0" xfId="48" applyFont="1" applyFill="1" applyBorder="1" applyProtection="1"/>
    <xf numFmtId="0" fontId="16" fillId="40" borderId="12" xfId="48" applyFill="1" applyBorder="1"/>
    <xf numFmtId="0" fontId="16" fillId="40" borderId="15" xfId="48" applyFill="1" applyBorder="1"/>
    <xf numFmtId="0" fontId="16" fillId="40" borderId="15" xfId="48" applyFill="1" applyBorder="1" applyAlignment="1">
      <alignment horizontal="left"/>
    </xf>
    <xf numFmtId="0" fontId="16" fillId="40" borderId="32" xfId="48" applyFill="1" applyBorder="1"/>
    <xf numFmtId="0" fontId="16" fillId="40" borderId="12" xfId="48" applyFill="1" applyBorder="1" applyProtection="1"/>
    <xf numFmtId="0" fontId="16" fillId="40" borderId="15" xfId="48" applyFill="1" applyBorder="1" applyAlignment="1" applyProtection="1">
      <alignment horizontal="left"/>
    </xf>
    <xf numFmtId="0" fontId="16" fillId="40" borderId="15" xfId="48" applyFill="1" applyBorder="1" applyProtection="1"/>
    <xf numFmtId="0" fontId="16" fillId="40" borderId="32" xfId="48" applyFill="1" applyBorder="1" applyProtection="1"/>
    <xf numFmtId="0" fontId="16" fillId="39" borderId="32" xfId="48" applyFill="1" applyBorder="1" applyProtection="1"/>
    <xf numFmtId="0" fontId="41" fillId="0" borderId="0" xfId="28" applyFont="1" applyAlignment="1" applyProtection="1">
      <alignment vertical="center"/>
    </xf>
    <xf numFmtId="0" fontId="0" fillId="0" borderId="0" xfId="0" applyProtection="1"/>
    <xf numFmtId="0" fontId="16" fillId="40" borderId="32" xfId="48" applyFill="1" applyBorder="1" applyAlignment="1" applyProtection="1">
      <alignment horizontal="left"/>
    </xf>
    <xf numFmtId="0" fontId="16" fillId="0" borderId="0" xfId="48" applyFill="1" applyBorder="1" applyProtection="1"/>
    <xf numFmtId="0" fontId="16" fillId="39" borderId="32" xfId="48" applyFill="1" applyBorder="1" applyAlignment="1" applyProtection="1">
      <alignment horizontal="left"/>
    </xf>
    <xf numFmtId="0" fontId="19" fillId="0" borderId="0" xfId="0" applyFont="1" applyFill="1" applyBorder="1" applyAlignment="1" applyProtection="1">
      <alignment vertical="center"/>
    </xf>
    <xf numFmtId="0" fontId="59" fillId="33" borderId="9" xfId="0" applyFont="1" applyFill="1" applyBorder="1" applyAlignment="1" applyProtection="1">
      <alignment horizontal="center" vertical="center" wrapText="1"/>
    </xf>
    <xf numFmtId="0" fontId="59" fillId="34" borderId="9" xfId="0" applyFont="1" applyFill="1" applyBorder="1" applyAlignment="1" applyProtection="1">
      <alignment horizontal="center" vertical="center" wrapText="1"/>
    </xf>
    <xf numFmtId="0" fontId="60" fillId="35" borderId="9" xfId="0" applyFont="1" applyFill="1" applyBorder="1" applyAlignment="1" applyProtection="1">
      <alignment horizontal="center" vertical="center" wrapText="1"/>
    </xf>
    <xf numFmtId="1" fontId="60" fillId="35" borderId="9" xfId="0" applyNumberFormat="1" applyFont="1" applyFill="1" applyBorder="1" applyAlignment="1" applyProtection="1">
      <alignment horizontal="center" vertical="center" wrapText="1"/>
    </xf>
    <xf numFmtId="0" fontId="19" fillId="0" borderId="0" xfId="0" applyFont="1" applyFill="1" applyBorder="1" applyProtection="1"/>
    <xf numFmtId="0" fontId="43" fillId="32" borderId="9" xfId="0" applyFont="1" applyFill="1" applyBorder="1" applyAlignment="1" applyProtection="1">
      <alignment horizontal="center" vertical="top" wrapText="1"/>
    </xf>
    <xf numFmtId="0" fontId="43" fillId="32" borderId="9" xfId="0" applyFont="1" applyFill="1" applyBorder="1" applyAlignment="1" applyProtection="1">
      <alignment horizontal="left" vertical="top" wrapText="1"/>
    </xf>
    <xf numFmtId="0" fontId="59" fillId="33" borderId="9" xfId="0" applyFont="1" applyFill="1" applyBorder="1" applyAlignment="1" applyProtection="1">
      <alignment vertical="top" wrapText="1"/>
    </xf>
    <xf numFmtId="0" fontId="59" fillId="34" borderId="9" xfId="0" applyFont="1" applyFill="1" applyBorder="1" applyAlignment="1" applyProtection="1">
      <alignment horizontal="left" vertical="top" wrapText="1"/>
    </xf>
    <xf numFmtId="0" fontId="60" fillId="35" borderId="9" xfId="0" applyFont="1" applyFill="1" applyBorder="1" applyAlignment="1" applyProtection="1">
      <alignment horizontal="left" vertical="top" wrapText="1"/>
    </xf>
    <xf numFmtId="1" fontId="60" fillId="35" borderId="9" xfId="0" applyNumberFormat="1" applyFont="1" applyFill="1" applyBorder="1" applyAlignment="1" applyProtection="1">
      <alignment horizontal="left" vertical="top" wrapText="1"/>
    </xf>
    <xf numFmtId="1" fontId="60" fillId="35" borderId="9" xfId="0" applyNumberFormat="1" applyFont="1" applyFill="1" applyBorder="1" applyAlignment="1" applyProtection="1">
      <alignment horizontal="center" vertical="top" wrapText="1"/>
    </xf>
    <xf numFmtId="0" fontId="19" fillId="0" borderId="9" xfId="0" applyFont="1" applyFill="1" applyBorder="1" applyAlignment="1" applyProtection="1">
      <alignment horizontal="left" vertical="center"/>
    </xf>
    <xf numFmtId="0" fontId="19" fillId="0" borderId="9" xfId="0" applyFont="1" applyFill="1" applyBorder="1" applyAlignment="1" applyProtection="1">
      <alignment horizontal="center" vertical="center" wrapText="1"/>
    </xf>
    <xf numFmtId="49" fontId="19" fillId="0" borderId="9" xfId="0" applyNumberFormat="1" applyFont="1" applyFill="1" applyBorder="1" applyAlignment="1" applyProtection="1">
      <alignment horizontal="left" vertical="center"/>
    </xf>
    <xf numFmtId="49" fontId="19" fillId="0" borderId="9" xfId="0" applyNumberFormat="1" applyFont="1" applyFill="1" applyBorder="1" applyAlignment="1" applyProtection="1">
      <alignment horizontal="left" vertical="center" wrapText="1"/>
    </xf>
    <xf numFmtId="0" fontId="19" fillId="0" borderId="9" xfId="0" applyNumberFormat="1" applyFont="1" applyFill="1" applyBorder="1" applyAlignment="1" applyProtection="1">
      <alignment horizontal="left" vertical="center" wrapText="1"/>
    </xf>
    <xf numFmtId="0" fontId="19" fillId="0" borderId="9" xfId="0" applyFont="1" applyFill="1" applyBorder="1" applyAlignment="1" applyProtection="1">
      <alignment horizontal="center" vertical="center"/>
    </xf>
    <xf numFmtId="0" fontId="19" fillId="0" borderId="9" xfId="0" quotePrefix="1" applyFont="1" applyFill="1" applyBorder="1" applyAlignment="1" applyProtection="1">
      <alignment horizontal="center" vertical="center" wrapText="1"/>
    </xf>
    <xf numFmtId="1" fontId="19" fillId="0" borderId="9" xfId="0" applyNumberFormat="1" applyFont="1" applyFill="1" applyBorder="1" applyAlignment="1" applyProtection="1">
      <alignment horizontal="center" vertical="center"/>
    </xf>
    <xf numFmtId="49" fontId="19" fillId="0" borderId="9" xfId="0" applyNumberFormat="1" applyFont="1" applyFill="1" applyBorder="1" applyAlignment="1" applyProtection="1">
      <alignment vertical="center" wrapText="1"/>
    </xf>
    <xf numFmtId="0" fontId="19" fillId="0" borderId="9" xfId="0" applyFont="1" applyBorder="1" applyAlignment="1" applyProtection="1">
      <alignment vertical="center" wrapText="1"/>
    </xf>
    <xf numFmtId="0" fontId="19" fillId="0" borderId="0" xfId="0" applyFont="1" applyAlignment="1" applyProtection="1">
      <alignment vertical="center"/>
    </xf>
    <xf numFmtId="49" fontId="0" fillId="0" borderId="9" xfId="0" applyNumberFormat="1" applyFont="1" applyFill="1" applyBorder="1" applyAlignment="1" applyProtection="1">
      <alignment vertical="center" wrapText="1"/>
    </xf>
    <xf numFmtId="0" fontId="19" fillId="0" borderId="9" xfId="0" applyFont="1" applyBorder="1" applyAlignment="1" applyProtection="1">
      <alignment vertical="center"/>
    </xf>
    <xf numFmtId="0" fontId="19" fillId="0" borderId="46" xfId="0" applyNumberFormat="1" applyFont="1" applyFill="1" applyBorder="1" applyAlignment="1" applyProtection="1">
      <alignment horizontal="left" vertical="center" wrapText="1"/>
    </xf>
    <xf numFmtId="0" fontId="19" fillId="0" borderId="45" xfId="0" applyFont="1" applyFill="1" applyBorder="1" applyAlignment="1" applyProtection="1">
      <alignment horizontal="center" vertical="center"/>
    </xf>
    <xf numFmtId="0" fontId="19" fillId="0" borderId="14" xfId="0" applyFont="1" applyBorder="1" applyAlignment="1" applyProtection="1">
      <alignment vertical="center"/>
    </xf>
    <xf numFmtId="49" fontId="19" fillId="0" borderId="40" xfId="0" applyNumberFormat="1" applyFont="1" applyFill="1" applyBorder="1" applyAlignment="1" applyProtection="1">
      <alignment horizontal="left" vertical="center" wrapText="1"/>
    </xf>
    <xf numFmtId="0" fontId="0" fillId="0" borderId="40" xfId="0" applyBorder="1" applyProtection="1"/>
    <xf numFmtId="0" fontId="19" fillId="0" borderId="40" xfId="0" applyFont="1" applyFill="1" applyBorder="1" applyAlignment="1" applyProtection="1">
      <alignment horizontal="center" vertical="center"/>
    </xf>
    <xf numFmtId="0" fontId="41" fillId="0" borderId="0" xfId="28" applyFont="1" applyBorder="1" applyAlignment="1">
      <alignment vertical="center"/>
    </xf>
    <xf numFmtId="0" fontId="20" fillId="41" borderId="52" xfId="47" applyFont="1" applyFill="1" applyBorder="1" applyAlignment="1" applyProtection="1">
      <alignment vertical="center"/>
    </xf>
    <xf numFmtId="0" fontId="20" fillId="41" borderId="49" xfId="47" applyFont="1" applyFill="1" applyBorder="1" applyAlignment="1" applyProtection="1">
      <alignment vertical="center"/>
    </xf>
    <xf numFmtId="0" fontId="20" fillId="42" borderId="52" xfId="47" applyFont="1" applyFill="1" applyBorder="1" applyAlignment="1" applyProtection="1">
      <alignment vertical="center"/>
    </xf>
    <xf numFmtId="0" fontId="20" fillId="42" borderId="49" xfId="47" applyFont="1" applyFill="1" applyBorder="1" applyAlignment="1" applyProtection="1">
      <alignment vertical="center"/>
    </xf>
    <xf numFmtId="0" fontId="16" fillId="24" borderId="15" xfId="48" applyFill="1" applyBorder="1" applyProtection="1"/>
    <xf numFmtId="0" fontId="16" fillId="24" borderId="12" xfId="48" applyFill="1" applyBorder="1" applyProtection="1"/>
    <xf numFmtId="0" fontId="16" fillId="24" borderId="32" xfId="48" applyFill="1" applyBorder="1" applyProtection="1"/>
    <xf numFmtId="0" fontId="16" fillId="38" borderId="12" xfId="48" applyFill="1" applyBorder="1" applyProtection="1"/>
    <xf numFmtId="0" fontId="16" fillId="38" borderId="15" xfId="48" applyFill="1" applyBorder="1" applyProtection="1"/>
    <xf numFmtId="0" fontId="16" fillId="38" borderId="32" xfId="48" applyFill="1" applyBorder="1" applyProtection="1"/>
    <xf numFmtId="0" fontId="16" fillId="0" borderId="0" xfId="48" applyProtection="1">
      <protection locked="0"/>
    </xf>
    <xf numFmtId="0" fontId="16" fillId="36" borderId="32" xfId="48" applyFill="1" applyBorder="1" applyProtection="1">
      <protection locked="0"/>
    </xf>
    <xf numFmtId="0" fontId="61" fillId="36" borderId="32" xfId="48" applyFont="1" applyFill="1" applyBorder="1" applyAlignment="1" applyProtection="1">
      <alignment horizontal="left" vertical="top"/>
      <protection locked="0"/>
    </xf>
    <xf numFmtId="0" fontId="62" fillId="37" borderId="35" xfId="48" applyFont="1" applyFill="1" applyBorder="1" applyAlignment="1" applyProtection="1">
      <alignment horizontal="left" vertical="top"/>
      <protection locked="0"/>
    </xf>
    <xf numFmtId="0" fontId="61" fillId="36" borderId="35" xfId="48" applyFont="1" applyFill="1" applyBorder="1" applyAlignment="1" applyProtection="1">
      <alignment horizontal="left" vertical="top"/>
      <protection locked="0"/>
    </xf>
    <xf numFmtId="0" fontId="14" fillId="43" borderId="40" xfId="48" applyFont="1" applyFill="1" applyBorder="1" applyProtection="1">
      <protection locked="0"/>
    </xf>
    <xf numFmtId="17" fontId="16" fillId="43" borderId="40" xfId="48" applyNumberFormat="1" applyFill="1" applyBorder="1" applyProtection="1"/>
    <xf numFmtId="0" fontId="16" fillId="43" borderId="40" xfId="48" applyFont="1" applyFill="1" applyBorder="1" applyProtection="1"/>
    <xf numFmtId="0" fontId="16" fillId="43" borderId="34" xfId="48" applyFill="1" applyBorder="1" applyAlignment="1" applyProtection="1">
      <alignment wrapText="1"/>
    </xf>
    <xf numFmtId="14" fontId="48" fillId="0" borderId="9" xfId="40" applyNumberFormat="1" applyFont="1" applyBorder="1" applyAlignment="1" applyProtection="1">
      <alignment horizontal="center" vertical="center" wrapText="1"/>
      <protection locked="0"/>
    </xf>
    <xf numFmtId="0" fontId="48" fillId="0" borderId="13" xfId="40" applyFont="1" applyBorder="1" applyAlignment="1" applyProtection="1">
      <alignment horizontal="center" vertical="center"/>
      <protection locked="0"/>
    </xf>
    <xf numFmtId="0" fontId="66" fillId="44" borderId="9" xfId="47" applyFont="1" applyFill="1" applyBorder="1" applyAlignment="1" applyProtection="1">
      <protection locked="0"/>
    </xf>
    <xf numFmtId="0" fontId="19" fillId="44" borderId="9" xfId="47" applyFill="1" applyBorder="1" applyAlignment="1" applyProtection="1">
      <protection locked="0"/>
    </xf>
    <xf numFmtId="17" fontId="48" fillId="44" borderId="9" xfId="47" applyNumberFormat="1" applyFont="1" applyFill="1" applyBorder="1" applyAlignment="1" applyProtection="1">
      <alignment horizontal="center" vertical="center" wrapText="1"/>
      <protection locked="0"/>
    </xf>
    <xf numFmtId="49" fontId="0" fillId="0" borderId="0" xfId="0" applyNumberFormat="1" applyProtection="1">
      <protection locked="0"/>
    </xf>
    <xf numFmtId="168" fontId="0" fillId="0" borderId="0" xfId="0" applyNumberFormat="1" applyProtection="1">
      <protection locked="0"/>
    </xf>
    <xf numFmtId="0" fontId="16" fillId="43" borderId="41" xfId="48" applyFill="1" applyBorder="1" applyProtection="1"/>
    <xf numFmtId="0" fontId="64" fillId="43" borderId="40" xfId="48" applyFont="1" applyFill="1" applyBorder="1" applyProtection="1"/>
    <xf numFmtId="0" fontId="16" fillId="43" borderId="40" xfId="48" applyFill="1" applyBorder="1" applyProtection="1"/>
    <xf numFmtId="0" fontId="39" fillId="37" borderId="33" xfId="48" applyFont="1" applyFill="1" applyBorder="1" applyProtection="1"/>
    <xf numFmtId="0" fontId="16" fillId="36" borderId="12" xfId="48" applyFill="1" applyBorder="1" applyProtection="1"/>
    <xf numFmtId="0" fontId="16" fillId="36" borderId="15" xfId="48" applyFill="1" applyBorder="1" applyProtection="1"/>
    <xf numFmtId="0" fontId="15" fillId="40" borderId="51" xfId="48" applyFont="1" applyFill="1" applyBorder="1" applyProtection="1"/>
    <xf numFmtId="0" fontId="16" fillId="40" borderId="52" xfId="48" applyFill="1" applyBorder="1" applyProtection="1"/>
    <xf numFmtId="0" fontId="16" fillId="40" borderId="48" xfId="48" applyFill="1" applyBorder="1" applyProtection="1"/>
    <xf numFmtId="0" fontId="16" fillId="40" borderId="49" xfId="48" applyFill="1" applyBorder="1" applyProtection="1"/>
    <xf numFmtId="0" fontId="16" fillId="36" borderId="33" xfId="48" applyFill="1" applyBorder="1" applyProtection="1"/>
    <xf numFmtId="0" fontId="16" fillId="36" borderId="0" xfId="48" applyFill="1" applyBorder="1" applyProtection="1"/>
    <xf numFmtId="49" fontId="56" fillId="29" borderId="9" xfId="0" applyNumberFormat="1" applyFont="1" applyFill="1" applyBorder="1" applyProtection="1"/>
    <xf numFmtId="49" fontId="56" fillId="29" borderId="9" xfId="0" applyNumberFormat="1" applyFont="1" applyFill="1" applyBorder="1" applyAlignment="1" applyProtection="1">
      <alignment vertical="top" wrapText="1"/>
    </xf>
    <xf numFmtId="49" fontId="56" fillId="29" borderId="9" xfId="0" applyNumberFormat="1" applyFont="1" applyFill="1" applyBorder="1" applyAlignment="1" applyProtection="1">
      <alignment vertical="top"/>
    </xf>
    <xf numFmtId="0" fontId="43" fillId="0" borderId="39" xfId="0" applyFont="1" applyBorder="1" applyProtection="1">
      <protection locked="0"/>
    </xf>
    <xf numFmtId="0" fontId="43" fillId="0" borderId="36" xfId="0" applyFont="1" applyBorder="1" applyAlignment="1" applyProtection="1">
      <alignment horizontal="left"/>
      <protection locked="0"/>
    </xf>
    <xf numFmtId="0" fontId="0" fillId="0" borderId="41" xfId="40" applyFont="1" applyBorder="1"/>
    <xf numFmtId="0" fontId="0" fillId="0" borderId="40" xfId="40" applyFont="1" applyBorder="1"/>
    <xf numFmtId="0" fontId="45" fillId="0" borderId="34" xfId="40" applyBorder="1"/>
    <xf numFmtId="0" fontId="45" fillId="0" borderId="33" xfId="40" applyBorder="1"/>
    <xf numFmtId="0" fontId="45" fillId="0" borderId="35" xfId="40" applyBorder="1"/>
    <xf numFmtId="0" fontId="45" fillId="0" borderId="10" xfId="40" applyBorder="1"/>
    <xf numFmtId="0" fontId="45" fillId="0" borderId="14" xfId="40" applyBorder="1"/>
    <xf numFmtId="0" fontId="0" fillId="0" borderId="14" xfId="40" applyFont="1" applyBorder="1"/>
    <xf numFmtId="0" fontId="45" fillId="0" borderId="16" xfId="40" applyBorder="1"/>
    <xf numFmtId="0" fontId="45" fillId="0" borderId="9" xfId="40" applyBorder="1" applyAlignment="1" applyProtection="1">
      <alignment vertical="center"/>
      <protection locked="0"/>
    </xf>
    <xf numFmtId="0" fontId="48" fillId="0" borderId="9" xfId="40" applyFont="1" applyBorder="1" applyAlignment="1" applyProtection="1">
      <alignment horizontal="center" vertical="center"/>
      <protection locked="0"/>
    </xf>
    <xf numFmtId="0" fontId="45" fillId="0" borderId="17" xfId="40" applyBorder="1" applyAlignment="1" applyProtection="1">
      <alignment vertical="center"/>
      <protection locked="0"/>
    </xf>
    <xf numFmtId="0" fontId="0" fillId="0" borderId="11" xfId="40" applyFont="1" applyBorder="1" applyAlignment="1" applyProtection="1">
      <alignment vertical="center"/>
      <protection locked="0"/>
    </xf>
    <xf numFmtId="0" fontId="45" fillId="0" borderId="11" xfId="40" applyBorder="1" applyAlignment="1" applyProtection="1">
      <alignment vertical="center"/>
      <protection locked="0"/>
    </xf>
    <xf numFmtId="0" fontId="0" fillId="0" borderId="9" xfId="40" applyFont="1" applyBorder="1" applyAlignment="1" applyProtection="1">
      <alignment vertical="center"/>
      <protection locked="0"/>
    </xf>
    <xf numFmtId="0" fontId="44" fillId="18" borderId="12" xfId="34" applyFont="1" applyBorder="1" applyAlignment="1" applyProtection="1"/>
    <xf numFmtId="0" fontId="44" fillId="18" borderId="15" xfId="34" applyFont="1" applyBorder="1" applyAlignment="1" applyProtection="1"/>
    <xf numFmtId="0" fontId="39" fillId="20" borderId="9" xfId="36" applyFont="1" applyBorder="1" applyAlignment="1" applyProtection="1">
      <alignment horizontal="center"/>
    </xf>
    <xf numFmtId="0" fontId="39" fillId="21" borderId="9" xfId="37" applyFont="1" applyBorder="1" applyAlignment="1" applyProtection="1">
      <alignment horizontal="center"/>
    </xf>
    <xf numFmtId="0" fontId="49" fillId="22" borderId="9" xfId="40" applyFont="1" applyFill="1" applyBorder="1" applyAlignment="1" applyProtection="1">
      <alignment horizontal="center" vertical="center" wrapText="1"/>
    </xf>
    <xf numFmtId="0" fontId="49" fillId="22" borderId="11" xfId="40" applyFont="1" applyFill="1" applyBorder="1" applyAlignment="1" applyProtection="1">
      <alignment horizontal="center" vertical="center" wrapText="1"/>
    </xf>
    <xf numFmtId="0" fontId="49" fillId="22" borderId="16" xfId="40" applyFont="1" applyFill="1" applyBorder="1" applyAlignment="1" applyProtection="1">
      <alignment horizontal="center" vertical="center" wrapText="1"/>
    </xf>
    <xf numFmtId="0" fontId="49" fillId="22" borderId="11" xfId="40" applyFont="1" applyFill="1" applyBorder="1" applyAlignment="1" applyProtection="1">
      <alignment horizontal="center" vertical="center"/>
    </xf>
    <xf numFmtId="49" fontId="57" fillId="29" borderId="17" xfId="0" applyNumberFormat="1" applyFont="1" applyFill="1" applyBorder="1" applyAlignment="1" applyProtection="1">
      <alignment vertical="top" wrapText="1"/>
    </xf>
    <xf numFmtId="49" fontId="57" fillId="29" borderId="0" xfId="0" applyNumberFormat="1" applyFont="1" applyFill="1" applyBorder="1" applyAlignment="1" applyProtection="1">
      <alignment vertical="top" wrapText="1"/>
    </xf>
    <xf numFmtId="0" fontId="11" fillId="36" borderId="15" xfId="48" applyFont="1" applyFill="1" applyBorder="1" applyProtection="1"/>
    <xf numFmtId="0" fontId="61" fillId="0" borderId="35" xfId="48" applyFont="1" applyBorder="1" applyAlignment="1" applyProtection="1">
      <alignment horizontal="left" vertical="top"/>
      <protection locked="0"/>
    </xf>
    <xf numFmtId="0" fontId="68" fillId="45" borderId="35" xfId="48" applyFont="1" applyFill="1" applyBorder="1" applyProtection="1">
      <protection locked="0"/>
    </xf>
    <xf numFmtId="0" fontId="61" fillId="0" borderId="9" xfId="48" applyFont="1" applyBorder="1" applyAlignment="1" applyProtection="1">
      <alignment horizontal="left" vertical="top"/>
      <protection locked="0"/>
    </xf>
    <xf numFmtId="0" fontId="9" fillId="36" borderId="15" xfId="48" applyFont="1" applyFill="1" applyBorder="1" applyProtection="1"/>
    <xf numFmtId="0" fontId="9" fillId="40" borderId="52" xfId="48" applyFont="1" applyFill="1" applyBorder="1" applyProtection="1"/>
    <xf numFmtId="0" fontId="9" fillId="36" borderId="0" xfId="48" applyFont="1" applyFill="1" applyBorder="1" applyProtection="1"/>
    <xf numFmtId="170" fontId="54" fillId="39" borderId="56" xfId="0" applyNumberFormat="1" applyFont="1" applyFill="1" applyBorder="1" applyAlignment="1" applyProtection="1">
      <alignment horizontal="left"/>
      <protection locked="0"/>
    </xf>
    <xf numFmtId="0" fontId="0" fillId="0" borderId="9" xfId="38" applyFont="1" applyBorder="1" applyAlignment="1">
      <alignment wrapText="1"/>
    </xf>
    <xf numFmtId="0" fontId="0" fillId="0" borderId="9" xfId="38" applyFont="1" applyBorder="1"/>
    <xf numFmtId="0" fontId="16" fillId="36" borderId="15" xfId="48" applyFill="1" applyBorder="1" applyAlignment="1" applyProtection="1">
      <alignment wrapText="1"/>
    </xf>
    <xf numFmtId="0" fontId="16" fillId="40" borderId="50" xfId="48" applyFill="1" applyBorder="1" applyAlignment="1" applyProtection="1">
      <alignment vertical="top" wrapText="1"/>
    </xf>
    <xf numFmtId="0" fontId="39" fillId="37" borderId="0" xfId="48" applyFont="1" applyFill="1" applyBorder="1" applyAlignment="1" applyProtection="1">
      <alignment wrapText="1"/>
    </xf>
    <xf numFmtId="0" fontId="10" fillId="40" borderId="53" xfId="48" applyFont="1" applyFill="1" applyBorder="1" applyAlignment="1" applyProtection="1">
      <alignment vertical="top" wrapText="1"/>
    </xf>
    <xf numFmtId="0" fontId="10" fillId="36" borderId="0" xfId="48" applyFont="1" applyFill="1" applyBorder="1" applyAlignment="1" applyProtection="1">
      <alignment horizontal="left" vertical="top" wrapText="1"/>
    </xf>
    <xf numFmtId="168" fontId="0" fillId="0" borderId="0" xfId="0" applyNumberFormat="1" applyAlignment="1" applyProtection="1">
      <alignment horizontal="right"/>
      <protection locked="0"/>
    </xf>
    <xf numFmtId="0" fontId="7" fillId="40" borderId="53" xfId="48" applyFont="1" applyFill="1" applyBorder="1" applyAlignment="1" applyProtection="1">
      <alignment vertical="top" wrapText="1"/>
    </xf>
    <xf numFmtId="0" fontId="7" fillId="40" borderId="52" xfId="48" applyFont="1" applyFill="1" applyBorder="1" applyProtection="1"/>
    <xf numFmtId="0" fontId="39" fillId="37" borderId="0" xfId="48" applyFont="1" applyFill="1" applyBorder="1" applyAlignment="1" applyProtection="1">
      <alignment wrapText="1"/>
      <protection locked="0"/>
    </xf>
    <xf numFmtId="0" fontId="6" fillId="40" borderId="52" xfId="48" applyFont="1" applyFill="1" applyBorder="1" applyProtection="1"/>
    <xf numFmtId="0" fontId="41" fillId="0" borderId="0" xfId="28" applyFont="1" applyAlignment="1">
      <alignment vertical="center"/>
    </xf>
    <xf numFmtId="0" fontId="19" fillId="0" borderId="0" xfId="38" applyAlignment="1"/>
    <xf numFmtId="0" fontId="19" fillId="0" borderId="0" xfId="47"/>
    <xf numFmtId="0" fontId="0" fillId="0" borderId="0" xfId="47" applyFont="1"/>
    <xf numFmtId="0" fontId="19" fillId="0" borderId="0" xfId="47" applyFont="1"/>
    <xf numFmtId="0" fontId="19" fillId="0" borderId="9" xfId="47" applyBorder="1" applyAlignment="1" applyProtection="1">
      <protection locked="0"/>
    </xf>
    <xf numFmtId="17" fontId="48" fillId="0" borderId="9" xfId="47" applyNumberFormat="1" applyFont="1" applyBorder="1" applyAlignment="1" applyProtection="1">
      <alignment horizontal="center" vertical="center" wrapText="1"/>
      <protection locked="0"/>
    </xf>
    <xf numFmtId="0" fontId="48" fillId="0" borderId="9" xfId="47" applyFont="1" applyBorder="1" applyAlignment="1" applyProtection="1">
      <alignment horizontal="center" vertical="center" wrapText="1"/>
      <protection locked="0"/>
    </xf>
    <xf numFmtId="14" fontId="48" fillId="0" borderId="9" xfId="47" applyNumberFormat="1" applyFont="1" applyBorder="1" applyAlignment="1" applyProtection="1">
      <alignment horizontal="center" vertical="center" wrapText="1"/>
      <protection locked="0"/>
    </xf>
    <xf numFmtId="0" fontId="48" fillId="22" borderId="11" xfId="47" applyFont="1" applyFill="1" applyBorder="1" applyAlignment="1">
      <alignment horizontal="center" vertical="center"/>
    </xf>
    <xf numFmtId="0" fontId="48" fillId="22" borderId="11" xfId="47" applyFont="1" applyFill="1" applyBorder="1" applyAlignment="1">
      <alignment horizontal="center" vertical="center" wrapText="1"/>
    </xf>
    <xf numFmtId="0" fontId="48" fillId="22" borderId="16" xfId="47" applyFont="1" applyFill="1" applyBorder="1" applyAlignment="1">
      <alignment horizontal="center" vertical="center" wrapText="1"/>
    </xf>
    <xf numFmtId="0" fontId="43" fillId="0" borderId="0" xfId="47" applyFont="1"/>
    <xf numFmtId="0" fontId="4" fillId="39" borderId="32" xfId="53" applyFill="1" applyBorder="1" applyAlignment="1" applyProtection="1">
      <alignment horizontal="left"/>
    </xf>
    <xf numFmtId="0" fontId="4" fillId="39" borderId="15" xfId="53" applyFill="1" applyBorder="1" applyAlignment="1" applyProtection="1">
      <alignment horizontal="left"/>
    </xf>
    <xf numFmtId="0" fontId="4" fillId="39" borderId="12" xfId="53" applyFill="1" applyBorder="1"/>
    <xf numFmtId="0" fontId="4" fillId="40" borderId="32" xfId="53" applyFill="1" applyBorder="1" applyProtection="1"/>
    <xf numFmtId="0" fontId="4" fillId="40" borderId="15" xfId="53" applyFill="1" applyBorder="1" applyAlignment="1" applyProtection="1">
      <alignment horizontal="left"/>
    </xf>
    <xf numFmtId="0" fontId="4" fillId="40" borderId="12" xfId="53" applyFill="1" applyBorder="1"/>
    <xf numFmtId="0" fontId="4" fillId="39" borderId="15" xfId="53" applyFill="1" applyBorder="1" applyAlignment="1">
      <alignment horizontal="left"/>
    </xf>
    <xf numFmtId="0" fontId="4" fillId="40" borderId="15" xfId="53" applyFill="1" applyBorder="1" applyAlignment="1">
      <alignment horizontal="left"/>
    </xf>
    <xf numFmtId="0" fontId="4" fillId="40" borderId="53" xfId="48" applyFont="1" applyFill="1" applyBorder="1" applyAlignment="1" applyProtection="1">
      <alignment vertical="top" wrapText="1"/>
    </xf>
    <xf numFmtId="0" fontId="3" fillId="40" borderId="52" xfId="48" applyFont="1" applyFill="1" applyBorder="1" applyProtection="1"/>
    <xf numFmtId="0" fontId="3" fillId="40" borderId="53" xfId="48" applyFont="1" applyFill="1" applyBorder="1" applyAlignment="1" applyProtection="1">
      <alignment vertical="top" wrapText="1"/>
    </xf>
    <xf numFmtId="0" fontId="2" fillId="0" borderId="0" xfId="54" applyProtection="1">
      <protection locked="0"/>
    </xf>
    <xf numFmtId="171" fontId="2" fillId="0" borderId="0" xfId="54" applyNumberFormat="1" applyProtection="1">
      <protection locked="0"/>
    </xf>
    <xf numFmtId="0" fontId="2" fillId="0" borderId="0" xfId="54" applyAlignment="1" applyProtection="1">
      <alignment wrapText="1"/>
      <protection locked="0"/>
    </xf>
    <xf numFmtId="0" fontId="69" fillId="46" borderId="66" xfId="54" applyFont="1" applyFill="1" applyBorder="1" applyAlignment="1" applyProtection="1">
      <alignment horizontal="center" vertical="center" wrapText="1"/>
      <protection hidden="1"/>
    </xf>
    <xf numFmtId="0" fontId="2" fillId="0" borderId="0" xfId="54" applyAlignment="1" applyProtection="1">
      <alignment horizontal="center" vertical="center"/>
      <protection locked="0"/>
    </xf>
    <xf numFmtId="0" fontId="69" fillId="47" borderId="60" xfId="54" applyFont="1" applyFill="1" applyBorder="1" applyAlignment="1" applyProtection="1">
      <alignment horizontal="center" vertical="center" wrapText="1"/>
      <protection hidden="1"/>
    </xf>
    <xf numFmtId="172" fontId="65" fillId="47" borderId="60" xfId="54" applyNumberFormat="1" applyFont="1" applyFill="1" applyBorder="1" applyAlignment="1" applyProtection="1">
      <alignment horizontal="center" vertical="center" wrapText="1"/>
      <protection hidden="1"/>
    </xf>
    <xf numFmtId="0" fontId="69" fillId="46" borderId="58" xfId="54" applyFont="1" applyFill="1" applyBorder="1" applyAlignment="1" applyProtection="1">
      <alignment horizontal="center" vertical="center" wrapText="1"/>
      <protection hidden="1"/>
    </xf>
    <xf numFmtId="0" fontId="65" fillId="46" borderId="60" xfId="54" applyFont="1" applyFill="1" applyBorder="1" applyAlignment="1" applyProtection="1">
      <alignment horizontal="center" vertical="center" wrapText="1"/>
      <protection hidden="1"/>
    </xf>
    <xf numFmtId="0" fontId="69" fillId="46" borderId="61" xfId="54" applyFont="1" applyFill="1" applyBorder="1" applyAlignment="1" applyProtection="1">
      <alignment horizontal="center" vertical="center"/>
      <protection hidden="1"/>
    </xf>
    <xf numFmtId="0" fontId="69" fillId="46" borderId="60" xfId="54" applyFont="1" applyFill="1" applyBorder="1" applyAlignment="1" applyProtection="1">
      <alignment horizontal="center" vertical="center" wrapText="1"/>
      <protection hidden="1"/>
    </xf>
    <xf numFmtId="0" fontId="65" fillId="47" borderId="60" xfId="54" applyFont="1" applyFill="1" applyBorder="1" applyAlignment="1" applyProtection="1">
      <alignment horizontal="center" vertical="center" wrapText="1"/>
      <protection hidden="1"/>
    </xf>
    <xf numFmtId="0" fontId="65" fillId="47" borderId="59" xfId="54" applyFont="1" applyFill="1" applyBorder="1" applyAlignment="1" applyProtection="1">
      <alignment horizontal="center" vertical="center"/>
      <protection hidden="1"/>
    </xf>
    <xf numFmtId="0" fontId="2" fillId="45" borderId="57" xfId="54" applyFill="1" applyBorder="1" applyAlignment="1" applyProtection="1">
      <alignment horizontal="center" vertical="center" wrapText="1"/>
      <protection locked="0"/>
    </xf>
    <xf numFmtId="0" fontId="2" fillId="0" borderId="57" xfId="54" applyBorder="1" applyAlignment="1" applyProtection="1">
      <alignment horizontal="center" vertical="center" wrapText="1"/>
      <protection locked="0"/>
    </xf>
    <xf numFmtId="0" fontId="2" fillId="45" borderId="57" xfId="54" applyFill="1" applyBorder="1" applyAlignment="1" applyProtection="1">
      <alignment horizontal="center" vertical="center" wrapText="1"/>
      <protection hidden="1"/>
    </xf>
    <xf numFmtId="0" fontId="0" fillId="0" borderId="57" xfId="54" applyFont="1" applyBorder="1" applyAlignment="1" applyProtection="1">
      <alignment horizontal="center" vertical="center" wrapText="1"/>
      <protection locked="0"/>
    </xf>
    <xf numFmtId="0" fontId="2" fillId="0" borderId="57" xfId="54" applyBorder="1" applyAlignment="1" applyProtection="1">
      <alignment horizontal="center" vertical="center"/>
      <protection locked="0"/>
    </xf>
    <xf numFmtId="3" fontId="2" fillId="0" borderId="57" xfId="54" applyNumberFormat="1" applyBorder="1" applyAlignment="1" applyProtection="1">
      <alignment horizontal="center" vertical="center" wrapText="1"/>
      <protection locked="0"/>
    </xf>
    <xf numFmtId="172" fontId="2" fillId="0" borderId="57" xfId="54" applyNumberFormat="1" applyBorder="1" applyAlignment="1" applyProtection="1">
      <alignment horizontal="center" vertical="center" wrapText="1"/>
      <protection locked="0"/>
    </xf>
    <xf numFmtId="9" fontId="2" fillId="0" borderId="57" xfId="54" applyNumberFormat="1" applyBorder="1" applyAlignment="1" applyProtection="1">
      <alignment horizontal="center" vertical="center" wrapText="1"/>
      <protection hidden="1"/>
    </xf>
    <xf numFmtId="172" fontId="2" fillId="0" borderId="57" xfId="54" applyNumberFormat="1" applyBorder="1" applyAlignment="1" applyProtection="1">
      <alignment horizontal="center" vertical="center" wrapText="1"/>
      <protection hidden="1"/>
    </xf>
    <xf numFmtId="0" fontId="2" fillId="0" borderId="57" xfId="54" applyNumberFormat="1" applyBorder="1" applyAlignment="1" applyProtection="1">
      <alignment horizontal="center" vertical="center" wrapText="1"/>
      <protection hidden="1"/>
    </xf>
    <xf numFmtId="9" fontId="2" fillId="0" borderId="57" xfId="54" applyNumberFormat="1" applyBorder="1" applyAlignment="1" applyProtection="1">
      <alignment horizontal="center" vertical="center" wrapText="1"/>
      <protection locked="0"/>
    </xf>
    <xf numFmtId="171" fontId="2" fillId="45" borderId="57" xfId="54" applyNumberFormat="1" applyFill="1" applyBorder="1" applyAlignment="1" applyProtection="1">
      <alignment horizontal="center" vertical="center" wrapText="1"/>
      <protection locked="0"/>
    </xf>
    <xf numFmtId="171" fontId="2" fillId="45" borderId="57" xfId="54" applyNumberFormat="1" applyFill="1" applyBorder="1" applyAlignment="1" applyProtection="1">
      <alignment horizontal="center" vertical="center" wrapText="1"/>
      <protection hidden="1"/>
    </xf>
    <xf numFmtId="1" fontId="2" fillId="0" borderId="57" xfId="54" applyNumberFormat="1" applyBorder="1" applyAlignment="1" applyProtection="1">
      <alignment horizontal="center" vertical="center" wrapText="1"/>
      <protection locked="0"/>
    </xf>
    <xf numFmtId="0" fontId="2" fillId="0" borderId="57" xfId="54" applyBorder="1" applyAlignment="1" applyProtection="1">
      <alignment horizontal="center" vertical="center" wrapText="1"/>
      <protection hidden="1"/>
    </xf>
    <xf numFmtId="0" fontId="2" fillId="45" borderId="57" xfId="54" applyNumberFormat="1" applyFill="1" applyBorder="1" applyAlignment="1" applyProtection="1">
      <alignment horizontal="center" vertical="center" wrapText="1"/>
      <protection hidden="1"/>
    </xf>
    <xf numFmtId="171" fontId="2" fillId="45" borderId="57" xfId="54" applyNumberFormat="1" applyFill="1" applyBorder="1" applyAlignment="1" applyProtection="1">
      <alignment horizontal="center" vertical="center"/>
      <protection locked="0"/>
    </xf>
    <xf numFmtId="3" fontId="0" fillId="0" borderId="57" xfId="54" applyNumberFormat="1" applyFont="1" applyBorder="1" applyAlignment="1" applyProtection="1">
      <alignment horizontal="center" vertical="center" wrapText="1"/>
      <protection locked="0"/>
    </xf>
    <xf numFmtId="0" fontId="0" fillId="45" borderId="57" xfId="54" applyFont="1" applyFill="1" applyBorder="1" applyAlignment="1" applyProtection="1">
      <alignment horizontal="center" vertical="center" wrapText="1"/>
      <protection locked="0"/>
    </xf>
    <xf numFmtId="0" fontId="1" fillId="36" borderId="0" xfId="48" applyFont="1" applyFill="1" applyBorder="1" applyAlignment="1" applyProtection="1">
      <alignment horizontal="left" vertical="top" wrapText="1"/>
    </xf>
    <xf numFmtId="49" fontId="54" fillId="0" borderId="12" xfId="0" applyNumberFormat="1" applyFont="1" applyBorder="1" applyAlignment="1" applyProtection="1">
      <alignment horizontal="left" vertical="top" wrapText="1"/>
      <protection locked="0"/>
    </xf>
    <xf numFmtId="49" fontId="54" fillId="0" borderId="15" xfId="0" applyNumberFormat="1" applyFont="1" applyBorder="1" applyAlignment="1" applyProtection="1">
      <alignment horizontal="left" vertical="top" wrapText="1"/>
      <protection locked="0"/>
    </xf>
    <xf numFmtId="49" fontId="54" fillId="0" borderId="32" xfId="0" applyNumberFormat="1" applyFont="1" applyBorder="1" applyAlignment="1" applyProtection="1">
      <alignment horizontal="left" vertical="top" wrapText="1"/>
      <protection locked="0"/>
    </xf>
    <xf numFmtId="0" fontId="41" fillId="0" borderId="14" xfId="28" applyFont="1" applyBorder="1" applyAlignment="1">
      <alignment vertical="center"/>
    </xf>
    <xf numFmtId="49" fontId="56" fillId="29" borderId="13" xfId="0" applyNumberFormat="1" applyFont="1" applyFill="1" applyBorder="1" applyAlignment="1" applyProtection="1">
      <alignment vertical="top" wrapText="1"/>
    </xf>
    <xf numFmtId="49" fontId="56" fillId="29" borderId="17" xfId="0" applyNumberFormat="1" applyFont="1" applyFill="1" applyBorder="1" applyAlignment="1" applyProtection="1">
      <alignment vertical="top" wrapText="1"/>
    </xf>
    <xf numFmtId="49" fontId="57" fillId="29" borderId="17" xfId="0" applyNumberFormat="1" applyFont="1" applyFill="1" applyBorder="1" applyAlignment="1" applyProtection="1">
      <alignment vertical="top" wrapText="1"/>
    </xf>
    <xf numFmtId="14" fontId="67" fillId="0" borderId="12" xfId="0" applyNumberFormat="1" applyFont="1" applyBorder="1" applyAlignment="1">
      <alignment horizontal="left"/>
    </xf>
    <xf numFmtId="14" fontId="67" fillId="0" borderId="15" xfId="0" applyNumberFormat="1" applyFont="1" applyBorder="1" applyAlignment="1">
      <alignment horizontal="left"/>
    </xf>
    <xf numFmtId="14" fontId="67" fillId="0" borderId="32" xfId="0" applyNumberFormat="1" applyFont="1" applyBorder="1" applyAlignment="1">
      <alignment horizontal="left"/>
    </xf>
    <xf numFmtId="0" fontId="41" fillId="0" borderId="9" xfId="28" applyFont="1" applyBorder="1" applyAlignment="1">
      <alignment vertical="center"/>
    </xf>
    <xf numFmtId="0" fontId="19" fillId="0" borderId="9" xfId="38" applyBorder="1" applyAlignment="1"/>
    <xf numFmtId="0" fontId="19" fillId="0" borderId="14" xfId="38" applyBorder="1" applyAlignment="1"/>
    <xf numFmtId="49" fontId="54" fillId="0" borderId="9" xfId="0" applyNumberFormat="1" applyFont="1" applyBorder="1" applyAlignment="1" applyProtection="1">
      <alignment horizontal="left"/>
      <protection locked="0"/>
    </xf>
    <xf numFmtId="0" fontId="48" fillId="0" borderId="13" xfId="47" applyFont="1" applyBorder="1" applyAlignment="1" applyProtection="1">
      <alignment horizontal="center" vertical="center"/>
      <protection locked="0"/>
    </xf>
    <xf numFmtId="0" fontId="19" fillId="0" borderId="17" xfId="47" applyBorder="1" applyAlignment="1" applyProtection="1">
      <protection locked="0"/>
    </xf>
    <xf numFmtId="0" fontId="19" fillId="0" borderId="11" xfId="47" applyBorder="1" applyAlignment="1" applyProtection="1">
      <protection locked="0"/>
    </xf>
    <xf numFmtId="0" fontId="48" fillId="0" borderId="13" xfId="47" applyFont="1" applyBorder="1" applyAlignment="1" applyProtection="1">
      <alignment horizontal="left" vertical="center" wrapText="1"/>
      <protection locked="0"/>
    </xf>
    <xf numFmtId="14" fontId="48" fillId="0" borderId="13" xfId="47" applyNumberFormat="1" applyFont="1" applyBorder="1" applyAlignment="1" applyProtection="1">
      <alignment horizontal="center" vertical="center" wrapText="1"/>
      <protection locked="0"/>
    </xf>
    <xf numFmtId="0" fontId="19" fillId="0" borderId="17" xfId="47" applyBorder="1" applyAlignment="1" applyProtection="1">
      <alignment vertical="center" wrapText="1"/>
      <protection locked="0"/>
    </xf>
    <xf numFmtId="0" fontId="19" fillId="0" borderId="11" xfId="47" applyBorder="1" applyAlignment="1" applyProtection="1">
      <alignment vertical="center" wrapText="1"/>
      <protection locked="0"/>
    </xf>
    <xf numFmtId="0" fontId="48" fillId="0" borderId="17" xfId="47" applyFont="1" applyBorder="1" applyAlignment="1" applyProtection="1">
      <alignment horizontal="center" vertical="center"/>
      <protection locked="0"/>
    </xf>
    <xf numFmtId="0" fontId="48" fillId="0" borderId="11" xfId="47" applyFont="1" applyBorder="1" applyAlignment="1" applyProtection="1">
      <alignment horizontal="center" vertical="center"/>
      <protection locked="0"/>
    </xf>
    <xf numFmtId="0" fontId="48" fillId="0" borderId="13" xfId="47" applyFont="1" applyBorder="1" applyAlignment="1" applyProtection="1">
      <alignment horizontal="center" vertical="center" wrapText="1"/>
      <protection locked="0"/>
    </xf>
    <xf numFmtId="0" fontId="19" fillId="40" borderId="13" xfId="47" quotePrefix="1" applyFill="1" applyBorder="1" applyAlignment="1">
      <alignment horizontal="center" vertical="center" wrapText="1"/>
    </xf>
    <xf numFmtId="0" fontId="19" fillId="40" borderId="17" xfId="47" applyFill="1" applyBorder="1" applyAlignment="1">
      <alignment horizontal="center" vertical="center"/>
    </xf>
    <xf numFmtId="0" fontId="19" fillId="40" borderId="11" xfId="47" applyFill="1" applyBorder="1" applyAlignment="1">
      <alignment horizontal="center" vertical="center"/>
    </xf>
    <xf numFmtId="0" fontId="48" fillId="45" borderId="13" xfId="47" applyFont="1" applyFill="1" applyBorder="1" applyAlignment="1" applyProtection="1">
      <alignment horizontal="left" vertical="center" wrapText="1"/>
      <protection locked="0"/>
    </xf>
    <xf numFmtId="0" fontId="19" fillId="45" borderId="17" xfId="47" applyFill="1" applyBorder="1" applyAlignment="1" applyProtection="1">
      <protection locked="0"/>
    </xf>
    <xf numFmtId="0" fontId="19" fillId="45" borderId="11" xfId="47" applyFill="1" applyBorder="1" applyAlignment="1" applyProtection="1">
      <protection locked="0"/>
    </xf>
    <xf numFmtId="0" fontId="39" fillId="18" borderId="9" xfId="34" applyFont="1" applyBorder="1" applyAlignment="1"/>
    <xf numFmtId="0" fontId="43" fillId="0" borderId="9" xfId="0" applyFont="1" applyBorder="1" applyAlignment="1"/>
    <xf numFmtId="0" fontId="44" fillId="19" borderId="9" xfId="35" applyFont="1" applyBorder="1" applyAlignment="1"/>
    <xf numFmtId="0" fontId="39" fillId="20" borderId="9" xfId="36" applyFont="1" applyBorder="1" applyAlignment="1">
      <alignment horizontal="center"/>
    </xf>
    <xf numFmtId="0" fontId="39" fillId="21" borderId="9" xfId="37" applyFont="1" applyBorder="1" applyAlignment="1">
      <alignment horizontal="center"/>
    </xf>
    <xf numFmtId="0" fontId="43" fillId="0" borderId="13" xfId="40" applyFont="1" applyBorder="1" applyAlignment="1">
      <alignment horizontal="center" vertical="center"/>
    </xf>
    <xf numFmtId="0" fontId="45" fillId="0" borderId="17" xfId="40" applyBorder="1" applyAlignment="1">
      <alignment horizontal="center" vertical="center"/>
    </xf>
    <xf numFmtId="0" fontId="45" fillId="0" borderId="11" xfId="40" applyBorder="1" applyAlignment="1">
      <alignment horizontal="center" vertical="center"/>
    </xf>
    <xf numFmtId="0" fontId="0" fillId="0" borderId="13" xfId="40" applyFont="1" applyBorder="1" applyAlignment="1" applyProtection="1">
      <alignment vertical="center"/>
      <protection locked="0"/>
    </xf>
    <xf numFmtId="0" fontId="45" fillId="0" borderId="17" xfId="40" applyBorder="1" applyAlignment="1" applyProtection="1">
      <alignment vertical="center"/>
      <protection locked="0"/>
    </xf>
    <xf numFmtId="0" fontId="45" fillId="0" borderId="11" xfId="40" applyBorder="1" applyAlignment="1" applyProtection="1">
      <alignment vertical="center"/>
      <protection locked="0"/>
    </xf>
    <xf numFmtId="17" fontId="48" fillId="0" borderId="13" xfId="40" applyNumberFormat="1" applyFont="1" applyBorder="1" applyAlignment="1" applyProtection="1">
      <alignment horizontal="center" vertical="center" wrapText="1"/>
      <protection locked="0"/>
    </xf>
    <xf numFmtId="17" fontId="48" fillId="0" borderId="17" xfId="40" applyNumberFormat="1" applyFont="1" applyBorder="1" applyAlignment="1" applyProtection="1">
      <alignment horizontal="center" vertical="center" wrapText="1"/>
      <protection locked="0"/>
    </xf>
    <xf numFmtId="17" fontId="48" fillId="0" borderId="11" xfId="40" applyNumberFormat="1" applyFont="1" applyBorder="1" applyAlignment="1" applyProtection="1">
      <alignment horizontal="center" vertical="center" wrapText="1"/>
      <protection locked="0"/>
    </xf>
    <xf numFmtId="0" fontId="45" fillId="0" borderId="13" xfId="40" applyBorder="1" applyAlignment="1" applyProtection="1">
      <alignment vertical="center"/>
      <protection locked="0"/>
    </xf>
    <xf numFmtId="49" fontId="48" fillId="0" borderId="13" xfId="40" applyNumberFormat="1" applyFont="1" applyBorder="1" applyAlignment="1" applyProtection="1">
      <alignment horizontal="center" vertical="center" wrapText="1"/>
      <protection locked="0"/>
    </xf>
    <xf numFmtId="49" fontId="45" fillId="0" borderId="17" xfId="40" applyNumberFormat="1" applyBorder="1" applyAlignment="1" applyProtection="1">
      <alignment vertical="center"/>
      <protection locked="0"/>
    </xf>
    <xf numFmtId="49" fontId="45" fillId="0" borderId="11" xfId="40" applyNumberFormat="1" applyBorder="1" applyAlignment="1" applyProtection="1">
      <alignment vertical="center"/>
      <protection locked="0"/>
    </xf>
    <xf numFmtId="0" fontId="48" fillId="0" borderId="13" xfId="40" applyFont="1" applyBorder="1" applyAlignment="1" applyProtection="1">
      <alignment horizontal="center" vertical="center"/>
      <protection locked="0"/>
    </xf>
    <xf numFmtId="0" fontId="45" fillId="0" borderId="17" xfId="40" applyBorder="1" applyAlignment="1" applyProtection="1">
      <protection locked="0"/>
    </xf>
    <xf numFmtId="0" fontId="45" fillId="0" borderId="11" xfId="40" applyBorder="1" applyAlignment="1" applyProtection="1">
      <protection locked="0"/>
    </xf>
    <xf numFmtId="49" fontId="48" fillId="0" borderId="17" xfId="40" applyNumberFormat="1" applyFont="1" applyBorder="1" applyAlignment="1" applyProtection="1">
      <alignment horizontal="center" vertical="center" wrapText="1"/>
      <protection locked="0"/>
    </xf>
    <xf numFmtId="49" fontId="48" fillId="0" borderId="11" xfId="40" applyNumberFormat="1" applyFont="1" applyBorder="1" applyAlignment="1" applyProtection="1">
      <alignment horizontal="center" vertical="center" wrapText="1"/>
      <protection locked="0"/>
    </xf>
    <xf numFmtId="0" fontId="48" fillId="0" borderId="17" xfId="40" applyFont="1" applyBorder="1" applyAlignment="1" applyProtection="1">
      <alignment horizontal="center" vertical="center"/>
      <protection locked="0"/>
    </xf>
    <xf numFmtId="0" fontId="48" fillId="0" borderId="11" xfId="40" applyFont="1" applyBorder="1" applyAlignment="1" applyProtection="1">
      <alignment horizontal="center" vertical="center"/>
      <protection locked="0"/>
    </xf>
    <xf numFmtId="0" fontId="69" fillId="46" borderId="65" xfId="54" applyFont="1" applyFill="1" applyBorder="1" applyAlignment="1" applyProtection="1">
      <alignment horizontal="center" vertical="center" wrapText="1"/>
      <protection hidden="1"/>
    </xf>
    <xf numFmtId="0" fontId="69" fillId="46" borderId="62" xfId="54" applyFont="1" applyFill="1" applyBorder="1" applyAlignment="1" applyProtection="1">
      <alignment horizontal="center" vertical="center" wrapText="1"/>
      <protection hidden="1"/>
    </xf>
    <xf numFmtId="0" fontId="69" fillId="46" borderId="58" xfId="54" applyFont="1" applyFill="1" applyBorder="1" applyAlignment="1" applyProtection="1">
      <alignment horizontal="center" vertical="center" wrapText="1"/>
      <protection hidden="1"/>
    </xf>
    <xf numFmtId="0" fontId="69" fillId="47" borderId="66" xfId="54" applyFont="1" applyFill="1" applyBorder="1" applyAlignment="1" applyProtection="1">
      <alignment horizontal="center" vertical="center" wrapText="1"/>
      <protection locked="0"/>
    </xf>
    <xf numFmtId="0" fontId="69" fillId="47" borderId="61" xfId="54" applyFont="1" applyFill="1" applyBorder="1" applyAlignment="1" applyProtection="1">
      <alignment horizontal="center" vertical="center" wrapText="1"/>
      <protection locked="0"/>
    </xf>
    <xf numFmtId="171" fontId="2" fillId="45" borderId="59" xfId="54" applyNumberFormat="1" applyFill="1" applyBorder="1" applyAlignment="1" applyProtection="1">
      <alignment horizontal="center" vertical="center" wrapText="1"/>
      <protection locked="0"/>
    </xf>
    <xf numFmtId="171" fontId="2" fillId="45" borderId="61" xfId="54" applyNumberFormat="1" applyFill="1" applyBorder="1" applyAlignment="1" applyProtection="1">
      <alignment horizontal="center" vertical="center" wrapText="1"/>
      <protection locked="0"/>
    </xf>
    <xf numFmtId="0" fontId="69" fillId="47" borderId="70" xfId="54" applyFont="1" applyFill="1" applyBorder="1" applyAlignment="1" applyProtection="1">
      <alignment horizontal="center" vertical="center" wrapText="1"/>
      <protection hidden="1"/>
    </xf>
    <xf numFmtId="0" fontId="69" fillId="47" borderId="69" xfId="54" applyFont="1" applyFill="1" applyBorder="1" applyAlignment="1" applyProtection="1">
      <alignment horizontal="center" vertical="center" wrapText="1"/>
      <protection hidden="1"/>
    </xf>
    <xf numFmtId="0" fontId="69" fillId="47" borderId="68" xfId="54" applyFont="1" applyFill="1" applyBorder="1" applyAlignment="1" applyProtection="1">
      <alignment horizontal="center" vertical="center" wrapText="1"/>
      <protection hidden="1"/>
    </xf>
    <xf numFmtId="0" fontId="69" fillId="47" borderId="64" xfId="54" applyFont="1" applyFill="1" applyBorder="1" applyAlignment="1" applyProtection="1">
      <alignment horizontal="center" vertical="center" wrapText="1"/>
      <protection hidden="1"/>
    </xf>
    <xf numFmtId="0" fontId="69" fillId="47" borderId="63" xfId="54" applyFont="1" applyFill="1" applyBorder="1" applyAlignment="1" applyProtection="1">
      <alignment horizontal="center" vertical="center" wrapText="1"/>
      <protection hidden="1"/>
    </xf>
    <xf numFmtId="0" fontId="69" fillId="47" borderId="67" xfId="54" applyFont="1" applyFill="1" applyBorder="1" applyAlignment="1" applyProtection="1">
      <alignment horizontal="center" vertical="center" wrapText="1"/>
      <protection hidden="1"/>
    </xf>
    <xf numFmtId="0" fontId="69" fillId="47" borderId="65" xfId="54" applyFont="1" applyFill="1" applyBorder="1" applyAlignment="1" applyProtection="1">
      <alignment horizontal="center" vertical="center" wrapText="1"/>
      <protection hidden="1"/>
    </xf>
    <xf numFmtId="0" fontId="69" fillId="47" borderId="62" xfId="54" applyFont="1" applyFill="1" applyBorder="1" applyAlignment="1" applyProtection="1">
      <alignment horizontal="center" vertical="center" wrapText="1"/>
      <protection hidden="1"/>
    </xf>
    <xf numFmtId="0" fontId="69" fillId="47" borderId="58" xfId="54" applyFont="1" applyFill="1" applyBorder="1" applyAlignment="1" applyProtection="1">
      <alignment horizontal="center" vertical="center" wrapText="1"/>
      <protection hidden="1"/>
    </xf>
    <xf numFmtId="0" fontId="69" fillId="47" borderId="59" xfId="54" applyFont="1" applyFill="1" applyBorder="1" applyAlignment="1" applyProtection="1">
      <alignment horizontal="center" vertical="center" wrapText="1"/>
      <protection hidden="1"/>
    </xf>
    <xf numFmtId="0" fontId="69" fillId="47" borderId="66" xfId="54" applyFont="1" applyFill="1" applyBorder="1" applyAlignment="1" applyProtection="1">
      <alignment horizontal="center" vertical="center" wrapText="1"/>
      <protection hidden="1"/>
    </xf>
    <xf numFmtId="0" fontId="69" fillId="47" borderId="61" xfId="54" applyFont="1" applyFill="1" applyBorder="1" applyAlignment="1" applyProtection="1">
      <alignment horizontal="center" vertical="center" wrapText="1"/>
      <protection hidden="1"/>
    </xf>
    <xf numFmtId="0" fontId="69" fillId="46" borderId="59" xfId="54" applyFont="1" applyFill="1" applyBorder="1" applyAlignment="1" applyProtection="1">
      <alignment horizontal="center" vertical="center" wrapText="1"/>
      <protection hidden="1"/>
    </xf>
    <xf numFmtId="0" fontId="69" fillId="46" borderId="61" xfId="54" applyFont="1" applyFill="1" applyBorder="1" applyAlignment="1" applyProtection="1">
      <alignment horizontal="center" vertical="center" wrapText="1"/>
      <protection hidden="1"/>
    </xf>
    <xf numFmtId="0" fontId="69" fillId="46" borderId="69" xfId="54" applyFont="1" applyFill="1" applyBorder="1" applyAlignment="1" applyProtection="1">
      <alignment horizontal="center" vertical="center" wrapText="1"/>
      <protection hidden="1"/>
    </xf>
    <xf numFmtId="0" fontId="69" fillId="46" borderId="68" xfId="54" applyFont="1" applyFill="1" applyBorder="1" applyAlignment="1" applyProtection="1">
      <alignment horizontal="center" vertical="center" wrapText="1"/>
      <protection hidden="1"/>
    </xf>
    <xf numFmtId="0" fontId="69" fillId="46" borderId="63" xfId="54" applyFont="1" applyFill="1" applyBorder="1" applyAlignment="1" applyProtection="1">
      <alignment horizontal="center" vertical="center" wrapText="1"/>
      <protection hidden="1"/>
    </xf>
    <xf numFmtId="0" fontId="69" fillId="46" borderId="67" xfId="54" applyFont="1" applyFill="1" applyBorder="1" applyAlignment="1" applyProtection="1">
      <alignment horizontal="center" vertical="center" wrapText="1"/>
      <protection hidden="1"/>
    </xf>
    <xf numFmtId="0" fontId="69" fillId="46" borderId="70" xfId="54" applyFont="1" applyFill="1" applyBorder="1" applyAlignment="1" applyProtection="1">
      <alignment horizontal="center" vertical="center" wrapText="1"/>
      <protection hidden="1"/>
    </xf>
    <xf numFmtId="0" fontId="65" fillId="46" borderId="65" xfId="54" applyFont="1" applyFill="1" applyBorder="1" applyAlignment="1" applyProtection="1">
      <alignment horizontal="center" vertical="center" wrapText="1"/>
      <protection hidden="1"/>
    </xf>
    <xf numFmtId="0" fontId="65" fillId="46" borderId="62" xfId="54" applyFont="1" applyFill="1" applyBorder="1" applyAlignment="1" applyProtection="1">
      <alignment horizontal="center" vertical="center" wrapText="1"/>
      <protection hidden="1"/>
    </xf>
    <xf numFmtId="0" fontId="65" fillId="46" borderId="58" xfId="54" applyFont="1" applyFill="1" applyBorder="1" applyAlignment="1" applyProtection="1">
      <alignment horizontal="center" vertical="center" wrapText="1"/>
      <protection hidden="1"/>
    </xf>
    <xf numFmtId="0" fontId="69" fillId="47" borderId="60" xfId="54" applyFont="1" applyFill="1" applyBorder="1" applyAlignment="1" applyProtection="1">
      <alignment horizontal="center" vertical="center" wrapText="1"/>
      <protection hidden="1"/>
    </xf>
    <xf numFmtId="0" fontId="69" fillId="46" borderId="65" xfId="54" applyFont="1" applyFill="1" applyBorder="1" applyAlignment="1" applyProtection="1">
      <alignment horizontal="center" vertical="center"/>
      <protection hidden="1"/>
    </xf>
    <xf numFmtId="0" fontId="69" fillId="46" borderId="58" xfId="54" applyFont="1" applyFill="1" applyBorder="1" applyAlignment="1" applyProtection="1">
      <alignment horizontal="center" vertical="center"/>
      <protection hidden="1"/>
    </xf>
    <xf numFmtId="0" fontId="69" fillId="46" borderId="59" xfId="54" applyFont="1" applyFill="1" applyBorder="1" applyAlignment="1" applyProtection="1">
      <alignment horizontal="center" vertical="center"/>
      <protection hidden="1"/>
    </xf>
    <xf numFmtId="0" fontId="69" fillId="46" borderId="61" xfId="54" applyFont="1" applyFill="1" applyBorder="1" applyAlignment="1" applyProtection="1">
      <alignment horizontal="center" vertical="center"/>
      <protection hidden="1"/>
    </xf>
    <xf numFmtId="0" fontId="69" fillId="46" borderId="64" xfId="54" applyFont="1" applyFill="1" applyBorder="1" applyAlignment="1" applyProtection="1">
      <alignment horizontal="center" vertical="center" wrapText="1"/>
      <protection hidden="1"/>
    </xf>
    <xf numFmtId="0" fontId="69" fillId="46" borderId="66" xfId="54" applyFont="1" applyFill="1" applyBorder="1" applyAlignment="1" applyProtection="1">
      <alignment horizontal="center" vertical="center" wrapText="1"/>
      <protection hidden="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169" fontId="0" fillId="0" borderId="24" xfId="0" applyNumberFormat="1" applyFont="1" applyBorder="1" applyAlignment="1">
      <alignment horizontal="center" vertical="center"/>
    </xf>
    <xf numFmtId="169" fontId="0" fillId="0" borderId="23" xfId="0" applyNumberFormat="1" applyFont="1" applyBorder="1" applyAlignment="1">
      <alignment horizontal="center" vertical="center"/>
    </xf>
    <xf numFmtId="169" fontId="0" fillId="0" borderId="25" xfId="0" applyNumberFormat="1" applyFont="1" applyBorder="1" applyAlignment="1">
      <alignment horizontal="center" vertical="center"/>
    </xf>
    <xf numFmtId="14" fontId="0" fillId="0" borderId="23" xfId="0" applyNumberFormat="1" applyFont="1" applyBorder="1" applyAlignment="1">
      <alignment horizontal="center" vertical="center" wrapText="1"/>
    </xf>
    <xf numFmtId="14" fontId="0" fillId="0" borderId="25" xfId="0" applyNumberFormat="1" applyFont="1" applyBorder="1" applyAlignment="1">
      <alignment horizontal="center" vertical="center" wrapText="1"/>
    </xf>
    <xf numFmtId="14" fontId="0" fillId="0" borderId="24" xfId="0" applyNumberFormat="1" applyFont="1" applyBorder="1" applyAlignment="1">
      <alignment horizontal="center" vertical="center" wrapText="1"/>
    </xf>
    <xf numFmtId="17" fontId="52" fillId="26" borderId="21" xfId="0" applyNumberFormat="1"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166" fontId="0" fillId="0" borderId="24" xfId="0" applyNumberFormat="1" applyFont="1" applyBorder="1" applyAlignment="1">
      <alignment horizontal="center" vertical="center"/>
    </xf>
    <xf numFmtId="166" fontId="0" fillId="0" borderId="23" xfId="0" applyNumberFormat="1" applyFont="1" applyBorder="1" applyAlignment="1">
      <alignment horizontal="center" vertical="center"/>
    </xf>
    <xf numFmtId="166" fontId="0" fillId="0" borderId="25"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173" fontId="0" fillId="0" borderId="23" xfId="0" applyNumberFormat="1" applyFont="1" applyBorder="1" applyAlignment="1">
      <alignment horizontal="center" vertical="center"/>
    </xf>
    <xf numFmtId="173" fontId="0" fillId="0" borderId="25" xfId="0" applyNumberFormat="1" applyFont="1" applyBorder="1" applyAlignment="1">
      <alignment horizontal="center" vertical="center"/>
    </xf>
    <xf numFmtId="0" fontId="39" fillId="23" borderId="9" xfId="43" applyFont="1" applyBorder="1" applyAlignment="1">
      <alignment vertical="center" wrapText="1"/>
    </xf>
    <xf numFmtId="0" fontId="41" fillId="0" borderId="0" xfId="28" applyFont="1" applyAlignment="1">
      <alignment vertical="center"/>
    </xf>
    <xf numFmtId="0" fontId="19" fillId="0" borderId="0" xfId="38" applyAlignment="1"/>
    <xf numFmtId="0" fontId="39" fillId="23" borderId="9" xfId="43" applyFont="1" applyBorder="1" applyAlignment="1">
      <alignment vertical="center" wrapText="1" shrinkToFit="1"/>
    </xf>
    <xf numFmtId="0" fontId="61" fillId="0" borderId="54" xfId="48" applyFont="1" applyBorder="1" applyAlignment="1" applyProtection="1">
      <alignment horizontal="center"/>
    </xf>
    <xf numFmtId="0" fontId="61" fillId="0" borderId="55" xfId="48" applyFont="1" applyBorder="1" applyAlignment="1" applyProtection="1">
      <alignment horizontal="center"/>
    </xf>
    <xf numFmtId="0" fontId="61" fillId="0" borderId="54" xfId="48" applyFont="1" applyBorder="1" applyAlignment="1" applyProtection="1">
      <alignment horizontal="left" vertical="top"/>
      <protection locked="0"/>
    </xf>
    <xf numFmtId="0" fontId="61" fillId="0" borderId="55" xfId="48" applyFont="1" applyBorder="1" applyAlignment="1" applyProtection="1">
      <alignment horizontal="left" vertical="top"/>
      <protection locked="0"/>
    </xf>
    <xf numFmtId="0" fontId="61" fillId="0" borderId="13" xfId="48" applyFont="1" applyBorder="1" applyAlignment="1" applyProtection="1">
      <alignment horizontal="left" vertical="top"/>
      <protection locked="0"/>
    </xf>
    <xf numFmtId="0" fontId="61" fillId="0" borderId="11" xfId="48" applyFont="1" applyBorder="1" applyAlignment="1" applyProtection="1">
      <alignment horizontal="left" vertical="top"/>
      <protection locked="0"/>
    </xf>
    <xf numFmtId="0" fontId="46" fillId="32" borderId="9" xfId="0" applyFont="1" applyFill="1" applyBorder="1" applyAlignment="1" applyProtection="1">
      <alignment horizontal="center" vertical="center" wrapText="1"/>
    </xf>
    <xf numFmtId="0" fontId="43" fillId="32" borderId="9" xfId="0" applyFont="1" applyFill="1" applyBorder="1" applyAlignment="1" applyProtection="1">
      <alignment horizontal="center" vertical="center" wrapText="1"/>
    </xf>
    <xf numFmtId="0" fontId="59" fillId="33" borderId="9" xfId="0" applyFont="1" applyFill="1" applyBorder="1" applyAlignment="1" applyProtection="1">
      <alignment horizontal="center" vertical="center" wrapText="1"/>
    </xf>
    <xf numFmtId="0" fontId="59" fillId="34" borderId="9" xfId="0" applyFont="1" applyFill="1" applyBorder="1" applyAlignment="1" applyProtection="1">
      <alignment horizontal="center" vertical="center" wrapText="1"/>
    </xf>
    <xf numFmtId="0" fontId="59" fillId="35" borderId="9" xfId="0" applyFont="1" applyFill="1" applyBorder="1" applyAlignment="1" applyProtection="1">
      <alignment horizontal="center" vertical="center" wrapText="1"/>
    </xf>
    <xf numFmtId="0" fontId="59" fillId="33" borderId="12" xfId="0" applyFont="1" applyFill="1" applyBorder="1" applyAlignment="1" applyProtection="1">
      <alignment horizontal="center" vertical="center" wrapText="1"/>
    </xf>
    <xf numFmtId="0" fontId="59" fillId="33" borderId="15" xfId="0" applyFont="1" applyFill="1" applyBorder="1" applyAlignment="1" applyProtection="1">
      <alignment horizontal="center" vertical="center" wrapText="1"/>
    </xf>
    <xf numFmtId="0" fontId="59" fillId="33" borderId="32" xfId="0" applyFont="1" applyFill="1" applyBorder="1" applyAlignment="1" applyProtection="1">
      <alignment horizontal="center" vertical="center" wrapText="1"/>
    </xf>
  </cellXfs>
  <cellStyles count="55">
    <cellStyle name="20 % - Accent1" xfId="46"/>
    <cellStyle name="20 % - Accent2" xfId="1"/>
    <cellStyle name="20 % - Accent3" xfId="2"/>
    <cellStyle name="20 % - Accent4" xfId="3"/>
    <cellStyle name="20 % - Accent5" xfId="4"/>
    <cellStyle name="20 % - Accent6" xfId="5"/>
    <cellStyle name="40 % - Accent1" xfId="6"/>
    <cellStyle name="40 % - Accent2" xfId="7"/>
    <cellStyle name="40 % - Accent3" xfId="8"/>
    <cellStyle name="40 % - Accent4" xfId="9"/>
    <cellStyle name="40 % - Accent5" xfId="10"/>
    <cellStyle name="40 % - Accent6" xfId="11"/>
    <cellStyle name="60 % - Accent1" xfId="43"/>
    <cellStyle name="60 % - Accent2" xfId="12"/>
    <cellStyle name="60 % - Accent3" xfId="13"/>
    <cellStyle name="60 % - Accent4" xfId="14"/>
    <cellStyle name="60 % - Accent5" xfId="15"/>
    <cellStyle name="60 % - Accent6" xfId="16"/>
    <cellStyle name="Accent1" xfId="34" builtinId="29"/>
    <cellStyle name="Accent2" xfId="35" builtinId="33"/>
    <cellStyle name="Accent3" xfId="36" builtinId="37"/>
    <cellStyle name="Accent4" xfId="37" builtinId="41"/>
    <cellStyle name="Avertissement" xfId="17"/>
    <cellStyle name="Calcul" xfId="18"/>
    <cellStyle name="Cellule liée" xfId="19"/>
    <cellStyle name="Commentaire" xfId="20"/>
    <cellStyle name="Currency 2" xfId="41"/>
    <cellStyle name="Entrée" xfId="21"/>
    <cellStyle name="Excel Built-in Normal" xfId="39"/>
    <cellStyle name="Hyperlink 2" xfId="44"/>
    <cellStyle name="Insatisfaisant" xfId="23"/>
    <cellStyle name="Lien hypertexte" xfId="22" builtinId="8"/>
    <cellStyle name="Neutre" xfId="24"/>
    <cellStyle name="Normal" xfId="0" builtinId="0"/>
    <cellStyle name="Normal 2" xfId="38"/>
    <cellStyle name="Normal 3" xfId="40"/>
    <cellStyle name="Normal 3 2" xfId="47"/>
    <cellStyle name="Normal 4" xfId="48"/>
    <cellStyle name="Normal 4 2" xfId="50"/>
    <cellStyle name="Normal 4 3" xfId="53"/>
    <cellStyle name="Normal 5" xfId="49"/>
    <cellStyle name="Normal 6" xfId="51"/>
    <cellStyle name="Normal 6 2" xfId="52"/>
    <cellStyle name="Normal 6 3" xfId="54"/>
    <cellStyle name="Percent 2" xfId="42"/>
    <cellStyle name="Satisfaisant" xfId="25"/>
    <cellStyle name="Sortie" xfId="26"/>
    <cellStyle name="Texte explicatif" xfId="27"/>
    <cellStyle name="Titre" xfId="28" builtinId="15"/>
    <cellStyle name="Titre 1" xfId="45"/>
    <cellStyle name="Titre 1" xfId="29"/>
    <cellStyle name="Titre 2" xfId="30"/>
    <cellStyle name="Titre 3" xfId="31"/>
    <cellStyle name="Titre 4" xfId="32"/>
    <cellStyle name="Vérification" xfId="33"/>
  </cellStyles>
  <dxfs count="217">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B8CCE4"/>
        </patternFill>
      </fill>
    </dxf>
    <dxf>
      <fill>
        <patternFill>
          <bgColor rgb="FF366092"/>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B8CCE4"/>
        </patternFill>
      </fill>
    </dxf>
    <dxf>
      <fill>
        <patternFill>
          <bgColor rgb="FF366092"/>
        </patternFill>
      </fill>
    </dxf>
    <dxf>
      <protection locked="0" hidden="0"/>
    </dxf>
    <dxf>
      <numFmt numFmtId="30" formatCode="@"/>
      <protection locked="0" hidden="0"/>
    </dxf>
    <dxf>
      <numFmt numFmtId="168" formatCode="d/mm/yyyy;@"/>
      <protection locked="0" hidden="0"/>
    </dxf>
    <dxf>
      <numFmt numFmtId="168" formatCode="d/mm/yyyy;@"/>
      <protection locked="0" hidden="0"/>
    </dxf>
    <dxf>
      <numFmt numFmtId="30" formatCode="@"/>
      <protection locked="0" hidden="0"/>
    </dxf>
    <dxf>
      <numFmt numFmtId="30" formatCode="@"/>
      <protection locked="0" hidden="0"/>
    </dxf>
    <dxf>
      <protection locked="0" hidden="0"/>
    </dxf>
    <dxf>
      <protection locked="0" hidden="0"/>
    </dxf>
    <dxf>
      <numFmt numFmtId="30" formatCode="@"/>
      <protection locked="0" hidden="0"/>
    </dxf>
    <dxf>
      <numFmt numFmtId="168" formatCode="d/mm/yyyy;@"/>
      <protection locked="0" hidden="0"/>
    </dxf>
    <dxf>
      <numFmt numFmtId="168" formatCode="d/mm/yyyy;@"/>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font>
        <color theme="1"/>
      </font>
      <fill>
        <patternFill>
          <bgColor theme="0"/>
        </patternFill>
      </fill>
    </dxf>
    <dxf>
      <font>
        <color theme="1"/>
      </font>
      <fill>
        <patternFill>
          <bgColor theme="0"/>
        </patternFill>
      </fill>
    </dxf>
    <dxf>
      <font>
        <color rgb="FF9C0006"/>
      </font>
      <fill>
        <patternFill>
          <bgColor rgb="FFFFC7CE"/>
        </patternFill>
      </fill>
    </dxf>
    <dxf>
      <font>
        <color theme="1"/>
      </font>
      <fill>
        <patternFill>
          <bgColor theme="0" tint="-4.9989318521683403E-2"/>
        </patternFill>
      </fill>
    </dxf>
    <dxf>
      <fill>
        <patternFill>
          <bgColor theme="0" tint="-4.9989318521683403E-2"/>
        </patternFill>
      </fill>
    </dxf>
    <dxf>
      <font>
        <color theme="1"/>
      </font>
      <fill>
        <patternFill>
          <fgColor theme="0" tint="-4.9989318521683403E-2"/>
        </patternFill>
      </fill>
    </dxf>
    <dxf>
      <font>
        <color rgb="FF006100"/>
      </font>
      <fill>
        <patternFill>
          <bgColor rgb="FFC6EFCE"/>
        </patternFill>
      </fill>
    </dxf>
    <dxf>
      <font>
        <color theme="9" tint="-0.24994659260841701"/>
      </font>
      <fill>
        <patternFill>
          <bgColor theme="9"/>
        </patternFill>
      </fill>
    </dxf>
    <dxf>
      <font>
        <color rgb="FF9C0006"/>
      </font>
      <fill>
        <patternFill>
          <bgColor rgb="FFFFC7CE"/>
        </patternFill>
      </fill>
    </dxf>
    <dxf>
      <font>
        <color theme="1"/>
      </font>
      <fill>
        <patternFill>
          <bgColor theme="0" tint="-4.9989318521683403E-2"/>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2499465926084170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1"/>
      </font>
      <fill>
        <patternFill>
          <bgColor theme="0" tint="-4.9989318521683403E-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1"/>
      </font>
      <fill>
        <patternFill>
          <bgColor theme="0" tint="-4.9989318521683403E-2"/>
        </patternFill>
      </fill>
    </dxf>
    <dxf>
      <font>
        <color theme="1"/>
      </font>
      <fill>
        <patternFill>
          <bgColor theme="0" tint="-4.9989318521683403E-2"/>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298704</xdr:colOff>
      <xdr:row>42</xdr:row>
      <xdr:rowOff>45720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833104" cy="6979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9524</xdr:rowOff>
    </xdr:from>
    <xdr:to>
      <xdr:col>0</xdr:col>
      <xdr:colOff>8496300</xdr:colOff>
      <xdr:row>54</xdr:row>
      <xdr:rowOff>152399</xdr:rowOff>
    </xdr:to>
    <xdr:sp macro="" textlink="">
      <xdr:nvSpPr>
        <xdr:cNvPr id="2" name="TextBox 1"/>
        <xdr:cNvSpPr txBox="1"/>
      </xdr:nvSpPr>
      <xdr:spPr>
        <a:xfrm>
          <a:off x="19051" y="9524"/>
          <a:ext cx="8477249"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Logique</a:t>
          </a:r>
          <a:r>
            <a:rPr lang="en-US" sz="1100" b="1" u="sng" baseline="0"/>
            <a:t> de l'intervention :</a:t>
          </a:r>
        </a:p>
        <a:p>
          <a:endParaRPr lang="en-US" sz="1100" b="0" u="none" baseline="0"/>
        </a:p>
        <a:p>
          <a:r>
            <a:rPr lang="en-US" sz="1100" b="0" u="none" baseline="0"/>
            <a:t>La direction du projet a pris l'option d'opter pour </a:t>
          </a:r>
          <a:r>
            <a:rPr lang="fr-BE" sz="1100" b="0" u="none" baseline="0"/>
            <a:t>une </a:t>
          </a:r>
          <a:r>
            <a:rPr lang="fr-FR" sz="1100">
              <a:solidFill>
                <a:schemeClr val="dk1"/>
              </a:solidFill>
              <a:effectLst/>
              <a:latin typeface="+mn-lt"/>
              <a:ea typeface="+mn-ea"/>
              <a:cs typeface="+mn-cs"/>
            </a:rPr>
            <a:t>stratégie</a:t>
          </a:r>
          <a:r>
            <a:rPr lang="fr-FR" sz="1100" baseline="0">
              <a:solidFill>
                <a:schemeClr val="dk1"/>
              </a:solidFill>
              <a:effectLst/>
              <a:latin typeface="+mn-lt"/>
              <a:ea typeface="+mn-ea"/>
              <a:cs typeface="+mn-cs"/>
            </a:rPr>
            <a:t> de type</a:t>
          </a:r>
          <a:r>
            <a:rPr lang="fr-FR" sz="1100">
              <a:solidFill>
                <a:schemeClr val="dk1"/>
              </a:solidFill>
              <a:effectLst/>
              <a:latin typeface="+mn-lt"/>
              <a:ea typeface="+mn-ea"/>
              <a:cs typeface="+mn-cs"/>
            </a:rPr>
            <a:t> </a:t>
          </a:r>
          <a:r>
            <a:rPr lang="fr-FR" sz="1100" b="1">
              <a:solidFill>
                <a:schemeClr val="dk1"/>
              </a:solidFill>
              <a:effectLst/>
              <a:latin typeface="+mn-lt"/>
              <a:ea typeface="+mn-ea"/>
              <a:cs typeface="+mn-cs"/>
            </a:rPr>
            <a:t>« Double dynamique pour le renforcement de chaque institution ».</a:t>
          </a:r>
          <a:r>
            <a:rPr lang="fr-FR" sz="1100" b="1" baseline="0">
              <a:solidFill>
                <a:schemeClr val="dk1"/>
              </a:solidFill>
              <a:effectLst/>
              <a:latin typeface="+mn-lt"/>
              <a:ea typeface="+mn-ea"/>
              <a:cs typeface="+mn-cs"/>
            </a:rPr>
            <a:t> </a:t>
          </a:r>
          <a:r>
            <a:rPr lang="fr-FR" sz="1100">
              <a:solidFill>
                <a:schemeClr val="dk1"/>
              </a:solidFill>
              <a:effectLst/>
              <a:latin typeface="+mn-lt"/>
              <a:ea typeface="+mn-ea"/>
              <a:cs typeface="+mn-cs"/>
            </a:rPr>
            <a:t>En effet, le système des Marchés Publics est aujourd’hui dans une phase de transition nécessitant encore un appui à court terme (pour viser des besoins urgents qui ne sont pas encore pris en charge par le gouvernement) mais permettant déjà un appui à long terme (pour viser un développement structurel de la capacité des institutions qui prendront en charge les besoins).</a:t>
          </a:r>
          <a:r>
            <a:rPr lang="fr-BE" sz="1100" baseline="0">
              <a:solidFill>
                <a:schemeClr val="dk1"/>
              </a:solidFill>
              <a:effectLst/>
              <a:latin typeface="+mn-lt"/>
              <a:ea typeface="+mn-ea"/>
              <a:cs typeface="+mn-cs"/>
            </a:rPr>
            <a:t> </a:t>
          </a:r>
          <a:r>
            <a:rPr lang="fr-FR" sz="1100">
              <a:solidFill>
                <a:schemeClr val="dk1"/>
              </a:solidFill>
              <a:effectLst/>
              <a:latin typeface="+mn-lt"/>
              <a:ea typeface="+mn-ea"/>
              <a:cs typeface="+mn-cs"/>
            </a:rPr>
            <a:t>En suivant cette logique, le présent projet cherche, dans un premier temps, à répondre à des besoins essentiels et urgents (formations urgente, archivage, soutien en équipement, financement des visites sur le terrain, mise en place d’un système d’information, etc.) mais aussi à inscrire cet appui dans une perspective de long terme et une vision structurelle de processus de développement coordonné (audit de</a:t>
          </a:r>
          <a:r>
            <a:rPr lang="fr-FR" sz="1100" baseline="0">
              <a:solidFill>
                <a:schemeClr val="dk1"/>
              </a:solidFill>
              <a:effectLst/>
              <a:latin typeface="+mn-lt"/>
              <a:ea typeface="+mn-ea"/>
              <a:cs typeface="+mn-cs"/>
            </a:rPr>
            <a:t> type IOCA</a:t>
          </a:r>
          <a:r>
            <a:rPr lang="fr-FR" sz="1100">
              <a:solidFill>
                <a:schemeClr val="dk1"/>
              </a:solidFill>
              <a:effectLst/>
              <a:latin typeface="+mn-lt"/>
              <a:ea typeface="+mn-ea"/>
              <a:cs typeface="+mn-cs"/>
            </a:rPr>
            <a:t>, plan de renforcement des capacités, réforme législative et appui à la mise en œuvre). En tenant compte de ces exigences de court et long termes, une double dynamique est appliquée pour le renforcement de chaque institution : renforcer l’institution en soi (capacités internes et réalisation du mandat) et son efficacité dans le système (liens avec les autres organes).</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En parallèle,</a:t>
          </a:r>
          <a:r>
            <a:rPr lang="fr-FR" sz="1100" baseline="0">
              <a:solidFill>
                <a:schemeClr val="dk1"/>
              </a:solidFill>
              <a:effectLst/>
              <a:latin typeface="+mn-lt"/>
              <a:ea typeface="+mn-ea"/>
              <a:cs typeface="+mn-cs"/>
            </a:rPr>
            <a:t> le projet a également opté pour une stratégie par niveau. Il ressort ainsi que dans un premier temps, les activités mises en oeuvre se concentreront davantage sur le niveau central de contrôle et de régulation, à savoir l'ARMP et la DNCMP, afin d'aider à lever les goulots d'étranglement les plus significatifs. Dans un second temps, le projet pourra se focaliser sur la mise en oeuvre des activités de renforcement  du niveau de passation des marchés, incarnés par les CGMP (niveau central et local). Enfin, le projet se penchera sur l'exercice de coordination du "sous-secteur", notamment lorsque des avancées significatives obtenues permettront de renforcer le dialogue avec les autres partenaires techniques et financier</a:t>
          </a: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100" b="1" u="sng">
              <a:solidFill>
                <a:schemeClr val="dk1"/>
              </a:solidFill>
              <a:latin typeface="+mn-lt"/>
              <a:ea typeface="+mn-ea"/>
              <a:cs typeface="+mn-cs"/>
            </a:rPr>
            <a:t>Conséquences sur les résultats et activités :</a:t>
          </a:r>
        </a:p>
        <a:p>
          <a:endParaRPr lang="fr-FR" sz="1100" baseline="0">
            <a:solidFill>
              <a:schemeClr val="dk1"/>
            </a:solidFill>
            <a:effectLst/>
            <a:latin typeface="+mn-lt"/>
            <a:ea typeface="+mn-ea"/>
            <a:cs typeface="+mn-cs"/>
          </a:endParaRPr>
        </a:p>
        <a:p>
          <a:r>
            <a:rPr lang="fr-BE" sz="1100" baseline="0">
              <a:solidFill>
                <a:schemeClr val="dk1"/>
              </a:solidFill>
              <a:effectLst/>
              <a:latin typeface="+mn-lt"/>
              <a:ea typeface="+mn-ea"/>
              <a:cs typeface="+mn-cs"/>
            </a:rPr>
            <a:t>D'un point de vue des activités et résultats, il en résulte les choix suivants :</a:t>
          </a:r>
        </a:p>
        <a:p>
          <a:endParaRPr lang="fr-BE" sz="1100" baseline="0">
            <a:solidFill>
              <a:schemeClr val="dk1"/>
            </a:solidFill>
            <a:effectLst/>
            <a:latin typeface="+mn-lt"/>
            <a:ea typeface="+mn-ea"/>
            <a:cs typeface="+mn-cs"/>
          </a:endParaRPr>
        </a:p>
        <a:p>
          <a:r>
            <a:rPr lang="fr-BE" sz="1100" baseline="0">
              <a:solidFill>
                <a:schemeClr val="dk1"/>
              </a:solidFill>
              <a:effectLst/>
              <a:latin typeface="+mn-lt"/>
              <a:ea typeface="+mn-ea"/>
              <a:cs typeface="+mn-cs"/>
            </a:rPr>
            <a:t>1) pour le court terme : l'orgnanisation de formations dites "urgentes" ; le développement des capacités d'archivage et de gestion documentaire des institutions centrales de contrôle (DNCMP) et de régulation (ARMP) ; le développement des moyens en informatiques et en TIC de ces mêmes institutions ; le financement de certaines activités spécifiques dites prioritaires de l'ARMP et la DNCMP  (audit annuel, financement des frais de transport,...) ; le soutien à la continuité des activités de relecture et propositions d'amendements du Code des Marchés Publics.</a:t>
          </a:r>
        </a:p>
        <a:p>
          <a:endParaRPr lang="fr-BE" sz="1100" baseline="0">
            <a:solidFill>
              <a:schemeClr val="dk1"/>
            </a:solidFill>
            <a:effectLst/>
            <a:latin typeface="+mn-lt"/>
            <a:ea typeface="+mn-ea"/>
            <a:cs typeface="+mn-cs"/>
          </a:endParaRPr>
        </a:p>
        <a:p>
          <a:r>
            <a:rPr lang="fr-BE" sz="1100">
              <a:solidFill>
                <a:schemeClr val="dk1"/>
              </a:solidFill>
              <a:effectLst/>
              <a:latin typeface="+mn-lt"/>
              <a:ea typeface="+mn-ea"/>
              <a:cs typeface="+mn-cs"/>
            </a:rPr>
            <a:t>2) pour les moyen</a:t>
          </a:r>
          <a:r>
            <a:rPr lang="fr-BE" sz="1100" baseline="0">
              <a:solidFill>
                <a:schemeClr val="dk1"/>
              </a:solidFill>
              <a:effectLst/>
              <a:latin typeface="+mn-lt"/>
              <a:ea typeface="+mn-ea"/>
              <a:cs typeface="+mn-cs"/>
            </a:rPr>
            <a:t> et long termes : la réalisation d'une étude de type IOCA (Institutional and organisational capacity assessment) qui devra permettre de déboucher sur un véritable plan de renforcement des capacités aux trois niveaux (individuel, organisationnel et institutionnel), de même que sur la mise à jour d'une Baseline et d'une matrice de S&amp;E composées d'indicateurs de résultat et d'activité inspirés de la méthodologie dite "4 piliers" de l'OCDE.</a:t>
          </a:r>
        </a:p>
        <a:p>
          <a:endParaRPr lang="fr-BE" sz="1100" baseline="0">
            <a:solidFill>
              <a:schemeClr val="dk1"/>
            </a:solidFill>
            <a:effectLst/>
            <a:latin typeface="+mn-lt"/>
            <a:ea typeface="+mn-ea"/>
            <a:cs typeface="+mn-cs"/>
          </a:endParaRPr>
        </a:p>
        <a:p>
          <a:r>
            <a:rPr lang="fr-BE" sz="1100" b="1" u="sng" baseline="0">
              <a:solidFill>
                <a:schemeClr val="dk1"/>
              </a:solidFill>
              <a:effectLst/>
              <a:latin typeface="+mn-lt"/>
              <a:ea typeface="+mn-ea"/>
              <a:cs typeface="+mn-cs"/>
            </a:rPr>
            <a:t>Considération particluière résultat 5 :</a:t>
          </a:r>
        </a:p>
        <a:p>
          <a:r>
            <a:rPr lang="fr-BE" sz="1100" b="0" u="none" baseline="0">
              <a:solidFill>
                <a:schemeClr val="dk1"/>
              </a:solidFill>
              <a:effectLst/>
              <a:latin typeface="+mn-lt"/>
              <a:ea typeface="+mn-ea"/>
              <a:cs typeface="+mn-cs"/>
            </a:rPr>
            <a:t>Sur base du DTF et nous référant à l'intitulé du résultat 5, la répartition du budget entre les activités liées à ce résultat semble inadéquate car trop orientée vers le renforcement des capacités du niveau de passation décentralisé (communes) au détriment de l'expérience de déconcentration du niveau central vers le niveau local. Ainsi, le projet prend l'option de proposer à la SMCL une réallocation du budget de ce résultat, visant à augmenter les moyens alloués à l'activité "Appui institutionnnel au demarrage d'un système déconcentré d'administration, de contrôle et d'approbation des MP" pour l'instant sous-doté, au détriment des activités 1 et 4 du même résultat. </a:t>
          </a:r>
          <a:endParaRPr lang="en-US" sz="1100" b="0" u="non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255848</xdr:colOff>
      <xdr:row>29</xdr:row>
      <xdr:rowOff>161318</xdr:rowOff>
    </xdr:to>
    <xdr:pic>
      <xdr:nvPicPr>
        <xdr:cNvPr id="13" name="Image 12"/>
        <xdr:cNvPicPr>
          <a:picLocks noChangeAspect="1"/>
        </xdr:cNvPicPr>
      </xdr:nvPicPr>
      <xdr:blipFill>
        <a:blip xmlns:r="http://schemas.openxmlformats.org/officeDocument/2006/relationships" r:embed="rId1"/>
        <a:stretch>
          <a:fillRect/>
        </a:stretch>
      </xdr:blipFill>
      <xdr:spPr>
        <a:xfrm>
          <a:off x="609600" y="257175"/>
          <a:ext cx="10619048" cy="4857143"/>
        </a:xfrm>
        <a:prstGeom prst="rect">
          <a:avLst/>
        </a:prstGeom>
      </xdr:spPr>
    </xdr:pic>
    <xdr:clientData/>
  </xdr:twoCellAnchor>
  <xdr:twoCellAnchor editAs="oneCell">
    <xdr:from>
      <xdr:col>0</xdr:col>
      <xdr:colOff>0</xdr:colOff>
      <xdr:row>30</xdr:row>
      <xdr:rowOff>0</xdr:rowOff>
    </xdr:from>
    <xdr:to>
      <xdr:col>17</xdr:col>
      <xdr:colOff>247650</xdr:colOff>
      <xdr:row>46</xdr:row>
      <xdr:rowOff>113962</xdr:rowOff>
    </xdr:to>
    <xdr:pic>
      <xdr:nvPicPr>
        <xdr:cNvPr id="15" name="Image 14"/>
        <xdr:cNvPicPr>
          <a:picLocks noChangeAspect="1"/>
        </xdr:cNvPicPr>
      </xdr:nvPicPr>
      <xdr:blipFill>
        <a:blip xmlns:r="http://schemas.openxmlformats.org/officeDocument/2006/relationships" r:embed="rId2"/>
        <a:stretch>
          <a:fillRect/>
        </a:stretch>
      </xdr:blipFill>
      <xdr:spPr>
        <a:xfrm>
          <a:off x="609600" y="5114925"/>
          <a:ext cx="10610850" cy="2704762"/>
        </a:xfrm>
        <a:prstGeom prst="rect">
          <a:avLst/>
        </a:prstGeom>
      </xdr:spPr>
    </xdr:pic>
    <xdr:clientData/>
  </xdr:twoCellAnchor>
  <xdr:twoCellAnchor editAs="oneCell">
    <xdr:from>
      <xdr:col>0</xdr:col>
      <xdr:colOff>0</xdr:colOff>
      <xdr:row>47</xdr:row>
      <xdr:rowOff>47624</xdr:rowOff>
    </xdr:from>
    <xdr:to>
      <xdr:col>17</xdr:col>
      <xdr:colOff>265372</xdr:colOff>
      <xdr:row>54</xdr:row>
      <xdr:rowOff>47476</xdr:rowOff>
    </xdr:to>
    <xdr:pic>
      <xdr:nvPicPr>
        <xdr:cNvPr id="17" name="Image 16"/>
        <xdr:cNvPicPr>
          <a:picLocks noChangeAspect="1"/>
        </xdr:cNvPicPr>
      </xdr:nvPicPr>
      <xdr:blipFill>
        <a:blip xmlns:r="http://schemas.openxmlformats.org/officeDocument/2006/relationships" r:embed="rId3"/>
        <a:stretch>
          <a:fillRect/>
        </a:stretch>
      </xdr:blipFill>
      <xdr:spPr>
        <a:xfrm>
          <a:off x="0" y="7658099"/>
          <a:ext cx="10628572" cy="11333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Workgroups/Improvement-BTC/2013/Axe%202/Doc_travail/Operational_monitoring_envoi_pilote/envoi_Final/OMM_VF_DPC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wald/AppData/Local/Microsoft/Windows/Temporary%20Internet%20Files/Content.Outlook/65CIFVNC/MON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uhax/Downloads/Projet%20MP/05%20-%20March&#233;s%20publics/OMM/OMM_AASMPB_201311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ouhax/Downloads/Copie%20de%20OMM_AASMPB_2013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
      <sheetName val="Organ"/>
      <sheetName val="Risques Prob"/>
      <sheetName val="Déc SMCL"/>
      <sheetName val="OMM"/>
      <sheetName val="AE-AF"/>
      <sheetName val="RH"/>
      <sheetName val="MSE"/>
      <sheetName val="Narr"/>
      <sheetName val="Plan Op"/>
      <sheetName val="POP"/>
      <sheetName val="Plan Fin"/>
      <sheetName val="Plan Fin Dét_OPTIONNEL"/>
    </sheetNames>
    <sheetDataSet>
      <sheetData sheetId="0">
        <row r="3">
          <cell r="B3" t="str">
            <v>Appui à l'amélioration du système des marchés publics</v>
          </cell>
        </row>
        <row r="4">
          <cell r="B4" t="str">
            <v>BDI1207311</v>
          </cell>
        </row>
        <row r="21">
          <cell r="B21">
            <v>2014</v>
          </cell>
        </row>
        <row r="22">
          <cell r="B22" t="str">
            <v>Q1</v>
          </cell>
        </row>
        <row r="23">
          <cell r="B23">
            <v>41598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OMM"/>
      <sheetName val="Instructions"/>
    </sheetNames>
    <sheetDataSet>
      <sheetData sheetId="0">
        <row r="2">
          <cell r="A2" t="str">
            <v>PAEX</v>
          </cell>
          <cell r="C2" t="str">
            <v>Cogestion</v>
          </cell>
          <cell r="D2" t="str">
            <v>Travaux</v>
          </cell>
          <cell r="F2" t="str">
            <v>Direction intervention</v>
          </cell>
          <cell r="G2" t="str">
            <v>A venir</v>
          </cell>
          <cell r="K2" t="str">
            <v>EUR</v>
          </cell>
          <cell r="N2" t="str">
            <v>Oui</v>
          </cell>
          <cell r="O2" t="str">
            <v>Bon</v>
          </cell>
        </row>
        <row r="3">
          <cell r="A3" t="str">
            <v>PAREC</v>
          </cell>
          <cell r="C3" t="str">
            <v>Régie</v>
          </cell>
          <cell r="D3" t="str">
            <v>Services</v>
          </cell>
          <cell r="F3" t="str">
            <v>REPBDI</v>
          </cell>
          <cell r="G3" t="str">
            <v>Actif</v>
          </cell>
          <cell r="K3" t="str">
            <v>BIF</v>
          </cell>
          <cell r="N3" t="str">
            <v>Non</v>
          </cell>
          <cell r="O3" t="str">
            <v>Satisfaisant</v>
          </cell>
        </row>
        <row r="4">
          <cell r="A4" t="str">
            <v>FBBR</v>
          </cell>
          <cell r="D4" t="str">
            <v>Fournitures</v>
          </cell>
          <cell r="F4" t="str">
            <v>AmbaBel</v>
          </cell>
          <cell r="G4" t="str">
            <v>Réceptionné</v>
          </cell>
          <cell r="K4" t="str">
            <v>USD</v>
          </cell>
          <cell r="O4" t="str">
            <v>Faible</v>
          </cell>
        </row>
        <row r="5">
          <cell r="A5" t="str">
            <v>APVR</v>
          </cell>
          <cell r="F5" t="str">
            <v>HQ</v>
          </cell>
          <cell r="G5" t="str">
            <v>Clôturé</v>
          </cell>
          <cell r="O5" t="str">
            <v>Mauvais</v>
          </cell>
        </row>
        <row r="6">
          <cell r="A6" t="str">
            <v>PAIOSA</v>
          </cell>
          <cell r="F6" t="str">
            <v>Partenaire</v>
          </cell>
          <cell r="G6" t="str">
            <v>Abandonné</v>
          </cell>
        </row>
        <row r="7">
          <cell r="A7" t="str">
            <v>PADAPC</v>
          </cell>
          <cell r="F7" t="str">
            <v>Autre</v>
          </cell>
          <cell r="G7" t="str">
            <v>Infructueux</v>
          </cell>
        </row>
        <row r="8">
          <cell r="A8" t="str">
            <v>FCE</v>
          </cell>
          <cell r="G8" t="str">
            <v>Résilié</v>
          </cell>
        </row>
        <row r="9">
          <cell r="A9" t="str">
            <v>AEP</v>
          </cell>
        </row>
        <row r="10">
          <cell r="A10" t="str">
            <v>AFPT</v>
          </cell>
        </row>
        <row r="11">
          <cell r="A11" t="str">
            <v>AFIE</v>
          </cell>
        </row>
        <row r="12">
          <cell r="A12" t="str">
            <v>PAISS</v>
          </cell>
        </row>
        <row r="13">
          <cell r="A13" t="str">
            <v>ASNIS</v>
          </cell>
        </row>
        <row r="14">
          <cell r="A14" t="str">
            <v>Justice</v>
          </cell>
        </row>
        <row r="15">
          <cell r="A15" t="str">
            <v>Pavage</v>
          </cell>
        </row>
        <row r="16">
          <cell r="A16" t="str">
            <v>ABGLC</v>
          </cell>
        </row>
        <row r="17">
          <cell r="A17" t="str">
            <v>AASMPB</v>
          </cell>
        </row>
        <row r="18">
          <cell r="A18" t="str">
            <v>ADLPC</v>
          </cell>
        </row>
        <row r="19">
          <cell r="A19" t="str">
            <v>Police</v>
          </cell>
        </row>
        <row r="20">
          <cell r="A20" t="str">
            <v>MiniRelEx</v>
          </cell>
        </row>
        <row r="21">
          <cell r="A21" t="str">
            <v>REPBDI</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OMM"/>
      <sheetName val="Instructions"/>
    </sheetNames>
    <sheetDataSet>
      <sheetData sheetId="0">
        <row r="2">
          <cell r="A2" t="str">
            <v>PAEX</v>
          </cell>
          <cell r="C2" t="str">
            <v>Cogestion</v>
          </cell>
          <cell r="F2" t="str">
            <v>Direction intervention</v>
          </cell>
          <cell r="K2" t="str">
            <v>EUR</v>
          </cell>
        </row>
        <row r="3">
          <cell r="A3" t="str">
            <v>PAREC</v>
          </cell>
          <cell r="C3" t="str">
            <v>Régie</v>
          </cell>
          <cell r="F3" t="str">
            <v>REPBDI</v>
          </cell>
          <cell r="K3" t="str">
            <v>BIF</v>
          </cell>
        </row>
        <row r="4">
          <cell r="A4" t="str">
            <v>FBBR</v>
          </cell>
          <cell r="F4" t="str">
            <v>AmbaBel</v>
          </cell>
          <cell r="K4" t="str">
            <v>USD</v>
          </cell>
        </row>
        <row r="5">
          <cell r="A5" t="str">
            <v>APVR</v>
          </cell>
          <cell r="F5" t="str">
            <v>HQ</v>
          </cell>
        </row>
        <row r="6">
          <cell r="A6" t="str">
            <v>PAIOSA</v>
          </cell>
          <cell r="F6" t="str">
            <v>Partenaire</v>
          </cell>
        </row>
        <row r="7">
          <cell r="A7" t="str">
            <v>PADAPC</v>
          </cell>
          <cell r="F7" t="str">
            <v>Autre</v>
          </cell>
        </row>
        <row r="8">
          <cell r="A8" t="str">
            <v>FCE</v>
          </cell>
        </row>
        <row r="9">
          <cell r="A9" t="str">
            <v>AEP</v>
          </cell>
        </row>
        <row r="10">
          <cell r="A10" t="str">
            <v>AFPT</v>
          </cell>
        </row>
        <row r="11">
          <cell r="A11" t="str">
            <v>AFIE</v>
          </cell>
        </row>
        <row r="12">
          <cell r="A12" t="str">
            <v>PAISS</v>
          </cell>
        </row>
        <row r="13">
          <cell r="A13" t="str">
            <v>ASNIS</v>
          </cell>
        </row>
        <row r="14">
          <cell r="A14" t="str">
            <v>Justice</v>
          </cell>
        </row>
        <row r="15">
          <cell r="A15" t="str">
            <v>Pavage</v>
          </cell>
        </row>
        <row r="16">
          <cell r="A16" t="str">
            <v>ABGLC</v>
          </cell>
        </row>
        <row r="17">
          <cell r="A17" t="str">
            <v>AASMPB</v>
          </cell>
        </row>
        <row r="18">
          <cell r="A18" t="str">
            <v>ADLPC</v>
          </cell>
        </row>
        <row r="19">
          <cell r="A19" t="str">
            <v>Police</v>
          </cell>
        </row>
        <row r="20">
          <cell r="A20" t="str">
            <v>MiniRelEx</v>
          </cell>
        </row>
        <row r="21">
          <cell r="A21" t="str">
            <v>REPBDI</v>
          </cell>
        </row>
      </sheetData>
      <sheetData sheetId="1" refreshError="1"/>
      <sheetData sheetId="2" refreshError="1"/>
    </sheetDataSet>
  </externalBook>
</externalLink>
</file>

<file path=xl/tables/table1.xml><?xml version="1.0" encoding="utf-8"?>
<table xmlns="http://schemas.openxmlformats.org/spreadsheetml/2006/main" id="2" name="Table2" displayName="Table2" ref="A9:H26" totalsRowShown="0" dataDxfId="175">
  <autoFilter ref="A9:H26"/>
  <tableColumns count="8">
    <tableColumn id="1" name="Fonction" dataDxfId="174"/>
    <tableColumn id="2" name="Nom" dataDxfId="173"/>
    <tableColumn id="10" name="Prénom" dataDxfId="172"/>
    <tableColumn id="7" name="M/F" dataDxfId="171"/>
    <tableColumn id="3" name="Début" dataDxfId="170"/>
    <tableColumn id="4" name="Fin" dataDxfId="169"/>
    <tableColumn id="5" name="Type" dataDxfId="168"/>
    <tableColumn id="6" name="Cercles Dévt" dataDxfId="167"/>
  </tableColumns>
  <tableStyleInfo name="TableStyleLight1" showFirstColumn="0" showLastColumn="0" showRowStripes="1" showColumnStripes="0"/>
</table>
</file>

<file path=xl/tables/table2.xml><?xml version="1.0" encoding="utf-8"?>
<table xmlns="http://schemas.openxmlformats.org/spreadsheetml/2006/main" id="4" name="Table25" displayName="Table25" ref="A33:F50" totalsRowShown="0" dataDxfId="166">
  <autoFilter ref="A33:F50"/>
  <tableColumns count="6">
    <tableColumn id="1" name="Nature" dataDxfId="165"/>
    <tableColumn id="2" name="Contractant" dataDxfId="164"/>
    <tableColumn id="3" name="Début" dataDxfId="163"/>
    <tableColumn id="4" name="Fin" dataDxfId="162"/>
    <tableColumn id="5" name="Total H/J" dataDxfId="161"/>
    <tableColumn id="6" name="Prestations" dataDxfId="16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E38"/>
  <sheetViews>
    <sheetView tabSelected="1" zoomScaleNormal="100" workbookViewId="0">
      <selection activeCell="B22" sqref="B22"/>
    </sheetView>
  </sheetViews>
  <sheetFormatPr baseColWidth="10" defaultColWidth="9.140625" defaultRowHeight="12.75" x14ac:dyDescent="0.2"/>
  <cols>
    <col min="1" max="1" width="38.85546875" customWidth="1"/>
    <col min="2" max="2" width="37.5703125" customWidth="1"/>
    <col min="4" max="4" width="4.7109375" customWidth="1"/>
    <col min="5" max="5" width="16.85546875" customWidth="1"/>
  </cols>
  <sheetData>
    <row r="1" spans="1:5" s="1" customFormat="1" ht="23.25" x14ac:dyDescent="0.2">
      <c r="A1" s="292"/>
      <c r="B1" s="292"/>
      <c r="C1" s="292"/>
      <c r="D1" s="292"/>
      <c r="E1" s="292"/>
    </row>
    <row r="2" spans="1:5" s="1" customFormat="1" ht="15.75" x14ac:dyDescent="0.25">
      <c r="A2" s="182" t="s">
        <v>103</v>
      </c>
      <c r="B2" s="302" t="s">
        <v>254</v>
      </c>
      <c r="C2" s="302"/>
      <c r="D2" s="302"/>
      <c r="E2" s="302"/>
    </row>
    <row r="3" spans="1:5" ht="15.75" x14ac:dyDescent="0.25">
      <c r="A3" s="182" t="s">
        <v>65</v>
      </c>
      <c r="B3" s="302" t="s">
        <v>255</v>
      </c>
      <c r="C3" s="302"/>
      <c r="D3" s="302"/>
      <c r="E3" s="302"/>
    </row>
    <row r="4" spans="1:5" ht="15.75" x14ac:dyDescent="0.25">
      <c r="A4" s="182" t="s">
        <v>41</v>
      </c>
      <c r="B4" s="302" t="s">
        <v>256</v>
      </c>
      <c r="C4" s="302"/>
      <c r="D4" s="302"/>
      <c r="E4" s="302"/>
    </row>
    <row r="5" spans="1:5" s="61" customFormat="1" ht="15.75" x14ac:dyDescent="0.25">
      <c r="A5" s="182" t="s">
        <v>70</v>
      </c>
      <c r="B5" s="289" t="s">
        <v>297</v>
      </c>
      <c r="C5" s="290"/>
      <c r="D5" s="290"/>
      <c r="E5" s="291"/>
    </row>
    <row r="6" spans="1:5" ht="15.75" x14ac:dyDescent="0.25">
      <c r="A6" s="182" t="s">
        <v>66</v>
      </c>
      <c r="B6" s="289" t="s">
        <v>298</v>
      </c>
      <c r="C6" s="290"/>
      <c r="D6" s="290"/>
      <c r="E6" s="291"/>
    </row>
    <row r="7" spans="1:5" s="48" customFormat="1" ht="32.25" customHeight="1" x14ac:dyDescent="0.2">
      <c r="A7" s="183" t="s">
        <v>67</v>
      </c>
      <c r="B7" s="289" t="s">
        <v>299</v>
      </c>
      <c r="C7" s="290"/>
      <c r="D7" s="290"/>
      <c r="E7" s="291"/>
    </row>
    <row r="8" spans="1:5" ht="15.75" x14ac:dyDescent="0.25">
      <c r="A8" s="182" t="s">
        <v>104</v>
      </c>
      <c r="B8" s="296">
        <v>41333</v>
      </c>
      <c r="C8" s="297"/>
      <c r="D8" s="297"/>
      <c r="E8" s="298"/>
    </row>
    <row r="9" spans="1:5" ht="15.75" x14ac:dyDescent="0.25">
      <c r="A9" s="182" t="s">
        <v>239</v>
      </c>
      <c r="B9" s="296">
        <v>42794</v>
      </c>
      <c r="C9" s="297"/>
      <c r="D9" s="297"/>
      <c r="E9" s="298"/>
    </row>
    <row r="10" spans="1:5" ht="15.75" x14ac:dyDescent="0.25">
      <c r="A10" s="182" t="s">
        <v>240</v>
      </c>
      <c r="B10" s="296">
        <v>43159</v>
      </c>
      <c r="C10" s="297"/>
      <c r="D10" s="297"/>
      <c r="E10" s="298"/>
    </row>
    <row r="11" spans="1:5" ht="15.75" x14ac:dyDescent="0.25">
      <c r="A11" s="182" t="s">
        <v>68</v>
      </c>
      <c r="B11" s="296" t="s">
        <v>257</v>
      </c>
      <c r="C11" s="297"/>
      <c r="D11" s="297"/>
      <c r="E11" s="298"/>
    </row>
    <row r="12" spans="1:5" ht="110.25" customHeight="1" x14ac:dyDescent="0.2">
      <c r="A12" s="184" t="s">
        <v>69</v>
      </c>
      <c r="B12" s="289" t="s">
        <v>300</v>
      </c>
      <c r="C12" s="290"/>
      <c r="D12" s="290"/>
      <c r="E12" s="291"/>
    </row>
    <row r="13" spans="1:5" ht="15.75" x14ac:dyDescent="0.2">
      <c r="A13" s="184" t="s">
        <v>99</v>
      </c>
      <c r="B13" s="289" t="s">
        <v>301</v>
      </c>
      <c r="C13" s="290"/>
      <c r="D13" s="290"/>
      <c r="E13" s="291"/>
    </row>
    <row r="14" spans="1:5" ht="15.75" x14ac:dyDescent="0.2">
      <c r="A14" s="184" t="s">
        <v>100</v>
      </c>
      <c r="B14" s="289" t="s">
        <v>258</v>
      </c>
      <c r="C14" s="290"/>
      <c r="D14" s="290"/>
      <c r="E14" s="291"/>
    </row>
    <row r="15" spans="1:5" ht="33" customHeight="1" x14ac:dyDescent="0.2">
      <c r="A15" s="293" t="s">
        <v>101</v>
      </c>
      <c r="B15" s="289" t="s">
        <v>259</v>
      </c>
      <c r="C15" s="290"/>
      <c r="D15" s="290"/>
      <c r="E15" s="291"/>
    </row>
    <row r="16" spans="1:5" ht="33.75" customHeight="1" x14ac:dyDescent="0.2">
      <c r="A16" s="294"/>
      <c r="B16" s="289" t="s">
        <v>260</v>
      </c>
      <c r="C16" s="290"/>
      <c r="D16" s="290"/>
      <c r="E16" s="291"/>
    </row>
    <row r="17" spans="1:5" ht="33.75" customHeight="1" x14ac:dyDescent="0.2">
      <c r="A17" s="295"/>
      <c r="B17" s="289" t="s">
        <v>261</v>
      </c>
      <c r="C17" s="290"/>
      <c r="D17" s="290"/>
      <c r="E17" s="291"/>
    </row>
    <row r="18" spans="1:5" ht="45.75" customHeight="1" x14ac:dyDescent="0.2">
      <c r="A18" s="210"/>
      <c r="B18" s="289" t="s">
        <v>262</v>
      </c>
      <c r="C18" s="290"/>
      <c r="D18" s="290"/>
      <c r="E18" s="291"/>
    </row>
    <row r="19" spans="1:5" ht="33" customHeight="1" x14ac:dyDescent="0.2">
      <c r="A19" s="211"/>
      <c r="B19" s="289" t="s">
        <v>263</v>
      </c>
      <c r="C19" s="290"/>
      <c r="D19" s="290"/>
      <c r="E19" s="291"/>
    </row>
    <row r="20" spans="1:5" ht="24" thickBot="1" x14ac:dyDescent="0.25">
      <c r="A20" s="292" t="s">
        <v>98</v>
      </c>
      <c r="B20" s="301"/>
    </row>
    <row r="21" spans="1:5" ht="14.25" customHeight="1" x14ac:dyDescent="0.2">
      <c r="A21" s="77" t="s">
        <v>40</v>
      </c>
      <c r="B21" s="186">
        <v>2014</v>
      </c>
    </row>
    <row r="22" spans="1:5" ht="15.75" customHeight="1" thickBot="1" x14ac:dyDescent="0.25">
      <c r="A22" s="78" t="s">
        <v>106</v>
      </c>
      <c r="B22" s="185" t="s">
        <v>59</v>
      </c>
    </row>
    <row r="23" spans="1:5" ht="16.5" thickBot="1" x14ac:dyDescent="0.3">
      <c r="A23" s="78" t="s">
        <v>238</v>
      </c>
      <c r="B23" s="219">
        <f ca="1">TODAY()</f>
        <v>41879</v>
      </c>
    </row>
    <row r="25" spans="1:5" s="1" customFormat="1" ht="23.25" x14ac:dyDescent="0.2">
      <c r="A25" s="299" t="s">
        <v>71</v>
      </c>
      <c r="B25" s="300"/>
      <c r="D25"/>
      <c r="E25"/>
    </row>
    <row r="26" spans="1:5" s="1" customFormat="1" ht="23.25" x14ac:dyDescent="0.2">
      <c r="A26" s="143"/>
      <c r="B26" s="44" t="s">
        <v>108</v>
      </c>
      <c r="D26"/>
      <c r="E26"/>
    </row>
    <row r="27" spans="1:5" x14ac:dyDescent="0.2">
      <c r="B27" s="44" t="s">
        <v>243</v>
      </c>
    </row>
    <row r="28" spans="1:5" x14ac:dyDescent="0.2">
      <c r="B28" s="44" t="s">
        <v>234</v>
      </c>
    </row>
    <row r="29" spans="1:5" x14ac:dyDescent="0.2">
      <c r="B29" s="44" t="s">
        <v>112</v>
      </c>
    </row>
    <row r="30" spans="1:5" x14ac:dyDescent="0.2">
      <c r="B30" s="44" t="s">
        <v>109</v>
      </c>
    </row>
    <row r="31" spans="1:5" x14ac:dyDescent="0.2">
      <c r="B31" s="44" t="s">
        <v>245</v>
      </c>
    </row>
    <row r="32" spans="1:5" x14ac:dyDescent="0.2">
      <c r="B32" s="44" t="s">
        <v>230</v>
      </c>
    </row>
    <row r="33" spans="2:2" x14ac:dyDescent="0.2">
      <c r="B33" s="44" t="s">
        <v>72</v>
      </c>
    </row>
    <row r="34" spans="2:2" x14ac:dyDescent="0.2">
      <c r="B34" s="44" t="s">
        <v>110</v>
      </c>
    </row>
    <row r="35" spans="2:2" x14ac:dyDescent="0.2">
      <c r="B35" s="44" t="s">
        <v>244</v>
      </c>
    </row>
    <row r="36" spans="2:2" x14ac:dyDescent="0.2">
      <c r="B36" s="44" t="s">
        <v>107</v>
      </c>
    </row>
    <row r="37" spans="2:2" x14ac:dyDescent="0.2">
      <c r="B37" s="44" t="s">
        <v>231</v>
      </c>
    </row>
    <row r="38" spans="2:2" x14ac:dyDescent="0.2">
      <c r="B38" s="44" t="s">
        <v>111</v>
      </c>
    </row>
  </sheetData>
  <mergeCells count="22">
    <mergeCell ref="A25:B25"/>
    <mergeCell ref="A20:B20"/>
    <mergeCell ref="B2:E2"/>
    <mergeCell ref="B3:E3"/>
    <mergeCell ref="B4:E4"/>
    <mergeCell ref="B5:E5"/>
    <mergeCell ref="B6:E6"/>
    <mergeCell ref="B7:E7"/>
    <mergeCell ref="B8:E8"/>
    <mergeCell ref="B11:E11"/>
    <mergeCell ref="B12:E12"/>
    <mergeCell ref="B13:E13"/>
    <mergeCell ref="B14:E14"/>
    <mergeCell ref="B15:E15"/>
    <mergeCell ref="B18:E18"/>
    <mergeCell ref="B16:E16"/>
    <mergeCell ref="B19:E19"/>
    <mergeCell ref="B17:E17"/>
    <mergeCell ref="A1:E1"/>
    <mergeCell ref="A15:A17"/>
    <mergeCell ref="B9:E9"/>
    <mergeCell ref="B10:E10"/>
  </mergeCells>
  <dataValidations count="1">
    <dataValidation type="list" errorStyle="information" allowBlank="1" showInputMessage="1" showErrorMessage="1" sqref="B22">
      <formula1>"Q1,Q2,Q3,Q4"</formula1>
    </dataValidation>
  </dataValidations>
  <hyperlinks>
    <hyperlink ref="B35" location="MSE!A1" display="Matrice de Suivi Evaluation"/>
    <hyperlink ref="B27" location="'Risques Prob'!A1" display="Gestion des Risques et Problèmes"/>
    <hyperlink ref="B28" location="'Déc SMCL'!A1" display="Suivi décisions SMCL"/>
    <hyperlink ref="B33" location="'Plan Op'!A1" display="Planning &amp; Suivi opérationnel"/>
    <hyperlink ref="B29" location="MP!A1" display="Marchés Publiques"/>
    <hyperlink ref="B30" location="'AE-AF'!A1" display="Accords d'Exécution et de Financement"/>
    <hyperlink ref="B34" location="POP!A1" display="Extrait POP"/>
    <hyperlink ref="B36" location="'Plan Fin'!A1" display="Planification Financière"/>
    <hyperlink ref="B26" location="Organ!A1" display="Organigramme"/>
    <hyperlink ref="B38" location="SYNTH!A1" display="Synthèse"/>
    <hyperlink ref="B32" location="Narr!A1" display="Narratif"/>
    <hyperlink ref="B37" location="'Plan Fin Dét'!A1" display="Planification financière détaillée"/>
    <hyperlink ref="B31" location="RH!A1" display="Ressources Humaines"/>
  </hyperlinks>
  <pageMargins left="0.7" right="0.7" top="0.75" bottom="0.75" header="0.3" footer="0.3"/>
  <pageSetup orientation="landscape" r:id="rId1"/>
  <headerFooter>
    <oddHeader>&amp;C&amp;"Arial,Bold"&amp;18&amp;K03+000Fiche Projet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pageSetUpPr fitToPage="1"/>
  </sheetPr>
  <dimension ref="A1:AH108"/>
  <sheetViews>
    <sheetView topLeftCell="A88" zoomScale="85" zoomScaleNormal="85" zoomScalePageLayoutView="50" workbookViewId="0">
      <selection activeCell="G103" sqref="G103"/>
    </sheetView>
  </sheetViews>
  <sheetFormatPr baseColWidth="10" defaultColWidth="9.140625" defaultRowHeight="15" x14ac:dyDescent="0.25"/>
  <cols>
    <col min="1" max="1" width="9.140625" style="154"/>
    <col min="2" max="2" width="13" style="154" customWidth="1"/>
    <col min="3" max="3" width="46.42578125" style="154" customWidth="1"/>
    <col min="4" max="6" width="9.140625" style="154"/>
    <col min="7" max="30" width="9.140625" style="85"/>
    <col min="31" max="31" width="10" style="86" customWidth="1"/>
    <col min="32" max="32" width="86.28515625" style="154" customWidth="1"/>
    <col min="33" max="16384" width="9.140625" style="85"/>
  </cols>
  <sheetData>
    <row r="1" spans="1:34" x14ac:dyDescent="0.25">
      <c r="A1" s="85"/>
      <c r="B1" s="85"/>
      <c r="C1" s="85"/>
      <c r="D1" s="85"/>
      <c r="E1" s="85"/>
      <c r="F1" s="85"/>
      <c r="AF1" s="85"/>
    </row>
    <row r="2" spans="1:34" x14ac:dyDescent="0.25">
      <c r="A2" s="85"/>
      <c r="B2" s="85"/>
      <c r="C2" s="101" t="s">
        <v>41</v>
      </c>
      <c r="D2" s="102" t="str">
        <f>CODE_PROJET</f>
        <v>BDI1207311</v>
      </c>
      <c r="E2" s="103"/>
      <c r="F2" s="102"/>
      <c r="G2" s="102"/>
      <c r="H2" s="102"/>
      <c r="I2" s="108"/>
      <c r="AF2" s="85"/>
    </row>
    <row r="3" spans="1:34" x14ac:dyDescent="0.25">
      <c r="A3" s="85"/>
      <c r="B3" s="85"/>
      <c r="C3" s="87" t="s">
        <v>65</v>
      </c>
      <c r="D3" s="79" t="str">
        <f>INTITULE_PROJET</f>
        <v>Appui à l'amélioration du système des marchés publics</v>
      </c>
      <c r="E3" s="88"/>
      <c r="F3" s="105"/>
      <c r="G3" s="79"/>
      <c r="H3" s="79"/>
      <c r="I3" s="110"/>
      <c r="AF3" s="85"/>
    </row>
    <row r="4" spans="1:34" x14ac:dyDescent="0.25">
      <c r="A4" s="85"/>
      <c r="B4" s="85"/>
      <c r="C4" s="101" t="s">
        <v>40</v>
      </c>
      <c r="D4" s="102">
        <f>ANNEE_DE_REFERENCE</f>
        <v>2014</v>
      </c>
      <c r="E4" s="103"/>
      <c r="F4" s="102"/>
      <c r="G4" s="102"/>
      <c r="H4" s="102"/>
      <c r="I4" s="108"/>
      <c r="AF4" s="85"/>
    </row>
    <row r="5" spans="1:34" x14ac:dyDescent="0.25">
      <c r="A5" s="85"/>
      <c r="B5" s="85"/>
      <c r="C5" s="87" t="s">
        <v>106</v>
      </c>
      <c r="D5" s="79" t="str">
        <f>TRIMESTRE_DE_REFERENCE</f>
        <v>Q1</v>
      </c>
      <c r="E5" s="88"/>
      <c r="F5" s="88"/>
      <c r="G5" s="88"/>
      <c r="H5" s="88"/>
      <c r="I5" s="105"/>
      <c r="AF5" s="85"/>
    </row>
    <row r="6" spans="1:34" x14ac:dyDescent="0.25">
      <c r="A6" s="85"/>
      <c r="B6" s="85"/>
      <c r="C6" s="85"/>
      <c r="D6" s="85"/>
      <c r="E6" s="85"/>
      <c r="F6" s="85"/>
      <c r="AF6" s="85"/>
    </row>
    <row r="7" spans="1:34" x14ac:dyDescent="0.25">
      <c r="A7" s="85"/>
      <c r="B7" s="85"/>
      <c r="C7" s="85"/>
      <c r="D7" s="85"/>
      <c r="E7" s="85"/>
      <c r="F7" s="85"/>
      <c r="G7" s="151"/>
      <c r="H7" s="152" t="str">
        <f>CONCATENATE("Q1"," ", ANNEE_DE_REFERENCE)</f>
        <v>Q1 2014</v>
      </c>
      <c r="I7" s="153"/>
      <c r="J7" s="151"/>
      <c r="K7" s="152" t="str">
        <f>CONCATENATE("Q2"," ", ANNEE_DE_REFERENCE)</f>
        <v>Q2 2014</v>
      </c>
      <c r="L7" s="153"/>
      <c r="M7" s="151"/>
      <c r="N7" s="152" t="str">
        <f>CONCATENATE("Q3"," ", ANNEE_DE_REFERENCE)</f>
        <v>Q3 2014</v>
      </c>
      <c r="O7" s="153"/>
      <c r="P7" s="151"/>
      <c r="Q7" s="152" t="str">
        <f>CONCATENATE("Q4"," ", ANNEE_DE_REFERENCE)</f>
        <v>Q4 2014</v>
      </c>
      <c r="R7" s="153"/>
      <c r="S7" s="149"/>
      <c r="T7" s="148" t="str">
        <f>CONCATENATE("Q1"," ", ANNEE_DE_REFERENCE+1)</f>
        <v>Q1 2015</v>
      </c>
      <c r="U7" s="150"/>
      <c r="V7" s="149"/>
      <c r="W7" s="148" t="str">
        <f>CONCATENATE("Q2"," ", ANNEE_DE_REFERENCE+1)</f>
        <v>Q2 2015</v>
      </c>
      <c r="X7" s="150"/>
      <c r="Y7" s="149"/>
      <c r="Z7" s="148" t="str">
        <f>CONCATENATE("Q3"," ", ANNEE_DE_REFERENCE+1)</f>
        <v>Q3 2015</v>
      </c>
      <c r="AA7" s="150"/>
      <c r="AB7" s="149"/>
      <c r="AC7" s="148" t="str">
        <f>CONCATENATE("Q4"," ", ANNEE_DE_REFERENCE+1)</f>
        <v>Q4 2015</v>
      </c>
      <c r="AD7" s="150"/>
      <c r="AE7" s="89" t="s">
        <v>194</v>
      </c>
      <c r="AF7" s="85"/>
    </row>
    <row r="8" spans="1:34" x14ac:dyDescent="0.25">
      <c r="A8" s="170" t="s">
        <v>62</v>
      </c>
      <c r="B8" s="171" t="s">
        <v>2</v>
      </c>
      <c r="C8" s="172" t="s">
        <v>1</v>
      </c>
      <c r="D8" s="172" t="s">
        <v>0</v>
      </c>
      <c r="E8" s="159" t="s">
        <v>149</v>
      </c>
      <c r="F8" s="159" t="s">
        <v>150</v>
      </c>
      <c r="G8" s="160">
        <v>41640</v>
      </c>
      <c r="H8" s="160">
        <v>41671</v>
      </c>
      <c r="I8" s="160">
        <v>41699</v>
      </c>
      <c r="J8" s="160">
        <v>41730</v>
      </c>
      <c r="K8" s="160">
        <v>41760</v>
      </c>
      <c r="L8" s="160">
        <v>41791</v>
      </c>
      <c r="M8" s="160">
        <v>41821</v>
      </c>
      <c r="N8" s="160">
        <v>41852</v>
      </c>
      <c r="O8" s="160">
        <v>41883</v>
      </c>
      <c r="P8" s="160">
        <v>41913</v>
      </c>
      <c r="Q8" s="160">
        <v>41944</v>
      </c>
      <c r="R8" s="160">
        <v>41974</v>
      </c>
      <c r="S8" s="160">
        <v>42005</v>
      </c>
      <c r="T8" s="160">
        <v>42036</v>
      </c>
      <c r="U8" s="160">
        <v>42064</v>
      </c>
      <c r="V8" s="160">
        <v>42095</v>
      </c>
      <c r="W8" s="160">
        <v>42125</v>
      </c>
      <c r="X8" s="160">
        <v>42156</v>
      </c>
      <c r="Y8" s="160">
        <v>42186</v>
      </c>
      <c r="Z8" s="160">
        <v>42217</v>
      </c>
      <c r="AA8" s="160">
        <v>42248</v>
      </c>
      <c r="AB8" s="160">
        <v>42278</v>
      </c>
      <c r="AC8" s="160">
        <v>42309</v>
      </c>
      <c r="AD8" s="160">
        <v>42339</v>
      </c>
      <c r="AE8" s="161" t="s">
        <v>22</v>
      </c>
      <c r="AF8" s="162" t="s">
        <v>63</v>
      </c>
    </row>
    <row r="9" spans="1:34" ht="45" x14ac:dyDescent="0.25">
      <c r="A9" s="173" t="s">
        <v>157</v>
      </c>
      <c r="B9" s="90"/>
      <c r="C9" s="230" t="s">
        <v>264</v>
      </c>
      <c r="D9" s="90"/>
      <c r="E9" s="80"/>
      <c r="F9" s="80"/>
      <c r="G9" s="90"/>
      <c r="H9" s="90"/>
      <c r="I9" s="90"/>
      <c r="J9" s="90"/>
      <c r="K9" s="90"/>
      <c r="L9" s="90"/>
      <c r="M9" s="90"/>
      <c r="N9" s="90"/>
      <c r="O9" s="90"/>
      <c r="P9" s="90"/>
      <c r="Q9" s="90"/>
      <c r="R9" s="90"/>
      <c r="S9" s="90"/>
      <c r="T9" s="90"/>
      <c r="U9" s="90"/>
      <c r="V9" s="90"/>
      <c r="W9" s="90"/>
      <c r="X9" s="90"/>
      <c r="Y9" s="90"/>
      <c r="Z9" s="90"/>
      <c r="AA9" s="90"/>
      <c r="AB9" s="90"/>
      <c r="AC9" s="90"/>
      <c r="AD9" s="90"/>
      <c r="AE9" s="91"/>
      <c r="AF9" s="214"/>
    </row>
    <row r="10" spans="1:34" x14ac:dyDescent="0.25">
      <c r="A10" s="174" t="s">
        <v>93</v>
      </c>
      <c r="B10" s="175" t="s">
        <v>94</v>
      </c>
      <c r="C10" s="222" t="s">
        <v>265</v>
      </c>
      <c r="D10" s="175"/>
      <c r="E10" s="81"/>
      <c r="F10" s="81"/>
      <c r="G10" s="92">
        <v>41640</v>
      </c>
      <c r="H10" s="92">
        <v>41671</v>
      </c>
      <c r="I10" s="92">
        <v>41699</v>
      </c>
      <c r="J10" s="92">
        <v>41730</v>
      </c>
      <c r="K10" s="92">
        <v>41760</v>
      </c>
      <c r="L10" s="92">
        <v>41791</v>
      </c>
      <c r="M10" s="92">
        <v>41821</v>
      </c>
      <c r="N10" s="92">
        <v>41852</v>
      </c>
      <c r="O10" s="92">
        <v>41883</v>
      </c>
      <c r="P10" s="92">
        <v>41913</v>
      </c>
      <c r="Q10" s="92">
        <v>41944</v>
      </c>
      <c r="R10" s="92">
        <v>41974</v>
      </c>
      <c r="S10" s="92">
        <v>42005</v>
      </c>
      <c r="T10" s="92">
        <v>42036</v>
      </c>
      <c r="U10" s="92">
        <v>42064</v>
      </c>
      <c r="V10" s="92">
        <v>42095</v>
      </c>
      <c r="W10" s="92">
        <v>42125</v>
      </c>
      <c r="X10" s="92">
        <v>42156</v>
      </c>
      <c r="Y10" s="92">
        <v>42186</v>
      </c>
      <c r="Z10" s="92">
        <v>42217</v>
      </c>
      <c r="AA10" s="92">
        <v>42248</v>
      </c>
      <c r="AB10" s="92">
        <v>42278</v>
      </c>
      <c r="AC10" s="92">
        <v>42309</v>
      </c>
      <c r="AD10" s="92">
        <v>42339</v>
      </c>
      <c r="AE10" s="93"/>
      <c r="AF10" s="155"/>
    </row>
    <row r="11" spans="1:34" s="94" customFormat="1" ht="45" x14ac:dyDescent="0.25">
      <c r="A11" s="176" t="s">
        <v>232</v>
      </c>
      <c r="B11" s="177" t="s">
        <v>102</v>
      </c>
      <c r="C11" s="253" t="s">
        <v>444</v>
      </c>
      <c r="D11" s="177" t="s">
        <v>3</v>
      </c>
      <c r="E11" s="82">
        <v>41944</v>
      </c>
      <c r="F11" s="82">
        <v>42036</v>
      </c>
      <c r="G11" s="144"/>
      <c r="H11" s="144"/>
      <c r="I11" s="144"/>
      <c r="J11" s="144"/>
      <c r="K11" s="144"/>
      <c r="L11" s="144"/>
      <c r="M11" s="144"/>
      <c r="N11" s="144"/>
      <c r="O11" s="144"/>
      <c r="P11" s="144"/>
      <c r="Q11" s="144"/>
      <c r="R11" s="144"/>
      <c r="S11" s="146"/>
      <c r="T11" s="146"/>
      <c r="U11" s="146"/>
      <c r="V11" s="146"/>
      <c r="W11" s="146"/>
      <c r="X11" s="146"/>
      <c r="Y11" s="146"/>
      <c r="Z11" s="146"/>
      <c r="AA11" s="146"/>
      <c r="AB11" s="146"/>
      <c r="AC11" s="146"/>
      <c r="AD11" s="146"/>
      <c r="AE11" s="410" t="str">
        <f ca="1">IF((F12+30)&lt;(Today),"CLOT",IF(F12-F11&gt;180,"RET CRIT",IF(F12-F11&gt;60,"RET",IF(F12-F11&lt;=60,"OK",))))</f>
        <v>OK</v>
      </c>
      <c r="AF11" s="412"/>
    </row>
    <row r="12" spans="1:34" s="94" customFormat="1" x14ac:dyDescent="0.25">
      <c r="A12" s="178"/>
      <c r="B12" s="179"/>
      <c r="C12" s="223"/>
      <c r="D12" s="179" t="s">
        <v>4</v>
      </c>
      <c r="E12" s="82">
        <v>41944</v>
      </c>
      <c r="F12" s="82">
        <v>42036</v>
      </c>
      <c r="G12" s="145"/>
      <c r="H12" s="145"/>
      <c r="I12" s="145"/>
      <c r="J12" s="145"/>
      <c r="K12" s="145"/>
      <c r="L12" s="145"/>
      <c r="M12" s="145"/>
      <c r="N12" s="145"/>
      <c r="O12" s="145"/>
      <c r="P12" s="145"/>
      <c r="Q12" s="145"/>
      <c r="R12" s="145"/>
      <c r="S12" s="147"/>
      <c r="T12" s="147"/>
      <c r="U12" s="147"/>
      <c r="V12" s="147"/>
      <c r="W12" s="147"/>
      <c r="X12" s="147"/>
      <c r="Y12" s="147"/>
      <c r="Z12" s="147"/>
      <c r="AA12" s="147"/>
      <c r="AB12" s="147"/>
      <c r="AC12" s="147"/>
      <c r="AD12" s="147"/>
      <c r="AE12" s="411"/>
      <c r="AF12" s="413"/>
      <c r="AH12" s="95"/>
    </row>
    <row r="13" spans="1:34" ht="45" x14ac:dyDescent="0.25">
      <c r="A13" s="174" t="s">
        <v>93</v>
      </c>
      <c r="B13" s="175" t="s">
        <v>160</v>
      </c>
      <c r="C13" s="222" t="s">
        <v>268</v>
      </c>
      <c r="D13" s="175"/>
      <c r="E13" s="81"/>
      <c r="F13" s="81"/>
      <c r="G13" s="92">
        <v>41640</v>
      </c>
      <c r="H13" s="92">
        <v>41671</v>
      </c>
      <c r="I13" s="92">
        <v>41699</v>
      </c>
      <c r="J13" s="92">
        <v>41730</v>
      </c>
      <c r="K13" s="92">
        <v>41760</v>
      </c>
      <c r="L13" s="92">
        <v>41791</v>
      </c>
      <c r="M13" s="92">
        <v>41821</v>
      </c>
      <c r="N13" s="92">
        <v>41852</v>
      </c>
      <c r="O13" s="92">
        <v>41883</v>
      </c>
      <c r="P13" s="92">
        <v>41913</v>
      </c>
      <c r="Q13" s="92">
        <v>41944</v>
      </c>
      <c r="R13" s="92">
        <v>41974</v>
      </c>
      <c r="S13" s="92">
        <v>42005</v>
      </c>
      <c r="T13" s="92">
        <v>42036</v>
      </c>
      <c r="U13" s="92">
        <v>42064</v>
      </c>
      <c r="V13" s="92">
        <v>42095</v>
      </c>
      <c r="W13" s="92">
        <v>42125</v>
      </c>
      <c r="X13" s="92">
        <v>42156</v>
      </c>
      <c r="Y13" s="92">
        <v>42186</v>
      </c>
      <c r="Z13" s="92">
        <v>42217</v>
      </c>
      <c r="AA13" s="92">
        <v>42248</v>
      </c>
      <c r="AB13" s="92">
        <v>42278</v>
      </c>
      <c r="AC13" s="92">
        <v>42309</v>
      </c>
      <c r="AD13" s="92">
        <v>42339</v>
      </c>
      <c r="AE13" s="93"/>
      <c r="AF13" s="156"/>
    </row>
    <row r="14" spans="1:34" s="94" customFormat="1" ht="30" x14ac:dyDescent="0.25">
      <c r="A14" s="176" t="s">
        <v>232</v>
      </c>
      <c r="B14" s="177" t="s">
        <v>165</v>
      </c>
      <c r="C14" s="253" t="s">
        <v>441</v>
      </c>
      <c r="D14" s="177" t="s">
        <v>3</v>
      </c>
      <c r="E14" s="82">
        <v>41821</v>
      </c>
      <c r="F14" s="82">
        <v>41913</v>
      </c>
      <c r="G14" s="144"/>
      <c r="H14" s="144"/>
      <c r="I14" s="144"/>
      <c r="J14" s="144"/>
      <c r="K14" s="144"/>
      <c r="L14" s="144"/>
      <c r="M14" s="144"/>
      <c r="N14" s="144"/>
      <c r="O14" s="144"/>
      <c r="P14" s="144"/>
      <c r="Q14" s="144"/>
      <c r="R14" s="144"/>
      <c r="S14" s="146"/>
      <c r="T14" s="146"/>
      <c r="U14" s="146"/>
      <c r="V14" s="146"/>
      <c r="W14" s="146"/>
      <c r="X14" s="146"/>
      <c r="Y14" s="146"/>
      <c r="Z14" s="146"/>
      <c r="AA14" s="146"/>
      <c r="AB14" s="146"/>
      <c r="AC14" s="146"/>
      <c r="AD14" s="146"/>
      <c r="AE14" s="410" t="str">
        <f ca="1">IF((F15+30)&lt;(Today),"CLOT",IF(F15-F14&gt;180,"RET CRIT",IF(F15-F14&gt;60,"RET",IF(F15-F14&lt;=60,"OK",))))</f>
        <v>OK</v>
      </c>
      <c r="AF14" s="412"/>
    </row>
    <row r="15" spans="1:34" s="94" customFormat="1" x14ac:dyDescent="0.25">
      <c r="A15" s="178"/>
      <c r="B15" s="179"/>
      <c r="C15" s="223"/>
      <c r="D15" s="179" t="s">
        <v>4</v>
      </c>
      <c r="E15" s="83">
        <v>41821</v>
      </c>
      <c r="F15" s="83">
        <v>41913</v>
      </c>
      <c r="G15" s="145"/>
      <c r="H15" s="145"/>
      <c r="I15" s="145"/>
      <c r="J15" s="145"/>
      <c r="K15" s="145"/>
      <c r="L15" s="145"/>
      <c r="M15" s="145"/>
      <c r="N15" s="145"/>
      <c r="O15" s="145"/>
      <c r="P15" s="145"/>
      <c r="Q15" s="145"/>
      <c r="R15" s="145"/>
      <c r="S15" s="147"/>
      <c r="T15" s="147"/>
      <c r="U15" s="147"/>
      <c r="V15" s="147"/>
      <c r="W15" s="147"/>
      <c r="X15" s="147"/>
      <c r="Y15" s="147"/>
      <c r="Z15" s="147"/>
      <c r="AA15" s="147"/>
      <c r="AB15" s="147"/>
      <c r="AC15" s="147"/>
      <c r="AD15" s="147"/>
      <c r="AE15" s="411"/>
      <c r="AF15" s="413"/>
    </row>
    <row r="16" spans="1:34" x14ac:dyDescent="0.25">
      <c r="A16" s="174" t="s">
        <v>93</v>
      </c>
      <c r="B16" s="175" t="s">
        <v>161</v>
      </c>
      <c r="C16" s="222" t="s">
        <v>266</v>
      </c>
      <c r="D16" s="175"/>
      <c r="E16" s="81"/>
      <c r="F16" s="81"/>
      <c r="G16" s="92">
        <v>41640</v>
      </c>
      <c r="H16" s="92">
        <v>41671</v>
      </c>
      <c r="I16" s="92">
        <v>41699</v>
      </c>
      <c r="J16" s="92">
        <v>41730</v>
      </c>
      <c r="K16" s="92">
        <v>41760</v>
      </c>
      <c r="L16" s="92">
        <v>41791</v>
      </c>
      <c r="M16" s="92">
        <v>41821</v>
      </c>
      <c r="N16" s="92">
        <v>41852</v>
      </c>
      <c r="O16" s="92">
        <v>41883</v>
      </c>
      <c r="P16" s="92">
        <v>41913</v>
      </c>
      <c r="Q16" s="92">
        <v>41944</v>
      </c>
      <c r="R16" s="92">
        <v>41974</v>
      </c>
      <c r="S16" s="92">
        <v>42005</v>
      </c>
      <c r="T16" s="92">
        <v>42036</v>
      </c>
      <c r="U16" s="92">
        <v>42064</v>
      </c>
      <c r="V16" s="92">
        <v>42095</v>
      </c>
      <c r="W16" s="92">
        <v>42125</v>
      </c>
      <c r="X16" s="92">
        <v>42156</v>
      </c>
      <c r="Y16" s="92">
        <v>42186</v>
      </c>
      <c r="Z16" s="92">
        <v>42217</v>
      </c>
      <c r="AA16" s="92">
        <v>42248</v>
      </c>
      <c r="AB16" s="92">
        <v>42278</v>
      </c>
      <c r="AC16" s="92">
        <v>42309</v>
      </c>
      <c r="AD16" s="92">
        <v>42339</v>
      </c>
      <c r="AE16" s="93"/>
      <c r="AF16" s="156"/>
    </row>
    <row r="17" spans="1:32" s="94" customFormat="1" ht="45" x14ac:dyDescent="0.25">
      <c r="A17" s="176" t="s">
        <v>232</v>
      </c>
      <c r="B17" s="177" t="s">
        <v>164</v>
      </c>
      <c r="C17" s="253" t="s">
        <v>440</v>
      </c>
      <c r="D17" s="177" t="s">
        <v>3</v>
      </c>
      <c r="E17" s="82">
        <v>41640</v>
      </c>
      <c r="F17" s="82">
        <v>41730</v>
      </c>
      <c r="G17" s="144"/>
      <c r="H17" s="144"/>
      <c r="I17" s="144"/>
      <c r="J17" s="144"/>
      <c r="K17" s="144"/>
      <c r="L17" s="144"/>
      <c r="M17" s="144"/>
      <c r="N17" s="144"/>
      <c r="O17" s="144"/>
      <c r="P17" s="144"/>
      <c r="Q17" s="144"/>
      <c r="R17" s="144"/>
      <c r="S17" s="146"/>
      <c r="T17" s="146"/>
      <c r="U17" s="146"/>
      <c r="V17" s="146"/>
      <c r="W17" s="146"/>
      <c r="X17" s="146"/>
      <c r="Y17" s="146"/>
      <c r="Z17" s="146"/>
      <c r="AA17" s="146"/>
      <c r="AB17" s="146"/>
      <c r="AC17" s="146"/>
      <c r="AD17" s="146"/>
      <c r="AE17" s="410" t="str">
        <f ca="1">IF((F18+30)&lt;(Today),"CLOT",IF(F18-F17&gt;180,"RET CRIT",IF(F18-F17&gt;60,"RET",IF(F18-F17&lt;=60,"OK",))))</f>
        <v>CLOT</v>
      </c>
      <c r="AF17" s="412"/>
    </row>
    <row r="18" spans="1:32" s="94" customFormat="1" x14ac:dyDescent="0.25">
      <c r="A18" s="178"/>
      <c r="B18" s="179"/>
      <c r="C18" s="223"/>
      <c r="D18" s="179" t="s">
        <v>4</v>
      </c>
      <c r="E18" s="83">
        <v>41640</v>
      </c>
      <c r="F18" s="83">
        <v>41730</v>
      </c>
      <c r="G18" s="145"/>
      <c r="H18" s="145"/>
      <c r="I18" s="145"/>
      <c r="J18" s="145"/>
      <c r="K18" s="145"/>
      <c r="L18" s="145"/>
      <c r="M18" s="145"/>
      <c r="N18" s="145"/>
      <c r="O18" s="145"/>
      <c r="P18" s="145"/>
      <c r="Q18" s="145"/>
      <c r="R18" s="145"/>
      <c r="S18" s="147"/>
      <c r="T18" s="147"/>
      <c r="U18" s="147"/>
      <c r="V18" s="147"/>
      <c r="W18" s="147"/>
      <c r="X18" s="147"/>
      <c r="Y18" s="147"/>
      <c r="Z18" s="147"/>
      <c r="AA18" s="147"/>
      <c r="AB18" s="147"/>
      <c r="AC18" s="147"/>
      <c r="AD18" s="147"/>
      <c r="AE18" s="411"/>
      <c r="AF18" s="413"/>
    </row>
    <row r="19" spans="1:32" s="94" customFormat="1" ht="45" x14ac:dyDescent="0.25">
      <c r="A19" s="174" t="s">
        <v>93</v>
      </c>
      <c r="B19" s="212" t="s">
        <v>162</v>
      </c>
      <c r="C19" s="222" t="s">
        <v>267</v>
      </c>
      <c r="D19" s="175"/>
      <c r="E19" s="81"/>
      <c r="F19" s="81"/>
      <c r="G19" s="92">
        <v>41640</v>
      </c>
      <c r="H19" s="92">
        <v>41671</v>
      </c>
      <c r="I19" s="92">
        <v>41699</v>
      </c>
      <c r="J19" s="92">
        <v>41730</v>
      </c>
      <c r="K19" s="92">
        <v>41760</v>
      </c>
      <c r="L19" s="92">
        <v>41791</v>
      </c>
      <c r="M19" s="92">
        <v>41821</v>
      </c>
      <c r="N19" s="92">
        <v>41852</v>
      </c>
      <c r="O19" s="92">
        <v>41883</v>
      </c>
      <c r="P19" s="92">
        <v>41913</v>
      </c>
      <c r="Q19" s="92">
        <v>41944</v>
      </c>
      <c r="R19" s="92">
        <v>41974</v>
      </c>
      <c r="S19" s="92">
        <v>42005</v>
      </c>
      <c r="T19" s="92">
        <v>42036</v>
      </c>
      <c r="U19" s="92">
        <v>42064</v>
      </c>
      <c r="V19" s="92">
        <v>42095</v>
      </c>
      <c r="W19" s="92">
        <v>42125</v>
      </c>
      <c r="X19" s="92">
        <v>42156</v>
      </c>
      <c r="Y19" s="92">
        <v>42186</v>
      </c>
      <c r="Z19" s="92">
        <v>42217</v>
      </c>
      <c r="AA19" s="92">
        <v>42248</v>
      </c>
      <c r="AB19" s="92">
        <v>42278</v>
      </c>
      <c r="AC19" s="92">
        <v>42309</v>
      </c>
      <c r="AD19" s="92">
        <v>42339</v>
      </c>
      <c r="AE19" s="93"/>
      <c r="AF19" s="213"/>
    </row>
    <row r="20" spans="1:32" s="94" customFormat="1" ht="45" x14ac:dyDescent="0.25">
      <c r="A20" s="176" t="s">
        <v>232</v>
      </c>
      <c r="B20" s="229" t="s">
        <v>163</v>
      </c>
      <c r="C20" s="253" t="s">
        <v>559</v>
      </c>
      <c r="D20" s="177" t="s">
        <v>3</v>
      </c>
      <c r="E20" s="82">
        <v>41883</v>
      </c>
      <c r="F20" s="82">
        <v>41944</v>
      </c>
      <c r="G20" s="144"/>
      <c r="H20" s="144"/>
      <c r="I20" s="144"/>
      <c r="J20" s="144"/>
      <c r="K20" s="144"/>
      <c r="L20" s="144"/>
      <c r="M20" s="144"/>
      <c r="N20" s="144"/>
      <c r="O20" s="144"/>
      <c r="P20" s="144"/>
      <c r="Q20" s="144"/>
      <c r="R20" s="144"/>
      <c r="S20" s="146"/>
      <c r="T20" s="146"/>
      <c r="U20" s="146"/>
      <c r="V20" s="146"/>
      <c r="W20" s="146"/>
      <c r="X20" s="146"/>
      <c r="Y20" s="146"/>
      <c r="Z20" s="146"/>
      <c r="AA20" s="146"/>
      <c r="AB20" s="146"/>
      <c r="AC20" s="146"/>
      <c r="AD20" s="146"/>
      <c r="AE20" s="410" t="str">
        <f ca="1">IF((F21+30)&lt;(Today),"CLOT",IF(F21-F20&gt;180,"RET CRIT",IF(F21-F20&gt;60,"RET",IF(F21-F20&lt;=60,"OK",))))</f>
        <v>OK</v>
      </c>
      <c r="AF20" s="412"/>
    </row>
    <row r="21" spans="1:32" s="94" customFormat="1" x14ac:dyDescent="0.25">
      <c r="A21" s="178"/>
      <c r="B21" s="179"/>
      <c r="C21" s="223"/>
      <c r="D21" s="179" t="s">
        <v>4</v>
      </c>
      <c r="E21" s="82">
        <v>41883</v>
      </c>
      <c r="F21" s="82">
        <v>41944</v>
      </c>
      <c r="G21" s="145"/>
      <c r="H21" s="145"/>
      <c r="I21" s="145"/>
      <c r="J21" s="145"/>
      <c r="K21" s="145"/>
      <c r="L21" s="145"/>
      <c r="M21" s="145"/>
      <c r="N21" s="145"/>
      <c r="O21" s="145"/>
      <c r="P21" s="145"/>
      <c r="Q21" s="145"/>
      <c r="R21" s="145"/>
      <c r="S21" s="147"/>
      <c r="T21" s="147"/>
      <c r="U21" s="147"/>
      <c r="V21" s="147"/>
      <c r="W21" s="147"/>
      <c r="X21" s="147"/>
      <c r="Y21" s="147"/>
      <c r="Z21" s="147"/>
      <c r="AA21" s="147"/>
      <c r="AB21" s="147"/>
      <c r="AC21" s="147"/>
      <c r="AD21" s="147"/>
      <c r="AE21" s="411"/>
      <c r="AF21" s="413"/>
    </row>
    <row r="22" spans="1:32" ht="45" x14ac:dyDescent="0.25">
      <c r="A22" s="173" t="s">
        <v>158</v>
      </c>
      <c r="B22" s="90"/>
      <c r="C22" s="224" t="s">
        <v>260</v>
      </c>
      <c r="D22" s="90"/>
      <c r="E22" s="80"/>
      <c r="F22" s="8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F22" s="214"/>
    </row>
    <row r="23" spans="1:32" ht="45" x14ac:dyDescent="0.25">
      <c r="A23" s="174" t="s">
        <v>93</v>
      </c>
      <c r="B23" s="175" t="s">
        <v>95</v>
      </c>
      <c r="C23" s="222" t="s">
        <v>269</v>
      </c>
      <c r="D23" s="175"/>
      <c r="E23" s="81"/>
      <c r="F23" s="81"/>
      <c r="G23" s="92">
        <v>41640</v>
      </c>
      <c r="H23" s="92">
        <v>41671</v>
      </c>
      <c r="I23" s="92">
        <v>41699</v>
      </c>
      <c r="J23" s="92">
        <v>41730</v>
      </c>
      <c r="K23" s="92">
        <v>41760</v>
      </c>
      <c r="L23" s="92">
        <v>41791</v>
      </c>
      <c r="M23" s="92">
        <v>41821</v>
      </c>
      <c r="N23" s="92">
        <v>41852</v>
      </c>
      <c r="O23" s="92">
        <v>41883</v>
      </c>
      <c r="P23" s="92">
        <v>41913</v>
      </c>
      <c r="Q23" s="92">
        <v>41944</v>
      </c>
      <c r="R23" s="92">
        <v>41974</v>
      </c>
      <c r="S23" s="92">
        <v>42005</v>
      </c>
      <c r="T23" s="92">
        <v>42036</v>
      </c>
      <c r="U23" s="92">
        <v>42064</v>
      </c>
      <c r="V23" s="92">
        <v>42095</v>
      </c>
      <c r="W23" s="92">
        <v>42125</v>
      </c>
      <c r="X23" s="92">
        <v>42156</v>
      </c>
      <c r="Y23" s="92">
        <v>42186</v>
      </c>
      <c r="Z23" s="92">
        <v>42217</v>
      </c>
      <c r="AA23" s="92">
        <v>42248</v>
      </c>
      <c r="AB23" s="92">
        <v>42278</v>
      </c>
      <c r="AC23" s="92">
        <v>42309</v>
      </c>
      <c r="AD23" s="92">
        <v>42339</v>
      </c>
      <c r="AE23" s="93"/>
      <c r="AF23" s="156"/>
    </row>
    <row r="24" spans="1:32" s="94" customFormat="1" ht="30" x14ac:dyDescent="0.25">
      <c r="A24" s="176" t="s">
        <v>232</v>
      </c>
      <c r="B24" s="229" t="s">
        <v>156</v>
      </c>
      <c r="C24" s="253" t="s">
        <v>466</v>
      </c>
      <c r="D24" s="177" t="s">
        <v>3</v>
      </c>
      <c r="E24" s="82">
        <v>41852</v>
      </c>
      <c r="F24" s="82">
        <v>41913</v>
      </c>
      <c r="G24" s="144"/>
      <c r="H24" s="144"/>
      <c r="I24" s="144"/>
      <c r="J24" s="144"/>
      <c r="K24" s="144"/>
      <c r="L24" s="144"/>
      <c r="M24" s="144"/>
      <c r="N24" s="144"/>
      <c r="O24" s="144"/>
      <c r="P24" s="144"/>
      <c r="Q24" s="144"/>
      <c r="R24" s="144"/>
      <c r="S24" s="146"/>
      <c r="T24" s="146"/>
      <c r="U24" s="146"/>
      <c r="V24" s="146"/>
      <c r="W24" s="146"/>
      <c r="X24" s="146"/>
      <c r="Y24" s="146"/>
      <c r="Z24" s="146"/>
      <c r="AA24" s="146"/>
      <c r="AB24" s="146"/>
      <c r="AC24" s="146"/>
      <c r="AD24" s="146"/>
      <c r="AE24" s="410" t="str">
        <f ca="1">IF((F25+30)&lt;(Today),"CLOT",IF(F25-F24&gt;180,"RET CRIT",IF(F25-F24&gt;60,"RET",IF(F25-F24&lt;=60,"OK",))))</f>
        <v>OK</v>
      </c>
      <c r="AF24" s="412"/>
    </row>
    <row r="25" spans="1:32" s="94" customFormat="1" x14ac:dyDescent="0.25">
      <c r="A25" s="178"/>
      <c r="B25" s="179"/>
      <c r="C25" s="223"/>
      <c r="D25" s="179" t="s">
        <v>4</v>
      </c>
      <c r="E25" s="83">
        <v>41852</v>
      </c>
      <c r="F25" s="83">
        <v>41913</v>
      </c>
      <c r="G25" s="145"/>
      <c r="H25" s="145"/>
      <c r="I25" s="145"/>
      <c r="J25" s="145"/>
      <c r="K25" s="145"/>
      <c r="L25" s="145"/>
      <c r="M25" s="145"/>
      <c r="N25" s="145"/>
      <c r="O25" s="145"/>
      <c r="P25" s="145"/>
      <c r="Q25" s="145"/>
      <c r="R25" s="145"/>
      <c r="S25" s="147"/>
      <c r="T25" s="147"/>
      <c r="U25" s="147"/>
      <c r="V25" s="147"/>
      <c r="W25" s="147"/>
      <c r="X25" s="147"/>
      <c r="Y25" s="147"/>
      <c r="Z25" s="147"/>
      <c r="AA25" s="147"/>
      <c r="AB25" s="147"/>
      <c r="AC25" s="147"/>
      <c r="AD25" s="147"/>
      <c r="AE25" s="411"/>
      <c r="AF25" s="413"/>
    </row>
    <row r="26" spans="1:32" s="94" customFormat="1" x14ac:dyDescent="0.25">
      <c r="A26" s="176" t="s">
        <v>232</v>
      </c>
      <c r="B26" s="229" t="s">
        <v>155</v>
      </c>
      <c r="C26" s="253" t="s">
        <v>467</v>
      </c>
      <c r="D26" s="177" t="s">
        <v>3</v>
      </c>
      <c r="E26" s="82">
        <v>42005</v>
      </c>
      <c r="F26" s="82">
        <v>42156</v>
      </c>
      <c r="G26" s="144"/>
      <c r="H26" s="144"/>
      <c r="I26" s="144"/>
      <c r="J26" s="144"/>
      <c r="K26" s="144"/>
      <c r="L26" s="144"/>
      <c r="M26" s="144"/>
      <c r="N26" s="144"/>
      <c r="O26" s="144"/>
      <c r="P26" s="144"/>
      <c r="Q26" s="144"/>
      <c r="R26" s="144"/>
      <c r="S26" s="146"/>
      <c r="T26" s="146"/>
      <c r="U26" s="146"/>
      <c r="V26" s="146"/>
      <c r="W26" s="146"/>
      <c r="X26" s="146"/>
      <c r="Y26" s="146"/>
      <c r="Z26" s="146"/>
      <c r="AA26" s="146"/>
      <c r="AB26" s="146"/>
      <c r="AC26" s="146"/>
      <c r="AD26" s="146"/>
      <c r="AE26" s="410" t="str">
        <f ca="1">IF((F27+30)&lt;(Today),"CLOT",IF(F27-F26&gt;180,"RET CRIT",IF(F27-F26&gt;60,"RET",IF(F27-F26&lt;=60,"OK",))))</f>
        <v>OK</v>
      </c>
      <c r="AF26" s="412"/>
    </row>
    <row r="27" spans="1:32" s="94" customFormat="1" x14ac:dyDescent="0.25">
      <c r="A27" s="178"/>
      <c r="B27" s="179"/>
      <c r="C27" s="223"/>
      <c r="D27" s="179" t="s">
        <v>4</v>
      </c>
      <c r="E27" s="83">
        <v>42005</v>
      </c>
      <c r="F27" s="83">
        <v>42156</v>
      </c>
      <c r="G27" s="145"/>
      <c r="H27" s="145"/>
      <c r="I27" s="145"/>
      <c r="J27" s="145"/>
      <c r="K27" s="145"/>
      <c r="L27" s="145"/>
      <c r="M27" s="145"/>
      <c r="N27" s="145"/>
      <c r="O27" s="145"/>
      <c r="P27" s="145"/>
      <c r="Q27" s="145"/>
      <c r="R27" s="145"/>
      <c r="S27" s="147"/>
      <c r="T27" s="147"/>
      <c r="U27" s="147"/>
      <c r="V27" s="147"/>
      <c r="W27" s="147"/>
      <c r="X27" s="147"/>
      <c r="Y27" s="147"/>
      <c r="Z27" s="147"/>
      <c r="AA27" s="147"/>
      <c r="AB27" s="147"/>
      <c r="AC27" s="147"/>
      <c r="AD27" s="147"/>
      <c r="AE27" s="411"/>
      <c r="AF27" s="413"/>
    </row>
    <row r="28" spans="1:32" s="94" customFormat="1" ht="30" x14ac:dyDescent="0.25">
      <c r="A28" s="176" t="s">
        <v>232</v>
      </c>
      <c r="B28" s="231" t="s">
        <v>476</v>
      </c>
      <c r="C28" s="253" t="s">
        <v>475</v>
      </c>
      <c r="D28" s="177" t="s">
        <v>3</v>
      </c>
      <c r="E28" s="82">
        <v>42156</v>
      </c>
      <c r="F28" s="82">
        <v>42339</v>
      </c>
      <c r="G28" s="144"/>
      <c r="H28" s="144"/>
      <c r="I28" s="144"/>
      <c r="J28" s="144"/>
      <c r="K28" s="144"/>
      <c r="L28" s="144"/>
      <c r="M28" s="144"/>
      <c r="N28" s="144"/>
      <c r="O28" s="144"/>
      <c r="P28" s="144"/>
      <c r="Q28" s="144"/>
      <c r="R28" s="144"/>
      <c r="S28" s="146"/>
      <c r="T28" s="146"/>
      <c r="U28" s="146"/>
      <c r="V28" s="146"/>
      <c r="W28" s="146"/>
      <c r="X28" s="146"/>
      <c r="Y28" s="146"/>
      <c r="Z28" s="146"/>
      <c r="AA28" s="146"/>
      <c r="AB28" s="146"/>
      <c r="AC28" s="146"/>
      <c r="AD28" s="146"/>
      <c r="AE28" s="410" t="str">
        <f ca="1">IF((F29+30)&lt;(Today),"CLOT",IF(F29-F28&gt;180,"RET CRIT",IF(F29-F28&gt;60,"RET",IF(F29-F28&lt;=60,"OK",))))</f>
        <v>OK</v>
      </c>
      <c r="AF28" s="412"/>
    </row>
    <row r="29" spans="1:32" s="94" customFormat="1" x14ac:dyDescent="0.25">
      <c r="A29" s="178"/>
      <c r="B29" s="179"/>
      <c r="C29" s="223"/>
      <c r="D29" s="179" t="s">
        <v>4</v>
      </c>
      <c r="E29" s="82">
        <v>42156</v>
      </c>
      <c r="F29" s="82">
        <v>42339</v>
      </c>
      <c r="G29" s="145"/>
      <c r="H29" s="145"/>
      <c r="I29" s="145"/>
      <c r="J29" s="145"/>
      <c r="K29" s="145"/>
      <c r="L29" s="145"/>
      <c r="M29" s="145"/>
      <c r="N29" s="145"/>
      <c r="O29" s="145"/>
      <c r="P29" s="145"/>
      <c r="Q29" s="145"/>
      <c r="R29" s="145"/>
      <c r="S29" s="147"/>
      <c r="T29" s="147"/>
      <c r="U29" s="147"/>
      <c r="V29" s="147"/>
      <c r="W29" s="147"/>
      <c r="X29" s="147"/>
      <c r="Y29" s="147"/>
      <c r="Z29" s="147"/>
      <c r="AA29" s="147"/>
      <c r="AB29" s="147"/>
      <c r="AC29" s="147"/>
      <c r="AD29" s="147"/>
      <c r="AE29" s="411"/>
      <c r="AF29" s="413"/>
    </row>
    <row r="30" spans="1:32" x14ac:dyDescent="0.25">
      <c r="A30" s="174" t="s">
        <v>93</v>
      </c>
      <c r="B30" s="175" t="s">
        <v>166</v>
      </c>
      <c r="C30" s="222" t="s">
        <v>270</v>
      </c>
      <c r="D30" s="175"/>
      <c r="E30" s="81"/>
      <c r="F30" s="81"/>
      <c r="G30" s="92">
        <v>41640</v>
      </c>
      <c r="H30" s="92">
        <v>41671</v>
      </c>
      <c r="I30" s="92">
        <v>41699</v>
      </c>
      <c r="J30" s="92">
        <v>41730</v>
      </c>
      <c r="K30" s="92">
        <v>41760</v>
      </c>
      <c r="L30" s="92">
        <v>41791</v>
      </c>
      <c r="M30" s="92">
        <v>41821</v>
      </c>
      <c r="N30" s="92">
        <v>41852</v>
      </c>
      <c r="O30" s="92">
        <v>41883</v>
      </c>
      <c r="P30" s="92">
        <v>41913</v>
      </c>
      <c r="Q30" s="92">
        <v>41944</v>
      </c>
      <c r="R30" s="92">
        <v>41974</v>
      </c>
      <c r="S30" s="92">
        <v>42005</v>
      </c>
      <c r="T30" s="92">
        <v>42036</v>
      </c>
      <c r="U30" s="92">
        <v>42064</v>
      </c>
      <c r="V30" s="92">
        <v>42095</v>
      </c>
      <c r="W30" s="92">
        <v>42125</v>
      </c>
      <c r="X30" s="92">
        <v>42156</v>
      </c>
      <c r="Y30" s="92">
        <v>42186</v>
      </c>
      <c r="Z30" s="92">
        <v>42217</v>
      </c>
      <c r="AA30" s="92">
        <v>42248</v>
      </c>
      <c r="AB30" s="92">
        <v>42278</v>
      </c>
      <c r="AC30" s="92">
        <v>42309</v>
      </c>
      <c r="AD30" s="92">
        <v>42339</v>
      </c>
      <c r="AE30" s="93"/>
      <c r="AF30" s="156"/>
    </row>
    <row r="31" spans="1:32" s="94" customFormat="1" ht="45" x14ac:dyDescent="0.25">
      <c r="A31" s="176" t="s">
        <v>232</v>
      </c>
      <c r="B31" s="177" t="s">
        <v>169</v>
      </c>
      <c r="C31" s="253" t="s">
        <v>445</v>
      </c>
      <c r="D31" s="177" t="s">
        <v>3</v>
      </c>
      <c r="E31" s="82">
        <v>41883</v>
      </c>
      <c r="F31" s="82">
        <v>41944</v>
      </c>
      <c r="G31" s="144"/>
      <c r="H31" s="144"/>
      <c r="I31" s="144"/>
      <c r="J31" s="144"/>
      <c r="K31" s="144"/>
      <c r="L31" s="144"/>
      <c r="M31" s="144"/>
      <c r="N31" s="144"/>
      <c r="O31" s="144"/>
      <c r="P31" s="144"/>
      <c r="Q31" s="144"/>
      <c r="R31" s="144"/>
      <c r="S31" s="146"/>
      <c r="T31" s="146"/>
      <c r="U31" s="146"/>
      <c r="V31" s="146"/>
      <c r="W31" s="146"/>
      <c r="X31" s="146"/>
      <c r="Y31" s="146"/>
      <c r="Z31" s="146"/>
      <c r="AA31" s="146"/>
      <c r="AB31" s="146"/>
      <c r="AC31" s="146"/>
      <c r="AD31" s="146"/>
      <c r="AE31" s="410" t="str">
        <f ca="1">IF((F32+30)&lt;(Today),"CLOT",IF(F32-F31&gt;180,"RET CRIT",IF(F32-F31&gt;60,"RET",IF(F32-F31&lt;=60,"OK",))))</f>
        <v>OK</v>
      </c>
      <c r="AF31" s="412"/>
    </row>
    <row r="32" spans="1:32" s="94" customFormat="1" x14ac:dyDescent="0.25">
      <c r="A32" s="178"/>
      <c r="B32" s="179"/>
      <c r="C32" s="223"/>
      <c r="D32" s="179" t="s">
        <v>4</v>
      </c>
      <c r="E32" s="82">
        <v>41883</v>
      </c>
      <c r="F32" s="82">
        <v>41944</v>
      </c>
      <c r="G32" s="145"/>
      <c r="H32" s="145"/>
      <c r="I32" s="145"/>
      <c r="J32" s="145"/>
      <c r="K32" s="145"/>
      <c r="L32" s="145"/>
      <c r="M32" s="145"/>
      <c r="N32" s="145"/>
      <c r="O32" s="145"/>
      <c r="P32" s="145"/>
      <c r="Q32" s="145"/>
      <c r="R32" s="145"/>
      <c r="S32" s="147"/>
      <c r="T32" s="147"/>
      <c r="U32" s="147"/>
      <c r="V32" s="147"/>
      <c r="W32" s="147"/>
      <c r="X32" s="147"/>
      <c r="Y32" s="147"/>
      <c r="Z32" s="147"/>
      <c r="AA32" s="147"/>
      <c r="AB32" s="147"/>
      <c r="AC32" s="147"/>
      <c r="AD32" s="147"/>
      <c r="AE32" s="411"/>
      <c r="AF32" s="413"/>
    </row>
    <row r="33" spans="1:32" x14ac:dyDescent="0.25">
      <c r="A33" s="174" t="s">
        <v>93</v>
      </c>
      <c r="B33" s="175" t="s">
        <v>167</v>
      </c>
      <c r="C33" s="222" t="s">
        <v>271</v>
      </c>
      <c r="D33" s="175"/>
      <c r="E33" s="81"/>
      <c r="F33" s="81"/>
      <c r="G33" s="92">
        <v>41640</v>
      </c>
      <c r="H33" s="92">
        <v>41671</v>
      </c>
      <c r="I33" s="92">
        <v>41699</v>
      </c>
      <c r="J33" s="92">
        <v>41730</v>
      </c>
      <c r="K33" s="92">
        <v>41760</v>
      </c>
      <c r="L33" s="92">
        <v>41791</v>
      </c>
      <c r="M33" s="92">
        <v>41821</v>
      </c>
      <c r="N33" s="92">
        <v>41852</v>
      </c>
      <c r="O33" s="92">
        <v>41883</v>
      </c>
      <c r="P33" s="92">
        <v>41913</v>
      </c>
      <c r="Q33" s="92">
        <v>41944</v>
      </c>
      <c r="R33" s="92">
        <v>41974</v>
      </c>
      <c r="S33" s="92">
        <v>42005</v>
      </c>
      <c r="T33" s="92">
        <v>42036</v>
      </c>
      <c r="U33" s="92">
        <v>42064</v>
      </c>
      <c r="V33" s="92">
        <v>42095</v>
      </c>
      <c r="W33" s="92">
        <v>42125</v>
      </c>
      <c r="X33" s="92">
        <v>42156</v>
      </c>
      <c r="Y33" s="92">
        <v>42186</v>
      </c>
      <c r="Z33" s="92">
        <v>42217</v>
      </c>
      <c r="AA33" s="92">
        <v>42248</v>
      </c>
      <c r="AB33" s="92">
        <v>42278</v>
      </c>
      <c r="AC33" s="92">
        <v>42309</v>
      </c>
      <c r="AD33" s="92">
        <v>42339</v>
      </c>
      <c r="AE33" s="93"/>
      <c r="AF33" s="156"/>
    </row>
    <row r="34" spans="1:32" s="94" customFormat="1" ht="45" x14ac:dyDescent="0.25">
      <c r="A34" s="176" t="s">
        <v>232</v>
      </c>
      <c r="B34" s="177" t="s">
        <v>170</v>
      </c>
      <c r="C34" s="253" t="s">
        <v>442</v>
      </c>
      <c r="D34" s="177" t="s">
        <v>3</v>
      </c>
      <c r="E34" s="82">
        <v>41671</v>
      </c>
      <c r="F34" s="82">
        <v>41974</v>
      </c>
      <c r="G34" s="144"/>
      <c r="H34" s="144"/>
      <c r="I34" s="144"/>
      <c r="J34" s="144"/>
      <c r="K34" s="144"/>
      <c r="L34" s="144"/>
      <c r="M34" s="144"/>
      <c r="N34" s="144"/>
      <c r="O34" s="144"/>
      <c r="P34" s="144"/>
      <c r="Q34" s="144"/>
      <c r="R34" s="144"/>
      <c r="S34" s="146"/>
      <c r="T34" s="146"/>
      <c r="U34" s="146"/>
      <c r="V34" s="146"/>
      <c r="W34" s="146"/>
      <c r="X34" s="146"/>
      <c r="Y34" s="146"/>
      <c r="Z34" s="146"/>
      <c r="AA34" s="146"/>
      <c r="AB34" s="146"/>
      <c r="AC34" s="146"/>
      <c r="AD34" s="146"/>
      <c r="AE34" s="410" t="str">
        <f ca="1">IF((F35+30)&lt;(Today),"CLOT",IF(F35-F34&gt;180,"RET CRIT",IF(F35-F34&gt;60,"RET",IF(F35-F34&lt;=60,"OK",))))</f>
        <v>OK</v>
      </c>
      <c r="AF34" s="412"/>
    </row>
    <row r="35" spans="1:32" s="94" customFormat="1" x14ac:dyDescent="0.25">
      <c r="A35" s="178"/>
      <c r="B35" s="179"/>
      <c r="C35" s="223"/>
      <c r="D35" s="179" t="s">
        <v>4</v>
      </c>
      <c r="E35" s="82">
        <v>41671</v>
      </c>
      <c r="F35" s="82">
        <v>41974</v>
      </c>
      <c r="G35" s="145"/>
      <c r="H35" s="145"/>
      <c r="I35" s="145"/>
      <c r="J35" s="145"/>
      <c r="K35" s="145"/>
      <c r="L35" s="145"/>
      <c r="M35" s="145"/>
      <c r="N35" s="145"/>
      <c r="O35" s="145"/>
      <c r="P35" s="145"/>
      <c r="Q35" s="145"/>
      <c r="R35" s="145"/>
      <c r="S35" s="147"/>
      <c r="T35" s="147"/>
      <c r="U35" s="147"/>
      <c r="V35" s="147"/>
      <c r="W35" s="147"/>
      <c r="X35" s="147"/>
      <c r="Y35" s="147"/>
      <c r="Z35" s="147"/>
      <c r="AA35" s="147"/>
      <c r="AB35" s="147"/>
      <c r="AC35" s="147"/>
      <c r="AD35" s="147"/>
      <c r="AE35" s="411"/>
      <c r="AF35" s="413"/>
    </row>
    <row r="36" spans="1:32" s="94" customFormat="1" ht="30" x14ac:dyDescent="0.25">
      <c r="A36" s="176" t="s">
        <v>232</v>
      </c>
      <c r="B36" s="177" t="s">
        <v>171</v>
      </c>
      <c r="C36" s="253" t="s">
        <v>443</v>
      </c>
      <c r="D36" s="177" t="s">
        <v>3</v>
      </c>
      <c r="E36" s="82">
        <v>41671</v>
      </c>
      <c r="F36" s="82">
        <v>41974</v>
      </c>
      <c r="G36" s="144"/>
      <c r="H36" s="144"/>
      <c r="I36" s="144"/>
      <c r="J36" s="144"/>
      <c r="K36" s="144"/>
      <c r="L36" s="144"/>
      <c r="M36" s="144"/>
      <c r="N36" s="144"/>
      <c r="O36" s="144"/>
      <c r="P36" s="144"/>
      <c r="Q36" s="144"/>
      <c r="R36" s="144"/>
      <c r="S36" s="146"/>
      <c r="T36" s="146"/>
      <c r="U36" s="146"/>
      <c r="V36" s="146"/>
      <c r="W36" s="146"/>
      <c r="X36" s="146"/>
      <c r="Y36" s="146"/>
      <c r="Z36" s="146"/>
      <c r="AA36" s="146"/>
      <c r="AB36" s="146"/>
      <c r="AC36" s="146"/>
      <c r="AD36" s="146"/>
      <c r="AE36" s="410" t="str">
        <f ca="1">IF((F37+30)&lt;(Today),"CLOT",IF(F37-F36&gt;180,"RET CRIT",IF(F37-F36&gt;60,"RET",IF(F37-F36&lt;=60,"OK",))))</f>
        <v>OK</v>
      </c>
      <c r="AF36" s="412"/>
    </row>
    <row r="37" spans="1:32" s="94" customFormat="1" x14ac:dyDescent="0.25">
      <c r="A37" s="178"/>
      <c r="B37" s="179"/>
      <c r="C37" s="223"/>
      <c r="D37" s="179" t="s">
        <v>4</v>
      </c>
      <c r="E37" s="82">
        <v>41671</v>
      </c>
      <c r="F37" s="82">
        <v>41974</v>
      </c>
      <c r="G37" s="145"/>
      <c r="H37" s="145"/>
      <c r="I37" s="145"/>
      <c r="J37" s="145"/>
      <c r="K37" s="145"/>
      <c r="L37" s="145"/>
      <c r="M37" s="145"/>
      <c r="N37" s="145"/>
      <c r="O37" s="145"/>
      <c r="P37" s="145"/>
      <c r="Q37" s="145"/>
      <c r="R37" s="145"/>
      <c r="S37" s="147"/>
      <c r="T37" s="147"/>
      <c r="U37" s="147"/>
      <c r="V37" s="147"/>
      <c r="W37" s="147"/>
      <c r="X37" s="147"/>
      <c r="Y37" s="147"/>
      <c r="Z37" s="147"/>
      <c r="AA37" s="147"/>
      <c r="AB37" s="147"/>
      <c r="AC37" s="147"/>
      <c r="AD37" s="147"/>
      <c r="AE37" s="411"/>
      <c r="AF37" s="413"/>
    </row>
    <row r="38" spans="1:32" x14ac:dyDescent="0.25">
      <c r="A38" s="174" t="s">
        <v>93</v>
      </c>
      <c r="B38" s="175" t="s">
        <v>168</v>
      </c>
      <c r="C38" s="222" t="s">
        <v>272</v>
      </c>
      <c r="D38" s="175"/>
      <c r="E38" s="81"/>
      <c r="F38" s="81"/>
      <c r="G38" s="92">
        <v>41640</v>
      </c>
      <c r="H38" s="92">
        <v>41671</v>
      </c>
      <c r="I38" s="92">
        <v>41699</v>
      </c>
      <c r="J38" s="92">
        <v>41730</v>
      </c>
      <c r="K38" s="92">
        <v>41760</v>
      </c>
      <c r="L38" s="92">
        <v>41791</v>
      </c>
      <c r="M38" s="92">
        <v>41821</v>
      </c>
      <c r="N38" s="92">
        <v>41852</v>
      </c>
      <c r="O38" s="92">
        <v>41883</v>
      </c>
      <c r="P38" s="92">
        <v>41913</v>
      </c>
      <c r="Q38" s="92">
        <v>41944</v>
      </c>
      <c r="R38" s="92">
        <v>41974</v>
      </c>
      <c r="S38" s="92">
        <v>42005</v>
      </c>
      <c r="T38" s="92">
        <v>42036</v>
      </c>
      <c r="U38" s="92">
        <v>42064</v>
      </c>
      <c r="V38" s="92">
        <v>42095</v>
      </c>
      <c r="W38" s="92">
        <v>42125</v>
      </c>
      <c r="X38" s="92">
        <v>42156</v>
      </c>
      <c r="Y38" s="92">
        <v>42186</v>
      </c>
      <c r="Z38" s="92">
        <v>42217</v>
      </c>
      <c r="AA38" s="92">
        <v>42248</v>
      </c>
      <c r="AB38" s="92">
        <v>42278</v>
      </c>
      <c r="AC38" s="92">
        <v>42309</v>
      </c>
      <c r="AD38" s="92">
        <v>42339</v>
      </c>
      <c r="AE38" s="93"/>
      <c r="AF38" s="156"/>
    </row>
    <row r="39" spans="1:32" s="94" customFormat="1" x14ac:dyDescent="0.25">
      <c r="A39" s="176" t="s">
        <v>232</v>
      </c>
      <c r="B39" s="177" t="s">
        <v>172</v>
      </c>
      <c r="C39" s="253" t="s">
        <v>446</v>
      </c>
      <c r="D39" s="177" t="s">
        <v>3</v>
      </c>
      <c r="E39" s="82">
        <v>41730</v>
      </c>
      <c r="F39" s="82">
        <v>42339</v>
      </c>
      <c r="G39" s="144"/>
      <c r="H39" s="144"/>
      <c r="I39" s="144"/>
      <c r="J39" s="144"/>
      <c r="K39" s="144"/>
      <c r="L39" s="144"/>
      <c r="M39" s="144"/>
      <c r="N39" s="144"/>
      <c r="O39" s="144"/>
      <c r="P39" s="144"/>
      <c r="Q39" s="144"/>
      <c r="R39" s="144"/>
      <c r="S39" s="146"/>
      <c r="T39" s="146"/>
      <c r="U39" s="146"/>
      <c r="V39" s="146"/>
      <c r="W39" s="146"/>
      <c r="X39" s="146"/>
      <c r="Y39" s="146"/>
      <c r="Z39" s="146"/>
      <c r="AA39" s="146"/>
      <c r="AB39" s="146"/>
      <c r="AC39" s="146"/>
      <c r="AD39" s="146"/>
      <c r="AE39" s="410" t="str">
        <f ca="1">IF((F40+30)&lt;(Today),"CLOT",IF(F40-F39&gt;180,"RET CRIT",IF(F40-F39&gt;60,"RET",IF(F40-F39&lt;=60,"OK",))))</f>
        <v>OK</v>
      </c>
      <c r="AF39" s="412"/>
    </row>
    <row r="40" spans="1:32" s="94" customFormat="1" x14ac:dyDescent="0.25">
      <c r="A40" s="178"/>
      <c r="B40" s="179"/>
      <c r="C40" s="223"/>
      <c r="D40" s="179" t="s">
        <v>4</v>
      </c>
      <c r="E40" s="83">
        <v>41730</v>
      </c>
      <c r="F40" s="83">
        <v>42339</v>
      </c>
      <c r="G40" s="145"/>
      <c r="H40" s="145"/>
      <c r="I40" s="145"/>
      <c r="J40" s="145"/>
      <c r="K40" s="145"/>
      <c r="L40" s="145"/>
      <c r="M40" s="145"/>
      <c r="N40" s="145"/>
      <c r="O40" s="145"/>
      <c r="P40" s="145"/>
      <c r="Q40" s="145"/>
      <c r="R40" s="145"/>
      <c r="S40" s="147"/>
      <c r="T40" s="147"/>
      <c r="U40" s="147"/>
      <c r="V40" s="147"/>
      <c r="W40" s="147"/>
      <c r="X40" s="147"/>
      <c r="Y40" s="147"/>
      <c r="Z40" s="147"/>
      <c r="AA40" s="147"/>
      <c r="AB40" s="147"/>
      <c r="AC40" s="147"/>
      <c r="AD40" s="147"/>
      <c r="AE40" s="411"/>
      <c r="AF40" s="413"/>
    </row>
    <row r="41" spans="1:32" s="94" customFormat="1" x14ac:dyDescent="0.25">
      <c r="A41" s="176" t="s">
        <v>232</v>
      </c>
      <c r="B41" s="229" t="s">
        <v>447</v>
      </c>
      <c r="C41" s="253" t="s">
        <v>448</v>
      </c>
      <c r="D41" s="177" t="s">
        <v>3</v>
      </c>
      <c r="E41" s="82">
        <v>41913</v>
      </c>
      <c r="F41" s="82">
        <v>42156</v>
      </c>
      <c r="G41" s="144"/>
      <c r="H41" s="144"/>
      <c r="I41" s="144"/>
      <c r="J41" s="144"/>
      <c r="K41" s="144"/>
      <c r="L41" s="144"/>
      <c r="M41" s="144"/>
      <c r="N41" s="144"/>
      <c r="O41" s="144"/>
      <c r="P41" s="144"/>
      <c r="Q41" s="144"/>
      <c r="R41" s="144"/>
      <c r="S41" s="146"/>
      <c r="T41" s="146"/>
      <c r="U41" s="146"/>
      <c r="V41" s="146"/>
      <c r="W41" s="146"/>
      <c r="X41" s="146"/>
      <c r="Y41" s="146"/>
      <c r="Z41" s="146"/>
      <c r="AA41" s="146"/>
      <c r="AB41" s="146"/>
      <c r="AC41" s="146"/>
      <c r="AD41" s="146"/>
      <c r="AE41" s="410" t="str">
        <f ca="1">IF((F42+30)&lt;(Today),"CLOT",IF(F42-F41&gt;180,"RET CRIT",IF(F42-F41&gt;60,"RET",IF(F42-F41&lt;=60,"OK",))))</f>
        <v>OK</v>
      </c>
      <c r="AF41" s="412"/>
    </row>
    <row r="42" spans="1:32" s="94" customFormat="1" x14ac:dyDescent="0.25">
      <c r="A42" s="178"/>
      <c r="B42" s="179"/>
      <c r="C42" s="223"/>
      <c r="D42" s="179" t="s">
        <v>4</v>
      </c>
      <c r="E42" s="82">
        <v>41913</v>
      </c>
      <c r="F42" s="82">
        <v>42156</v>
      </c>
      <c r="G42" s="145"/>
      <c r="H42" s="145"/>
      <c r="I42" s="145"/>
      <c r="J42" s="145"/>
      <c r="K42" s="145"/>
      <c r="L42" s="145"/>
      <c r="M42" s="145"/>
      <c r="N42" s="145"/>
      <c r="O42" s="145"/>
      <c r="P42" s="145"/>
      <c r="Q42" s="145"/>
      <c r="R42" s="145"/>
      <c r="S42" s="147"/>
      <c r="T42" s="147"/>
      <c r="U42" s="147"/>
      <c r="V42" s="147"/>
      <c r="W42" s="147"/>
      <c r="X42" s="147"/>
      <c r="Y42" s="147"/>
      <c r="Z42" s="147"/>
      <c r="AA42" s="147"/>
      <c r="AB42" s="147"/>
      <c r="AC42" s="147"/>
      <c r="AD42" s="147"/>
      <c r="AE42" s="411"/>
      <c r="AF42" s="413"/>
    </row>
    <row r="43" spans="1:32" s="94" customFormat="1" ht="30" x14ac:dyDescent="0.25">
      <c r="A43" s="174" t="s">
        <v>93</v>
      </c>
      <c r="B43" s="216" t="s">
        <v>287</v>
      </c>
      <c r="C43" s="222" t="s">
        <v>273</v>
      </c>
      <c r="D43" s="175"/>
      <c r="E43" s="81"/>
      <c r="F43" s="81"/>
      <c r="G43" s="92">
        <v>41640</v>
      </c>
      <c r="H43" s="92">
        <v>41671</v>
      </c>
      <c r="I43" s="92">
        <v>41699</v>
      </c>
      <c r="J43" s="92">
        <v>41730</v>
      </c>
      <c r="K43" s="92">
        <v>41760</v>
      </c>
      <c r="L43" s="92">
        <v>41791</v>
      </c>
      <c r="M43" s="92">
        <v>41821</v>
      </c>
      <c r="N43" s="92">
        <v>41852</v>
      </c>
      <c r="O43" s="92">
        <v>41883</v>
      </c>
      <c r="P43" s="92">
        <v>41913</v>
      </c>
      <c r="Q43" s="92">
        <v>41944</v>
      </c>
      <c r="R43" s="92">
        <v>41974</v>
      </c>
      <c r="S43" s="92">
        <v>42005</v>
      </c>
      <c r="T43" s="92">
        <v>42036</v>
      </c>
      <c r="U43" s="92">
        <v>42064</v>
      </c>
      <c r="V43" s="92">
        <v>42095</v>
      </c>
      <c r="W43" s="92">
        <v>42125</v>
      </c>
      <c r="X43" s="92">
        <v>42156</v>
      </c>
      <c r="Y43" s="92">
        <v>42186</v>
      </c>
      <c r="Z43" s="92">
        <v>42217</v>
      </c>
      <c r="AA43" s="92">
        <v>42248</v>
      </c>
      <c r="AB43" s="92">
        <v>42278</v>
      </c>
      <c r="AC43" s="92">
        <v>42309</v>
      </c>
      <c r="AD43" s="92">
        <v>42339</v>
      </c>
      <c r="AE43" s="93"/>
      <c r="AF43" s="215"/>
    </row>
    <row r="44" spans="1:32" s="94" customFormat="1" x14ac:dyDescent="0.25">
      <c r="A44" s="176" t="s">
        <v>232</v>
      </c>
      <c r="B44" s="229" t="s">
        <v>288</v>
      </c>
      <c r="C44" s="228"/>
      <c r="D44" s="177" t="s">
        <v>3</v>
      </c>
      <c r="E44" s="82"/>
      <c r="F44" s="82"/>
      <c r="G44" s="144"/>
      <c r="H44" s="144"/>
      <c r="I44" s="144"/>
      <c r="J44" s="144"/>
      <c r="K44" s="144"/>
      <c r="L44" s="144"/>
      <c r="M44" s="144"/>
      <c r="N44" s="144"/>
      <c r="O44" s="144"/>
      <c r="P44" s="144"/>
      <c r="Q44" s="144"/>
      <c r="R44" s="144"/>
      <c r="S44" s="146"/>
      <c r="T44" s="146"/>
      <c r="U44" s="146"/>
      <c r="V44" s="146"/>
      <c r="W44" s="146"/>
      <c r="X44" s="146"/>
      <c r="Y44" s="146"/>
      <c r="Z44" s="146"/>
      <c r="AA44" s="146"/>
      <c r="AB44" s="146"/>
      <c r="AC44" s="146"/>
      <c r="AD44" s="146"/>
      <c r="AE44" s="410" t="str">
        <f ca="1">IF((F45+30)&lt;(Today),"CLOT",IF(F45-F44&gt;180,"RET CRIT",IF(F45-F44&gt;60,"RET",IF(F45-F44&lt;=60,"OK",))))</f>
        <v>CLOT</v>
      </c>
      <c r="AF44" s="412"/>
    </row>
    <row r="45" spans="1:32" s="94" customFormat="1" x14ac:dyDescent="0.25">
      <c r="A45" s="178"/>
      <c r="B45" s="179"/>
      <c r="C45" s="223"/>
      <c r="D45" s="179" t="s">
        <v>4</v>
      </c>
      <c r="E45" s="83"/>
      <c r="F45" s="83"/>
      <c r="G45" s="145"/>
      <c r="H45" s="145"/>
      <c r="I45" s="145"/>
      <c r="J45" s="145"/>
      <c r="K45" s="145"/>
      <c r="L45" s="145"/>
      <c r="M45" s="145"/>
      <c r="N45" s="145"/>
      <c r="O45" s="145"/>
      <c r="P45" s="145"/>
      <c r="Q45" s="145"/>
      <c r="R45" s="145"/>
      <c r="S45" s="147"/>
      <c r="T45" s="147"/>
      <c r="U45" s="147"/>
      <c r="V45" s="147"/>
      <c r="W45" s="147"/>
      <c r="X45" s="147"/>
      <c r="Y45" s="147"/>
      <c r="Z45" s="147"/>
      <c r="AA45" s="147"/>
      <c r="AB45" s="147"/>
      <c r="AC45" s="147"/>
      <c r="AD45" s="147"/>
      <c r="AE45" s="411"/>
      <c r="AF45" s="413"/>
    </row>
    <row r="46" spans="1:32" ht="45" x14ac:dyDescent="0.25">
      <c r="A46" s="173" t="s">
        <v>173</v>
      </c>
      <c r="B46" s="90"/>
      <c r="C46" s="224" t="s">
        <v>274</v>
      </c>
      <c r="D46" s="90"/>
      <c r="E46" s="80"/>
      <c r="F46" s="8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1"/>
      <c r="AF46" s="214"/>
    </row>
    <row r="47" spans="1:32" ht="30" x14ac:dyDescent="0.25">
      <c r="A47" s="174" t="s">
        <v>93</v>
      </c>
      <c r="B47" s="175" t="s">
        <v>154</v>
      </c>
      <c r="C47" s="222" t="s">
        <v>275</v>
      </c>
      <c r="D47" s="175"/>
      <c r="E47" s="81"/>
      <c r="F47" s="81"/>
      <c r="G47" s="92">
        <v>41640</v>
      </c>
      <c r="H47" s="92">
        <v>41671</v>
      </c>
      <c r="I47" s="92">
        <v>41699</v>
      </c>
      <c r="J47" s="92">
        <v>41730</v>
      </c>
      <c r="K47" s="92">
        <v>41760</v>
      </c>
      <c r="L47" s="92">
        <v>41791</v>
      </c>
      <c r="M47" s="92">
        <v>41821</v>
      </c>
      <c r="N47" s="92">
        <v>41852</v>
      </c>
      <c r="O47" s="92">
        <v>41883</v>
      </c>
      <c r="P47" s="92">
        <v>41913</v>
      </c>
      <c r="Q47" s="92">
        <v>41944</v>
      </c>
      <c r="R47" s="92">
        <v>41974</v>
      </c>
      <c r="S47" s="92">
        <v>42005</v>
      </c>
      <c r="T47" s="92">
        <v>42036</v>
      </c>
      <c r="U47" s="92">
        <v>42064</v>
      </c>
      <c r="V47" s="92">
        <v>42095</v>
      </c>
      <c r="W47" s="92">
        <v>42125</v>
      </c>
      <c r="X47" s="92">
        <v>42156</v>
      </c>
      <c r="Y47" s="92">
        <v>42186</v>
      </c>
      <c r="Z47" s="92">
        <v>42217</v>
      </c>
      <c r="AA47" s="92">
        <v>42248</v>
      </c>
      <c r="AB47" s="92">
        <v>42278</v>
      </c>
      <c r="AC47" s="92">
        <v>42309</v>
      </c>
      <c r="AD47" s="92">
        <v>42339</v>
      </c>
      <c r="AE47" s="93"/>
      <c r="AF47" s="156"/>
    </row>
    <row r="48" spans="1:32" s="94" customFormat="1" ht="45" x14ac:dyDescent="0.25">
      <c r="A48" s="176" t="s">
        <v>232</v>
      </c>
      <c r="B48" s="177" t="s">
        <v>186</v>
      </c>
      <c r="C48" s="228" t="s">
        <v>449</v>
      </c>
      <c r="D48" s="177" t="s">
        <v>3</v>
      </c>
      <c r="E48" s="82">
        <v>41640</v>
      </c>
      <c r="F48" s="82">
        <v>41791</v>
      </c>
      <c r="G48" s="144"/>
      <c r="H48" s="144"/>
      <c r="I48" s="144"/>
      <c r="J48" s="144"/>
      <c r="K48" s="144"/>
      <c r="L48" s="144"/>
      <c r="M48" s="144"/>
      <c r="N48" s="144"/>
      <c r="O48" s="144"/>
      <c r="P48" s="144"/>
      <c r="Q48" s="144"/>
      <c r="R48" s="144"/>
      <c r="S48" s="146"/>
      <c r="T48" s="146"/>
      <c r="U48" s="146"/>
      <c r="V48" s="146"/>
      <c r="W48" s="146"/>
      <c r="X48" s="146"/>
      <c r="Y48" s="146"/>
      <c r="Z48" s="146"/>
      <c r="AA48" s="146"/>
      <c r="AB48" s="146"/>
      <c r="AC48" s="146"/>
      <c r="AD48" s="146"/>
      <c r="AE48" s="410" t="str">
        <f ca="1">IF((F49+30)&lt;(Today),"CLOT",IF(F49-F48&gt;180,"RET CRIT",IF(F49-F48&gt;60,"RET",IF(F49-F48&lt;=60,"OK",))))</f>
        <v>CLOT</v>
      </c>
      <c r="AF48" s="412"/>
    </row>
    <row r="49" spans="1:32" s="94" customFormat="1" x14ac:dyDescent="0.25">
      <c r="A49" s="178"/>
      <c r="B49" s="179"/>
      <c r="C49" s="223"/>
      <c r="D49" s="179" t="s">
        <v>4</v>
      </c>
      <c r="E49" s="83">
        <v>41640</v>
      </c>
      <c r="F49" s="83">
        <v>41791</v>
      </c>
      <c r="G49" s="145"/>
      <c r="H49" s="145"/>
      <c r="I49" s="145"/>
      <c r="J49" s="145"/>
      <c r="K49" s="145"/>
      <c r="L49" s="145"/>
      <c r="M49" s="145"/>
      <c r="N49" s="145"/>
      <c r="O49" s="145"/>
      <c r="P49" s="145"/>
      <c r="Q49" s="145"/>
      <c r="R49" s="145"/>
      <c r="S49" s="147"/>
      <c r="T49" s="147"/>
      <c r="U49" s="147"/>
      <c r="V49" s="147"/>
      <c r="W49" s="147"/>
      <c r="X49" s="147"/>
      <c r="Y49" s="147"/>
      <c r="Z49" s="147"/>
      <c r="AA49" s="147"/>
      <c r="AB49" s="147"/>
      <c r="AC49" s="147"/>
      <c r="AD49" s="147"/>
      <c r="AE49" s="411"/>
      <c r="AF49" s="413"/>
    </row>
    <row r="50" spans="1:32" s="94" customFormat="1" ht="30" x14ac:dyDescent="0.25">
      <c r="A50" s="176" t="s">
        <v>232</v>
      </c>
      <c r="B50" s="231" t="s">
        <v>187</v>
      </c>
      <c r="C50" s="228" t="s">
        <v>468</v>
      </c>
      <c r="D50" s="177" t="s">
        <v>3</v>
      </c>
      <c r="E50" s="82">
        <v>41913</v>
      </c>
      <c r="F50" s="82">
        <v>41974</v>
      </c>
      <c r="G50" s="144"/>
      <c r="H50" s="144"/>
      <c r="I50" s="144"/>
      <c r="J50" s="144"/>
      <c r="K50" s="144"/>
      <c r="L50" s="144"/>
      <c r="M50" s="144"/>
      <c r="N50" s="144"/>
      <c r="O50" s="144"/>
      <c r="P50" s="144"/>
      <c r="Q50" s="144"/>
      <c r="R50" s="144"/>
      <c r="S50" s="146"/>
      <c r="T50" s="146"/>
      <c r="U50" s="146"/>
      <c r="V50" s="146"/>
      <c r="W50" s="146"/>
      <c r="X50" s="146"/>
      <c r="Y50" s="146"/>
      <c r="Z50" s="146"/>
      <c r="AA50" s="146"/>
      <c r="AB50" s="146"/>
      <c r="AC50" s="146"/>
      <c r="AD50" s="146"/>
      <c r="AE50" s="410" t="str">
        <f ca="1">IF((F51+30)&lt;(Today),"CLOT",IF(F51-F50&gt;180,"RET CRIT",IF(F51-F50&gt;60,"RET",IF(F51-F50&lt;=60,"OK",))))</f>
        <v>OK</v>
      </c>
      <c r="AF50" s="412"/>
    </row>
    <row r="51" spans="1:32" s="94" customFormat="1" x14ac:dyDescent="0.25">
      <c r="A51" s="178"/>
      <c r="B51" s="179"/>
      <c r="C51" s="223"/>
      <c r="D51" s="179" t="s">
        <v>4</v>
      </c>
      <c r="E51" s="83">
        <v>41913</v>
      </c>
      <c r="F51" s="83">
        <v>41974</v>
      </c>
      <c r="G51" s="145"/>
      <c r="H51" s="145"/>
      <c r="I51" s="145"/>
      <c r="J51" s="145"/>
      <c r="K51" s="145"/>
      <c r="L51" s="145"/>
      <c r="M51" s="145"/>
      <c r="N51" s="145"/>
      <c r="O51" s="145"/>
      <c r="P51" s="145"/>
      <c r="Q51" s="145"/>
      <c r="R51" s="145"/>
      <c r="S51" s="147"/>
      <c r="T51" s="147"/>
      <c r="U51" s="147"/>
      <c r="V51" s="147"/>
      <c r="W51" s="147"/>
      <c r="X51" s="147"/>
      <c r="Y51" s="147"/>
      <c r="Z51" s="147"/>
      <c r="AA51" s="147"/>
      <c r="AB51" s="147"/>
      <c r="AC51" s="147"/>
      <c r="AD51" s="147"/>
      <c r="AE51" s="411"/>
      <c r="AF51" s="413"/>
    </row>
    <row r="52" spans="1:32" s="94" customFormat="1" ht="30" x14ac:dyDescent="0.25">
      <c r="A52" s="176" t="s">
        <v>232</v>
      </c>
      <c r="B52" s="231" t="s">
        <v>473</v>
      </c>
      <c r="C52" s="228" t="s">
        <v>471</v>
      </c>
      <c r="D52" s="177" t="s">
        <v>3</v>
      </c>
      <c r="E52" s="82">
        <v>42005</v>
      </c>
      <c r="F52" s="82">
        <v>42339</v>
      </c>
      <c r="G52" s="144"/>
      <c r="H52" s="144"/>
      <c r="I52" s="144"/>
      <c r="J52" s="144"/>
      <c r="K52" s="144"/>
      <c r="L52" s="144"/>
      <c r="M52" s="144"/>
      <c r="N52" s="144"/>
      <c r="O52" s="144"/>
      <c r="P52" s="144"/>
      <c r="Q52" s="144"/>
      <c r="R52" s="144"/>
      <c r="S52" s="146"/>
      <c r="T52" s="146"/>
      <c r="U52" s="146"/>
      <c r="V52" s="146"/>
      <c r="W52" s="146"/>
      <c r="X52" s="146"/>
      <c r="Y52" s="146"/>
      <c r="Z52" s="146"/>
      <c r="AA52" s="146"/>
      <c r="AB52" s="146"/>
      <c r="AC52" s="146"/>
      <c r="AD52" s="146"/>
      <c r="AE52" s="410" t="str">
        <f ca="1">IF((F53+30)&lt;(Today),"CLOT",IF(F53-F52&gt;180,"RET CRIT",IF(F53-F52&gt;60,"RET",IF(F53-F52&lt;=60,"OK",))))</f>
        <v>OK</v>
      </c>
      <c r="AF52" s="412"/>
    </row>
    <row r="53" spans="1:32" s="94" customFormat="1" x14ac:dyDescent="0.25">
      <c r="A53" s="178"/>
      <c r="B53" s="179"/>
      <c r="C53" s="223"/>
      <c r="D53" s="179" t="s">
        <v>4</v>
      </c>
      <c r="E53" s="82">
        <v>42005</v>
      </c>
      <c r="F53" s="82">
        <v>42339</v>
      </c>
      <c r="G53" s="145"/>
      <c r="H53" s="145"/>
      <c r="I53" s="145"/>
      <c r="J53" s="145"/>
      <c r="K53" s="145"/>
      <c r="L53" s="145"/>
      <c r="M53" s="145"/>
      <c r="N53" s="145"/>
      <c r="O53" s="145"/>
      <c r="P53" s="145"/>
      <c r="Q53" s="145"/>
      <c r="R53" s="145"/>
      <c r="S53" s="147"/>
      <c r="T53" s="147"/>
      <c r="U53" s="147"/>
      <c r="V53" s="147"/>
      <c r="W53" s="147"/>
      <c r="X53" s="147"/>
      <c r="Y53" s="147"/>
      <c r="Z53" s="147"/>
      <c r="AA53" s="147"/>
      <c r="AB53" s="147"/>
      <c r="AC53" s="147"/>
      <c r="AD53" s="147"/>
      <c r="AE53" s="411"/>
      <c r="AF53" s="413"/>
    </row>
    <row r="54" spans="1:32" s="94" customFormat="1" ht="30" x14ac:dyDescent="0.25">
      <c r="A54" s="176" t="s">
        <v>232</v>
      </c>
      <c r="B54" s="231" t="s">
        <v>474</v>
      </c>
      <c r="C54" s="228" t="s">
        <v>475</v>
      </c>
      <c r="D54" s="177" t="s">
        <v>3</v>
      </c>
      <c r="E54" s="82">
        <v>42156</v>
      </c>
      <c r="F54" s="82">
        <v>42339</v>
      </c>
      <c r="G54" s="144"/>
      <c r="H54" s="144"/>
      <c r="I54" s="144"/>
      <c r="J54" s="144"/>
      <c r="K54" s="144"/>
      <c r="L54" s="144"/>
      <c r="M54" s="144"/>
      <c r="N54" s="144"/>
      <c r="O54" s="144"/>
      <c r="P54" s="144"/>
      <c r="Q54" s="144"/>
      <c r="R54" s="144"/>
      <c r="S54" s="146"/>
      <c r="T54" s="146"/>
      <c r="U54" s="146"/>
      <c r="V54" s="146"/>
      <c r="W54" s="146"/>
      <c r="X54" s="146"/>
      <c r="Y54" s="146"/>
      <c r="Z54" s="146"/>
      <c r="AA54" s="146"/>
      <c r="AB54" s="146"/>
      <c r="AC54" s="146"/>
      <c r="AD54" s="146"/>
      <c r="AE54" s="410" t="str">
        <f ca="1">IF((F55+30)&lt;(Today),"CLOT",IF(F55-F54&gt;180,"RET CRIT",IF(F55-F54&gt;60,"RET",IF(F55-F54&lt;=60,"OK",))))</f>
        <v>OK</v>
      </c>
      <c r="AF54" s="412"/>
    </row>
    <row r="55" spans="1:32" s="94" customFormat="1" x14ac:dyDescent="0.25">
      <c r="A55" s="178"/>
      <c r="B55" s="179"/>
      <c r="C55" s="223"/>
      <c r="D55" s="179" t="s">
        <v>4</v>
      </c>
      <c r="E55" s="82">
        <v>42156</v>
      </c>
      <c r="F55" s="82">
        <v>42339</v>
      </c>
      <c r="G55" s="145"/>
      <c r="H55" s="145"/>
      <c r="I55" s="145"/>
      <c r="J55" s="145"/>
      <c r="K55" s="145"/>
      <c r="L55" s="145"/>
      <c r="M55" s="145"/>
      <c r="N55" s="145"/>
      <c r="O55" s="145"/>
      <c r="P55" s="145"/>
      <c r="Q55" s="145"/>
      <c r="R55" s="145"/>
      <c r="S55" s="147"/>
      <c r="T55" s="147"/>
      <c r="U55" s="147"/>
      <c r="V55" s="147"/>
      <c r="W55" s="147"/>
      <c r="X55" s="147"/>
      <c r="Y55" s="147"/>
      <c r="Z55" s="147"/>
      <c r="AA55" s="147"/>
      <c r="AB55" s="147"/>
      <c r="AC55" s="147"/>
      <c r="AD55" s="147"/>
      <c r="AE55" s="411"/>
      <c r="AF55" s="413"/>
    </row>
    <row r="56" spans="1:32" ht="30" x14ac:dyDescent="0.25">
      <c r="A56" s="174" t="s">
        <v>93</v>
      </c>
      <c r="B56" s="175" t="s">
        <v>175</v>
      </c>
      <c r="C56" s="222" t="s">
        <v>276</v>
      </c>
      <c r="D56" s="175"/>
      <c r="E56" s="81"/>
      <c r="F56" s="81"/>
      <c r="G56" s="92">
        <v>41640</v>
      </c>
      <c r="H56" s="92">
        <v>41671</v>
      </c>
      <c r="I56" s="92">
        <v>41699</v>
      </c>
      <c r="J56" s="92">
        <v>41730</v>
      </c>
      <c r="K56" s="92">
        <v>41760</v>
      </c>
      <c r="L56" s="92">
        <v>41791</v>
      </c>
      <c r="M56" s="92">
        <v>41821</v>
      </c>
      <c r="N56" s="92">
        <v>41852</v>
      </c>
      <c r="O56" s="92">
        <v>41883</v>
      </c>
      <c r="P56" s="92">
        <v>41913</v>
      </c>
      <c r="Q56" s="92">
        <v>41944</v>
      </c>
      <c r="R56" s="92">
        <v>41974</v>
      </c>
      <c r="S56" s="92">
        <v>42005</v>
      </c>
      <c r="T56" s="92">
        <v>42036</v>
      </c>
      <c r="U56" s="92">
        <v>42064</v>
      </c>
      <c r="V56" s="92">
        <v>42095</v>
      </c>
      <c r="W56" s="92">
        <v>42125</v>
      </c>
      <c r="X56" s="92">
        <v>42156</v>
      </c>
      <c r="Y56" s="92">
        <v>42186</v>
      </c>
      <c r="Z56" s="92">
        <v>42217</v>
      </c>
      <c r="AA56" s="92">
        <v>42248</v>
      </c>
      <c r="AB56" s="92">
        <v>42278</v>
      </c>
      <c r="AC56" s="92">
        <v>42309</v>
      </c>
      <c r="AD56" s="92">
        <v>42339</v>
      </c>
      <c r="AE56" s="93"/>
      <c r="AF56" s="156"/>
    </row>
    <row r="57" spans="1:32" s="94" customFormat="1" ht="75" x14ac:dyDescent="0.25">
      <c r="A57" s="176" t="s">
        <v>232</v>
      </c>
      <c r="B57" s="177" t="s">
        <v>183</v>
      </c>
      <c r="C57" s="255" t="s">
        <v>563</v>
      </c>
      <c r="D57" s="177" t="s">
        <v>3</v>
      </c>
      <c r="E57" s="82">
        <v>41671</v>
      </c>
      <c r="F57" s="82">
        <v>41730</v>
      </c>
      <c r="G57" s="144"/>
      <c r="H57" s="144"/>
      <c r="I57" s="144"/>
      <c r="J57" s="144"/>
      <c r="K57" s="144"/>
      <c r="L57" s="144"/>
      <c r="M57" s="144"/>
      <c r="N57" s="144"/>
      <c r="O57" s="144"/>
      <c r="P57" s="144"/>
      <c r="Q57" s="144"/>
      <c r="R57" s="144"/>
      <c r="S57" s="146"/>
      <c r="T57" s="146"/>
      <c r="U57" s="146"/>
      <c r="V57" s="146"/>
      <c r="W57" s="146"/>
      <c r="X57" s="146"/>
      <c r="Y57" s="146"/>
      <c r="Z57" s="146"/>
      <c r="AA57" s="146"/>
      <c r="AB57" s="146"/>
      <c r="AC57" s="146"/>
      <c r="AD57" s="146"/>
      <c r="AE57" s="410" t="str">
        <f ca="1">IF((F58+30)&lt;(Today),"CLOT",IF(F58-F57&gt;180,"RET CRIT",IF(F58-F57&gt;60,"RET",IF(F58-F57&lt;=60,"OK",))))</f>
        <v>CLOT</v>
      </c>
      <c r="AF57" s="412"/>
    </row>
    <row r="58" spans="1:32" s="94" customFormat="1" x14ac:dyDescent="0.25">
      <c r="A58" s="178"/>
      <c r="B58" s="179"/>
      <c r="C58" s="223"/>
      <c r="D58" s="179" t="s">
        <v>4</v>
      </c>
      <c r="E58" s="83">
        <v>41671</v>
      </c>
      <c r="F58" s="83">
        <v>41730</v>
      </c>
      <c r="G58" s="145"/>
      <c r="H58" s="145"/>
      <c r="I58" s="145"/>
      <c r="J58" s="145"/>
      <c r="K58" s="145"/>
      <c r="L58" s="145"/>
      <c r="M58" s="145"/>
      <c r="N58" s="145"/>
      <c r="O58" s="145"/>
      <c r="P58" s="145"/>
      <c r="Q58" s="145"/>
      <c r="R58" s="145"/>
      <c r="S58" s="147"/>
      <c r="T58" s="147"/>
      <c r="U58" s="147"/>
      <c r="V58" s="147"/>
      <c r="W58" s="147"/>
      <c r="X58" s="147"/>
      <c r="Y58" s="147"/>
      <c r="Z58" s="147"/>
      <c r="AA58" s="147"/>
      <c r="AB58" s="147"/>
      <c r="AC58" s="147"/>
      <c r="AD58" s="147"/>
      <c r="AE58" s="411"/>
      <c r="AF58" s="413"/>
    </row>
    <row r="59" spans="1:32" s="94" customFormat="1" ht="30" x14ac:dyDescent="0.25">
      <c r="A59" s="176" t="s">
        <v>232</v>
      </c>
      <c r="B59" s="254" t="s">
        <v>184</v>
      </c>
      <c r="C59" s="255" t="s">
        <v>454</v>
      </c>
      <c r="D59" s="177" t="s">
        <v>3</v>
      </c>
      <c r="E59" s="82">
        <v>41883</v>
      </c>
      <c r="F59" s="82">
        <v>42248</v>
      </c>
      <c r="G59" s="144"/>
      <c r="H59" s="144"/>
      <c r="I59" s="144"/>
      <c r="J59" s="144"/>
      <c r="K59" s="144"/>
      <c r="L59" s="144"/>
      <c r="M59" s="144"/>
      <c r="N59" s="144"/>
      <c r="O59" s="144"/>
      <c r="P59" s="144"/>
      <c r="Q59" s="144"/>
      <c r="R59" s="144"/>
      <c r="S59" s="146"/>
      <c r="T59" s="146"/>
      <c r="U59" s="146"/>
      <c r="V59" s="146"/>
      <c r="W59" s="146"/>
      <c r="X59" s="146"/>
      <c r="Y59" s="146"/>
      <c r="Z59" s="146"/>
      <c r="AA59" s="146"/>
      <c r="AB59" s="146"/>
      <c r="AC59" s="146"/>
      <c r="AD59" s="146"/>
      <c r="AE59" s="410" t="str">
        <f ca="1">IF((F60+30)&lt;(Today),"CLOT",IF(F60-F59&gt;180,"RET CRIT",IF(F60-F59&gt;60,"RET",IF(F60-F59&lt;=60,"OK",))))</f>
        <v>OK</v>
      </c>
      <c r="AF59" s="412"/>
    </row>
    <row r="60" spans="1:32" s="94" customFormat="1" x14ac:dyDescent="0.25">
      <c r="A60" s="178"/>
      <c r="B60" s="179"/>
      <c r="C60" s="223"/>
      <c r="D60" s="179" t="s">
        <v>4</v>
      </c>
      <c r="E60" s="83">
        <v>41883</v>
      </c>
      <c r="F60" s="83">
        <v>42248</v>
      </c>
      <c r="G60" s="145"/>
      <c r="H60" s="145"/>
      <c r="I60" s="145"/>
      <c r="J60" s="145"/>
      <c r="K60" s="145"/>
      <c r="L60" s="145"/>
      <c r="M60" s="145"/>
      <c r="N60" s="145"/>
      <c r="O60" s="145"/>
      <c r="P60" s="145"/>
      <c r="Q60" s="145"/>
      <c r="R60" s="145"/>
      <c r="S60" s="147"/>
      <c r="T60" s="147"/>
      <c r="U60" s="147"/>
      <c r="V60" s="147"/>
      <c r="W60" s="147"/>
      <c r="X60" s="147"/>
      <c r="Y60" s="147"/>
      <c r="Z60" s="147"/>
      <c r="AA60" s="147"/>
      <c r="AB60" s="147"/>
      <c r="AC60" s="147"/>
      <c r="AD60" s="147"/>
      <c r="AE60" s="411"/>
      <c r="AF60" s="413"/>
    </row>
    <row r="61" spans="1:32" s="94" customFormat="1" ht="60" x14ac:dyDescent="0.25">
      <c r="A61" s="176" t="s">
        <v>232</v>
      </c>
      <c r="B61" s="254" t="s">
        <v>185</v>
      </c>
      <c r="C61" s="255" t="s">
        <v>564</v>
      </c>
      <c r="D61" s="177" t="s">
        <v>3</v>
      </c>
      <c r="E61" s="82">
        <v>41699</v>
      </c>
      <c r="F61" s="82">
        <v>41760</v>
      </c>
      <c r="G61" s="144"/>
      <c r="H61" s="144"/>
      <c r="I61" s="144"/>
      <c r="J61" s="144"/>
      <c r="K61" s="144"/>
      <c r="L61" s="144"/>
      <c r="M61" s="144"/>
      <c r="N61" s="144"/>
      <c r="O61" s="144"/>
      <c r="P61" s="144"/>
      <c r="Q61" s="144"/>
      <c r="R61" s="144"/>
      <c r="S61" s="146"/>
      <c r="T61" s="146"/>
      <c r="U61" s="146"/>
      <c r="V61" s="146"/>
      <c r="W61" s="146"/>
      <c r="X61" s="146"/>
      <c r="Y61" s="146"/>
      <c r="Z61" s="146"/>
      <c r="AA61" s="146"/>
      <c r="AB61" s="146"/>
      <c r="AC61" s="146"/>
      <c r="AD61" s="146"/>
      <c r="AE61" s="410" t="str">
        <f ca="1">IF((F62+30)&lt;(Today),"CLOT",IF(F62-F61&gt;180,"RET CRIT",IF(F62-F61&gt;60,"RET",IF(F62-F61&lt;=60,"OK",))))</f>
        <v>CLOT</v>
      </c>
      <c r="AF61" s="412"/>
    </row>
    <row r="62" spans="1:32" s="94" customFormat="1" x14ac:dyDescent="0.25">
      <c r="A62" s="178"/>
      <c r="B62" s="179"/>
      <c r="C62" s="223"/>
      <c r="D62" s="179" t="s">
        <v>4</v>
      </c>
      <c r="E62" s="82">
        <v>41699</v>
      </c>
      <c r="F62" s="82">
        <v>41760</v>
      </c>
      <c r="G62" s="145"/>
      <c r="H62" s="145"/>
      <c r="I62" s="145"/>
      <c r="J62" s="145"/>
      <c r="K62" s="145"/>
      <c r="L62" s="145"/>
      <c r="M62" s="145"/>
      <c r="N62" s="145"/>
      <c r="O62" s="145"/>
      <c r="P62" s="145"/>
      <c r="Q62" s="145"/>
      <c r="R62" s="145"/>
      <c r="S62" s="147"/>
      <c r="T62" s="147"/>
      <c r="U62" s="147"/>
      <c r="V62" s="147"/>
      <c r="W62" s="147"/>
      <c r="X62" s="147"/>
      <c r="Y62" s="147"/>
      <c r="Z62" s="147"/>
      <c r="AA62" s="147"/>
      <c r="AB62" s="147"/>
      <c r="AC62" s="147"/>
      <c r="AD62" s="147"/>
      <c r="AE62" s="411"/>
      <c r="AF62" s="413"/>
    </row>
    <row r="63" spans="1:32" s="94" customFormat="1" ht="30" x14ac:dyDescent="0.25">
      <c r="A63" s="176" t="s">
        <v>232</v>
      </c>
      <c r="B63" s="254" t="s">
        <v>453</v>
      </c>
      <c r="C63" s="255" t="s">
        <v>457</v>
      </c>
      <c r="D63" s="177" t="s">
        <v>3</v>
      </c>
      <c r="E63" s="82">
        <v>42095</v>
      </c>
      <c r="F63" s="82">
        <v>42339</v>
      </c>
      <c r="G63" s="144"/>
      <c r="H63" s="144"/>
      <c r="I63" s="144"/>
      <c r="J63" s="144"/>
      <c r="K63" s="144"/>
      <c r="L63" s="144"/>
      <c r="M63" s="144"/>
      <c r="N63" s="144"/>
      <c r="O63" s="144"/>
      <c r="P63" s="144"/>
      <c r="Q63" s="144"/>
      <c r="R63" s="144"/>
      <c r="S63" s="146"/>
      <c r="T63" s="146"/>
      <c r="U63" s="146"/>
      <c r="V63" s="146"/>
      <c r="W63" s="146"/>
      <c r="X63" s="146"/>
      <c r="Y63" s="146"/>
      <c r="Z63" s="146"/>
      <c r="AA63" s="146"/>
      <c r="AB63" s="146"/>
      <c r="AC63" s="146"/>
      <c r="AD63" s="146"/>
      <c r="AE63" s="410" t="str">
        <f ca="1">IF((F64+30)&lt;(Today),"CLOT",IF(F64-F63&gt;180,"RET CRIT",IF(F64-F63&gt;60,"RET",IF(F64-F63&lt;=60,"OK",))))</f>
        <v>OK</v>
      </c>
      <c r="AF63" s="412"/>
    </row>
    <row r="64" spans="1:32" s="94" customFormat="1" x14ac:dyDescent="0.25">
      <c r="A64" s="178"/>
      <c r="B64" s="179"/>
      <c r="C64" s="223"/>
      <c r="D64" s="179" t="s">
        <v>4</v>
      </c>
      <c r="E64" s="83">
        <v>42095</v>
      </c>
      <c r="F64" s="83">
        <v>42339</v>
      </c>
      <c r="G64" s="145"/>
      <c r="H64" s="145"/>
      <c r="I64" s="145"/>
      <c r="J64" s="145"/>
      <c r="K64" s="145"/>
      <c r="L64" s="145"/>
      <c r="M64" s="145"/>
      <c r="N64" s="145"/>
      <c r="O64" s="145"/>
      <c r="P64" s="145"/>
      <c r="Q64" s="145"/>
      <c r="R64" s="145"/>
      <c r="S64" s="147"/>
      <c r="T64" s="147"/>
      <c r="U64" s="147"/>
      <c r="V64" s="147"/>
      <c r="W64" s="147"/>
      <c r="X64" s="147"/>
      <c r="Y64" s="147"/>
      <c r="Z64" s="147"/>
      <c r="AA64" s="147"/>
      <c r="AB64" s="147"/>
      <c r="AC64" s="147"/>
      <c r="AD64" s="147"/>
      <c r="AE64" s="411"/>
      <c r="AF64" s="413"/>
    </row>
    <row r="65" spans="1:32" ht="30" x14ac:dyDescent="0.25">
      <c r="A65" s="174" t="s">
        <v>93</v>
      </c>
      <c r="B65" s="175" t="s">
        <v>176</v>
      </c>
      <c r="C65" s="222" t="s">
        <v>277</v>
      </c>
      <c r="D65" s="175"/>
      <c r="E65" s="81"/>
      <c r="F65" s="81"/>
      <c r="G65" s="92">
        <v>41640</v>
      </c>
      <c r="H65" s="92">
        <v>41671</v>
      </c>
      <c r="I65" s="92">
        <v>41699</v>
      </c>
      <c r="J65" s="92">
        <v>41730</v>
      </c>
      <c r="K65" s="92">
        <v>41760</v>
      </c>
      <c r="L65" s="92">
        <v>41791</v>
      </c>
      <c r="M65" s="92">
        <v>41821</v>
      </c>
      <c r="N65" s="92">
        <v>41852</v>
      </c>
      <c r="O65" s="92">
        <v>41883</v>
      </c>
      <c r="P65" s="92">
        <v>41913</v>
      </c>
      <c r="Q65" s="92">
        <v>41944</v>
      </c>
      <c r="R65" s="92">
        <v>41974</v>
      </c>
      <c r="S65" s="92">
        <v>42005</v>
      </c>
      <c r="T65" s="92">
        <v>42036</v>
      </c>
      <c r="U65" s="92">
        <v>42064</v>
      </c>
      <c r="V65" s="92">
        <v>42095</v>
      </c>
      <c r="W65" s="92">
        <v>42125</v>
      </c>
      <c r="X65" s="92">
        <v>42156</v>
      </c>
      <c r="Y65" s="92">
        <v>42186</v>
      </c>
      <c r="Z65" s="92">
        <v>42217</v>
      </c>
      <c r="AA65" s="92">
        <v>42248</v>
      </c>
      <c r="AB65" s="92">
        <v>42278</v>
      </c>
      <c r="AC65" s="92">
        <v>42309</v>
      </c>
      <c r="AD65" s="92">
        <v>42339</v>
      </c>
      <c r="AE65" s="93"/>
      <c r="AF65" s="156"/>
    </row>
    <row r="66" spans="1:32" s="94" customFormat="1" x14ac:dyDescent="0.25">
      <c r="A66" s="176" t="s">
        <v>232</v>
      </c>
      <c r="B66" s="177" t="s">
        <v>181</v>
      </c>
      <c r="C66" s="255" t="s">
        <v>451</v>
      </c>
      <c r="D66" s="177" t="s">
        <v>3</v>
      </c>
      <c r="E66" s="82">
        <v>41852</v>
      </c>
      <c r="F66" s="82">
        <v>41913</v>
      </c>
      <c r="G66" s="144"/>
      <c r="H66" s="144"/>
      <c r="I66" s="144"/>
      <c r="J66" s="144"/>
      <c r="K66" s="144"/>
      <c r="L66" s="144"/>
      <c r="M66" s="144"/>
      <c r="N66" s="144"/>
      <c r="O66" s="144"/>
      <c r="P66" s="144"/>
      <c r="Q66" s="144"/>
      <c r="R66" s="144"/>
      <c r="S66" s="146"/>
      <c r="T66" s="146"/>
      <c r="U66" s="146"/>
      <c r="V66" s="146"/>
      <c r="W66" s="146"/>
      <c r="X66" s="146"/>
      <c r="Y66" s="146"/>
      <c r="Z66" s="146"/>
      <c r="AA66" s="146"/>
      <c r="AB66" s="146"/>
      <c r="AC66" s="146"/>
      <c r="AD66" s="146"/>
      <c r="AE66" s="410" t="str">
        <f ca="1">IF((F67+30)&lt;(Today),"CLOT",IF(F67-F66&gt;180,"RET CRIT",IF(F67-F66&gt;60,"RET",IF(F67-F66&lt;=60,"OK",))))</f>
        <v>OK</v>
      </c>
      <c r="AF66" s="412"/>
    </row>
    <row r="67" spans="1:32" s="94" customFormat="1" x14ac:dyDescent="0.25">
      <c r="A67" s="178"/>
      <c r="B67" s="179"/>
      <c r="C67" s="223"/>
      <c r="D67" s="179" t="s">
        <v>4</v>
      </c>
      <c r="E67" s="83">
        <v>41852</v>
      </c>
      <c r="F67" s="83">
        <v>41913</v>
      </c>
      <c r="G67" s="145"/>
      <c r="H67" s="145"/>
      <c r="I67" s="145"/>
      <c r="J67" s="145"/>
      <c r="K67" s="145"/>
      <c r="L67" s="145"/>
      <c r="M67" s="145"/>
      <c r="N67" s="145"/>
      <c r="O67" s="145"/>
      <c r="P67" s="145"/>
      <c r="Q67" s="145"/>
      <c r="R67" s="145"/>
      <c r="S67" s="147"/>
      <c r="T67" s="147"/>
      <c r="U67" s="147"/>
      <c r="V67" s="147"/>
      <c r="W67" s="147"/>
      <c r="X67" s="147"/>
      <c r="Y67" s="147"/>
      <c r="Z67" s="147"/>
      <c r="AA67" s="147"/>
      <c r="AB67" s="147"/>
      <c r="AC67" s="147"/>
      <c r="AD67" s="147"/>
      <c r="AE67" s="411"/>
      <c r="AF67" s="413"/>
    </row>
    <row r="68" spans="1:32" s="94" customFormat="1" ht="30" x14ac:dyDescent="0.25">
      <c r="A68" s="176" t="s">
        <v>232</v>
      </c>
      <c r="B68" s="177" t="s">
        <v>182</v>
      </c>
      <c r="C68" s="255" t="s">
        <v>455</v>
      </c>
      <c r="D68" s="177" t="s">
        <v>3</v>
      </c>
      <c r="E68" s="82">
        <v>41883</v>
      </c>
      <c r="F68" s="82">
        <v>42156</v>
      </c>
      <c r="G68" s="144"/>
      <c r="H68" s="144"/>
      <c r="I68" s="144"/>
      <c r="J68" s="144"/>
      <c r="K68" s="144"/>
      <c r="L68" s="144"/>
      <c r="M68" s="144"/>
      <c r="N68" s="144"/>
      <c r="O68" s="144"/>
      <c r="P68" s="144"/>
      <c r="Q68" s="144"/>
      <c r="R68" s="144"/>
      <c r="S68" s="146"/>
      <c r="T68" s="146"/>
      <c r="U68" s="146"/>
      <c r="V68" s="146"/>
      <c r="W68" s="146"/>
      <c r="X68" s="146"/>
      <c r="Y68" s="146"/>
      <c r="Z68" s="146"/>
      <c r="AA68" s="146"/>
      <c r="AB68" s="146"/>
      <c r="AC68" s="146"/>
      <c r="AD68" s="146"/>
      <c r="AE68" s="410" t="str">
        <f ca="1">IF((F69+30)&lt;(Today),"CLOT",IF(F69-F68&gt;180,"RET CRIT",IF(F69-F68&gt;60,"RET",IF(F69-F68&lt;=60,"OK",))))</f>
        <v>OK</v>
      </c>
      <c r="AF68" s="412"/>
    </row>
    <row r="69" spans="1:32" s="94" customFormat="1" x14ac:dyDescent="0.25">
      <c r="A69" s="178"/>
      <c r="B69" s="179"/>
      <c r="C69" s="223"/>
      <c r="D69" s="179" t="s">
        <v>4</v>
      </c>
      <c r="E69" s="82">
        <v>41883</v>
      </c>
      <c r="F69" s="82">
        <v>42156</v>
      </c>
      <c r="G69" s="145"/>
      <c r="H69" s="145"/>
      <c r="I69" s="145"/>
      <c r="J69" s="145"/>
      <c r="K69" s="145"/>
      <c r="L69" s="145"/>
      <c r="M69" s="145"/>
      <c r="N69" s="145"/>
      <c r="O69" s="145"/>
      <c r="P69" s="145"/>
      <c r="Q69" s="145"/>
      <c r="R69" s="145"/>
      <c r="S69" s="147"/>
      <c r="T69" s="147"/>
      <c r="U69" s="147"/>
      <c r="V69" s="147"/>
      <c r="W69" s="147"/>
      <c r="X69" s="147"/>
      <c r="Y69" s="147"/>
      <c r="Z69" s="147"/>
      <c r="AA69" s="147"/>
      <c r="AB69" s="147"/>
      <c r="AC69" s="147"/>
      <c r="AD69" s="147"/>
      <c r="AE69" s="411"/>
      <c r="AF69" s="413"/>
    </row>
    <row r="70" spans="1:32" s="94" customFormat="1" x14ac:dyDescent="0.25">
      <c r="A70" s="176" t="s">
        <v>232</v>
      </c>
      <c r="B70" s="229" t="s">
        <v>456</v>
      </c>
      <c r="C70" s="255" t="s">
        <v>458</v>
      </c>
      <c r="D70" s="177" t="s">
        <v>3</v>
      </c>
      <c r="E70" s="82">
        <v>42064</v>
      </c>
      <c r="F70" s="82">
        <v>42125</v>
      </c>
      <c r="G70" s="144"/>
      <c r="H70" s="144"/>
      <c r="I70" s="144"/>
      <c r="J70" s="144"/>
      <c r="K70" s="144"/>
      <c r="L70" s="144"/>
      <c r="M70" s="144"/>
      <c r="N70" s="144"/>
      <c r="O70" s="144"/>
      <c r="P70" s="144"/>
      <c r="Q70" s="144"/>
      <c r="R70" s="144"/>
      <c r="S70" s="146"/>
      <c r="T70" s="146"/>
      <c r="U70" s="146"/>
      <c r="V70" s="146"/>
      <c r="W70" s="146"/>
      <c r="X70" s="146"/>
      <c r="Y70" s="146"/>
      <c r="Z70" s="146"/>
      <c r="AA70" s="146"/>
      <c r="AB70" s="146"/>
      <c r="AC70" s="146"/>
      <c r="AD70" s="146"/>
      <c r="AE70" s="410" t="str">
        <f ca="1">IF((F71+30)&lt;(Today),"CLOT",IF(F71-F70&gt;180,"RET CRIT",IF(F71-F70&gt;60,"RET",IF(F71-F70&lt;=60,"OK",))))</f>
        <v>OK</v>
      </c>
      <c r="AF70" s="412"/>
    </row>
    <row r="71" spans="1:32" s="94" customFormat="1" x14ac:dyDescent="0.25">
      <c r="A71" s="178"/>
      <c r="B71" s="179"/>
      <c r="C71" s="223"/>
      <c r="D71" s="179" t="s">
        <v>4</v>
      </c>
      <c r="E71" s="83">
        <v>42064</v>
      </c>
      <c r="F71" s="83">
        <v>42125</v>
      </c>
      <c r="G71" s="145"/>
      <c r="H71" s="145"/>
      <c r="I71" s="145"/>
      <c r="J71" s="145"/>
      <c r="K71" s="145"/>
      <c r="L71" s="145"/>
      <c r="M71" s="145"/>
      <c r="N71" s="145"/>
      <c r="O71" s="145"/>
      <c r="P71" s="145"/>
      <c r="Q71" s="145"/>
      <c r="R71" s="145"/>
      <c r="S71" s="147"/>
      <c r="T71" s="147"/>
      <c r="U71" s="147"/>
      <c r="V71" s="147"/>
      <c r="W71" s="147"/>
      <c r="X71" s="147"/>
      <c r="Y71" s="147"/>
      <c r="Z71" s="147"/>
      <c r="AA71" s="147"/>
      <c r="AB71" s="147"/>
      <c r="AC71" s="147"/>
      <c r="AD71" s="147"/>
      <c r="AE71" s="411"/>
      <c r="AF71" s="413"/>
    </row>
    <row r="72" spans="1:32" s="94" customFormat="1" ht="30" x14ac:dyDescent="0.25">
      <c r="A72" s="176" t="s">
        <v>232</v>
      </c>
      <c r="B72" s="229" t="s">
        <v>459</v>
      </c>
      <c r="C72" s="255" t="s">
        <v>452</v>
      </c>
      <c r="D72" s="177" t="s">
        <v>3</v>
      </c>
      <c r="E72" s="82">
        <v>41852</v>
      </c>
      <c r="F72" s="82">
        <v>41974</v>
      </c>
      <c r="G72" s="144"/>
      <c r="H72" s="144"/>
      <c r="I72" s="144"/>
      <c r="J72" s="144"/>
      <c r="K72" s="144"/>
      <c r="L72" s="144"/>
      <c r="M72" s="144"/>
      <c r="N72" s="144"/>
      <c r="O72" s="144"/>
      <c r="P72" s="144"/>
      <c r="Q72" s="144"/>
      <c r="R72" s="144"/>
      <c r="S72" s="146"/>
      <c r="T72" s="146"/>
      <c r="U72" s="146"/>
      <c r="V72" s="146"/>
      <c r="W72" s="146"/>
      <c r="X72" s="146"/>
      <c r="Y72" s="146"/>
      <c r="Z72" s="146"/>
      <c r="AA72" s="146"/>
      <c r="AB72" s="146"/>
      <c r="AC72" s="146"/>
      <c r="AD72" s="146"/>
      <c r="AE72" s="410" t="str">
        <f ca="1">IF((F73+30)&lt;(Today),"CLOT",IF(F73-F72&gt;180,"RET CRIT",IF(F73-F72&gt;60,"RET",IF(F73-F72&lt;=60,"OK",))))</f>
        <v>OK</v>
      </c>
      <c r="AF72" s="412"/>
    </row>
    <row r="73" spans="1:32" s="94" customFormat="1" x14ac:dyDescent="0.25">
      <c r="A73" s="178"/>
      <c r="B73" s="179"/>
      <c r="C73" s="223"/>
      <c r="D73" s="179" t="s">
        <v>4</v>
      </c>
      <c r="E73" s="83">
        <v>41852</v>
      </c>
      <c r="F73" s="83">
        <v>41974</v>
      </c>
      <c r="G73" s="145"/>
      <c r="H73" s="145"/>
      <c r="I73" s="145"/>
      <c r="J73" s="145"/>
      <c r="K73" s="145"/>
      <c r="L73" s="145"/>
      <c r="M73" s="145"/>
      <c r="N73" s="145"/>
      <c r="O73" s="145"/>
      <c r="P73" s="145"/>
      <c r="Q73" s="145"/>
      <c r="R73" s="145"/>
      <c r="S73" s="147"/>
      <c r="T73" s="147"/>
      <c r="U73" s="147"/>
      <c r="V73" s="147"/>
      <c r="W73" s="147"/>
      <c r="X73" s="147"/>
      <c r="Y73" s="147"/>
      <c r="Z73" s="147"/>
      <c r="AA73" s="147"/>
      <c r="AB73" s="147"/>
      <c r="AC73" s="147"/>
      <c r="AD73" s="147"/>
      <c r="AE73" s="411"/>
      <c r="AF73" s="413"/>
    </row>
    <row r="74" spans="1:32" s="94" customFormat="1" ht="30" x14ac:dyDescent="0.25">
      <c r="A74" s="176" t="s">
        <v>232</v>
      </c>
      <c r="B74" s="229" t="s">
        <v>460</v>
      </c>
      <c r="C74" s="255" t="s">
        <v>461</v>
      </c>
      <c r="D74" s="177" t="s">
        <v>3</v>
      </c>
      <c r="E74" s="82">
        <v>41730</v>
      </c>
      <c r="F74" s="82">
        <v>42339</v>
      </c>
      <c r="G74" s="144"/>
      <c r="H74" s="144"/>
      <c r="I74" s="144"/>
      <c r="J74" s="144"/>
      <c r="K74" s="144"/>
      <c r="L74" s="144"/>
      <c r="M74" s="144"/>
      <c r="N74" s="144"/>
      <c r="O74" s="144"/>
      <c r="P74" s="144"/>
      <c r="Q74" s="144"/>
      <c r="R74" s="144"/>
      <c r="S74" s="146"/>
      <c r="T74" s="146"/>
      <c r="U74" s="146"/>
      <c r="V74" s="146"/>
      <c r="W74" s="146"/>
      <c r="X74" s="146"/>
      <c r="Y74" s="146"/>
      <c r="Z74" s="146"/>
      <c r="AA74" s="146"/>
      <c r="AB74" s="146"/>
      <c r="AC74" s="146"/>
      <c r="AD74" s="146"/>
      <c r="AE74" s="410" t="str">
        <f ca="1">IF((F75+30)&lt;(Today),"CLOT",IF(F75-F74&gt;180,"RET CRIT",IF(F75-F74&gt;60,"RET",IF(F75-F74&lt;=60,"OK",))))</f>
        <v>OK</v>
      </c>
      <c r="AF74" s="412"/>
    </row>
    <row r="75" spans="1:32" s="94" customFormat="1" x14ac:dyDescent="0.25">
      <c r="A75" s="178"/>
      <c r="B75" s="179"/>
      <c r="C75" s="223"/>
      <c r="D75" s="179" t="s">
        <v>4</v>
      </c>
      <c r="E75" s="83">
        <v>41730</v>
      </c>
      <c r="F75" s="83">
        <v>42339</v>
      </c>
      <c r="G75" s="145"/>
      <c r="H75" s="145"/>
      <c r="I75" s="145"/>
      <c r="J75" s="145"/>
      <c r="K75" s="145"/>
      <c r="L75" s="145"/>
      <c r="M75" s="145"/>
      <c r="N75" s="145"/>
      <c r="O75" s="145"/>
      <c r="P75" s="145"/>
      <c r="Q75" s="145"/>
      <c r="R75" s="145"/>
      <c r="S75" s="147"/>
      <c r="T75" s="147"/>
      <c r="U75" s="147"/>
      <c r="V75" s="147"/>
      <c r="W75" s="147"/>
      <c r="X75" s="147"/>
      <c r="Y75" s="147"/>
      <c r="Z75" s="147"/>
      <c r="AA75" s="147"/>
      <c r="AB75" s="147"/>
      <c r="AC75" s="147"/>
      <c r="AD75" s="147"/>
      <c r="AE75" s="411"/>
      <c r="AF75" s="413"/>
    </row>
    <row r="76" spans="1:32" s="94" customFormat="1" ht="30" x14ac:dyDescent="0.25">
      <c r="A76" s="176" t="s">
        <v>232</v>
      </c>
      <c r="B76" s="229" t="s">
        <v>462</v>
      </c>
      <c r="C76" s="255" t="s">
        <v>478</v>
      </c>
      <c r="D76" s="177" t="s">
        <v>3</v>
      </c>
      <c r="E76" s="82">
        <v>41699</v>
      </c>
      <c r="F76" s="82">
        <v>41760</v>
      </c>
      <c r="G76" s="144"/>
      <c r="H76" s="144"/>
      <c r="I76" s="144"/>
      <c r="J76" s="144"/>
      <c r="K76" s="144"/>
      <c r="L76" s="144"/>
      <c r="M76" s="144"/>
      <c r="N76" s="144"/>
      <c r="O76" s="144"/>
      <c r="P76" s="144"/>
      <c r="Q76" s="144"/>
      <c r="R76" s="144"/>
      <c r="S76" s="146"/>
      <c r="T76" s="146"/>
      <c r="U76" s="146"/>
      <c r="V76" s="146"/>
      <c r="W76" s="146"/>
      <c r="X76" s="146"/>
      <c r="Y76" s="146"/>
      <c r="Z76" s="146"/>
      <c r="AA76" s="146"/>
      <c r="AB76" s="146"/>
      <c r="AC76" s="146"/>
      <c r="AD76" s="146"/>
      <c r="AE76" s="410" t="str">
        <f ca="1">IF((F77+30)&lt;(Today),"CLOT",IF(F77-F76&gt;180,"RET CRIT",IF(F77-F76&gt;60,"RET",IF(F77-F76&lt;=60,"OK",))))</f>
        <v>CLOT</v>
      </c>
      <c r="AF76" s="412"/>
    </row>
    <row r="77" spans="1:32" s="94" customFormat="1" x14ac:dyDescent="0.25">
      <c r="A77" s="178"/>
      <c r="B77" s="179"/>
      <c r="C77" s="223"/>
      <c r="D77" s="179" t="s">
        <v>4</v>
      </c>
      <c r="E77" s="83">
        <v>41699</v>
      </c>
      <c r="F77" s="83">
        <v>41760</v>
      </c>
      <c r="G77" s="145"/>
      <c r="H77" s="145"/>
      <c r="I77" s="145"/>
      <c r="J77" s="145"/>
      <c r="K77" s="145"/>
      <c r="L77" s="145"/>
      <c r="M77" s="145"/>
      <c r="N77" s="145"/>
      <c r="O77" s="145"/>
      <c r="P77" s="145"/>
      <c r="Q77" s="145"/>
      <c r="R77" s="145"/>
      <c r="S77" s="147"/>
      <c r="T77" s="147"/>
      <c r="U77" s="147"/>
      <c r="V77" s="147"/>
      <c r="W77" s="147"/>
      <c r="X77" s="147"/>
      <c r="Y77" s="147"/>
      <c r="Z77" s="147"/>
      <c r="AA77" s="147"/>
      <c r="AB77" s="147"/>
      <c r="AC77" s="147"/>
      <c r="AD77" s="147"/>
      <c r="AE77" s="411"/>
      <c r="AF77" s="413"/>
    </row>
    <row r="78" spans="1:32" s="94" customFormat="1" ht="30" x14ac:dyDescent="0.25">
      <c r="A78" s="176" t="s">
        <v>232</v>
      </c>
      <c r="B78" s="254" t="s">
        <v>562</v>
      </c>
      <c r="C78" s="255" t="s">
        <v>450</v>
      </c>
      <c r="D78" s="177" t="s">
        <v>3</v>
      </c>
      <c r="E78" s="82">
        <v>41791</v>
      </c>
      <c r="F78" s="82">
        <v>41974</v>
      </c>
      <c r="G78" s="144"/>
      <c r="H78" s="144"/>
      <c r="I78" s="144"/>
      <c r="J78" s="144"/>
      <c r="K78" s="144"/>
      <c r="L78" s="144"/>
      <c r="M78" s="144"/>
      <c r="N78" s="144"/>
      <c r="O78" s="144"/>
      <c r="P78" s="144"/>
      <c r="Q78" s="144"/>
      <c r="R78" s="144"/>
      <c r="S78" s="146"/>
      <c r="T78" s="146"/>
      <c r="U78" s="146"/>
      <c r="V78" s="146"/>
      <c r="W78" s="146"/>
      <c r="X78" s="146"/>
      <c r="Y78" s="146"/>
      <c r="Z78" s="146"/>
      <c r="AA78" s="146"/>
      <c r="AB78" s="146"/>
      <c r="AC78" s="146"/>
      <c r="AD78" s="146"/>
      <c r="AE78" s="410" t="str">
        <f ca="1">IF((F79+30)&lt;(Today),"CLOT",IF(F79-F78&gt;180,"RET CRIT",IF(F79-F78&gt;60,"RET",IF(F79-F78&lt;=60,"OK",))))</f>
        <v>OK</v>
      </c>
      <c r="AF78" s="412"/>
    </row>
    <row r="79" spans="1:32" s="94" customFormat="1" x14ac:dyDescent="0.25">
      <c r="A79" s="178"/>
      <c r="B79" s="179"/>
      <c r="C79" s="223"/>
      <c r="D79" s="179" t="s">
        <v>4</v>
      </c>
      <c r="E79" s="83">
        <v>41791</v>
      </c>
      <c r="F79" s="83">
        <v>41974</v>
      </c>
      <c r="G79" s="145"/>
      <c r="H79" s="145"/>
      <c r="I79" s="145"/>
      <c r="J79" s="145"/>
      <c r="K79" s="145"/>
      <c r="L79" s="145"/>
      <c r="M79" s="145"/>
      <c r="N79" s="145"/>
      <c r="O79" s="145"/>
      <c r="P79" s="145"/>
      <c r="Q79" s="145"/>
      <c r="R79" s="145"/>
      <c r="S79" s="147"/>
      <c r="T79" s="147"/>
      <c r="U79" s="147"/>
      <c r="V79" s="147"/>
      <c r="W79" s="147"/>
      <c r="X79" s="147"/>
      <c r="Y79" s="147"/>
      <c r="Z79" s="147"/>
      <c r="AA79" s="147"/>
      <c r="AB79" s="147"/>
      <c r="AC79" s="147"/>
      <c r="AD79" s="147"/>
      <c r="AE79" s="411"/>
      <c r="AF79" s="413"/>
    </row>
    <row r="80" spans="1:32" ht="30" x14ac:dyDescent="0.25">
      <c r="A80" s="174" t="s">
        <v>93</v>
      </c>
      <c r="B80" s="175" t="s">
        <v>177</v>
      </c>
      <c r="C80" s="222" t="s">
        <v>278</v>
      </c>
      <c r="D80" s="175"/>
      <c r="E80" s="81"/>
      <c r="F80" s="81"/>
      <c r="G80" s="92">
        <v>41640</v>
      </c>
      <c r="H80" s="92">
        <v>41671</v>
      </c>
      <c r="I80" s="92">
        <v>41699</v>
      </c>
      <c r="J80" s="92">
        <v>41730</v>
      </c>
      <c r="K80" s="92">
        <v>41760</v>
      </c>
      <c r="L80" s="92">
        <v>41791</v>
      </c>
      <c r="M80" s="92">
        <v>41821</v>
      </c>
      <c r="N80" s="92">
        <v>41852</v>
      </c>
      <c r="O80" s="92">
        <v>41883</v>
      </c>
      <c r="P80" s="92">
        <v>41913</v>
      </c>
      <c r="Q80" s="92">
        <v>41944</v>
      </c>
      <c r="R80" s="92">
        <v>41974</v>
      </c>
      <c r="S80" s="92">
        <v>42005</v>
      </c>
      <c r="T80" s="92">
        <v>42036</v>
      </c>
      <c r="U80" s="92">
        <v>42064</v>
      </c>
      <c r="V80" s="92">
        <v>42095</v>
      </c>
      <c r="W80" s="92">
        <v>42125</v>
      </c>
      <c r="X80" s="92">
        <v>42156</v>
      </c>
      <c r="Y80" s="92">
        <v>42186</v>
      </c>
      <c r="Z80" s="92">
        <v>42217</v>
      </c>
      <c r="AA80" s="92">
        <v>42248</v>
      </c>
      <c r="AB80" s="92">
        <v>42278</v>
      </c>
      <c r="AC80" s="92">
        <v>42309</v>
      </c>
      <c r="AD80" s="92">
        <v>42339</v>
      </c>
      <c r="AE80" s="93"/>
      <c r="AF80" s="156"/>
    </row>
    <row r="81" spans="1:32" s="94" customFormat="1" ht="30" x14ac:dyDescent="0.25">
      <c r="A81" s="176" t="s">
        <v>232</v>
      </c>
      <c r="B81" s="177" t="s">
        <v>180</v>
      </c>
      <c r="C81" s="255" t="s">
        <v>470</v>
      </c>
      <c r="D81" s="177" t="s">
        <v>3</v>
      </c>
      <c r="E81" s="82">
        <v>41699</v>
      </c>
      <c r="F81" s="82">
        <v>41974</v>
      </c>
      <c r="G81" s="144"/>
      <c r="H81" s="144"/>
      <c r="I81" s="144"/>
      <c r="J81" s="144"/>
      <c r="K81" s="144"/>
      <c r="L81" s="144"/>
      <c r="M81" s="144"/>
      <c r="N81" s="144"/>
      <c r="O81" s="144"/>
      <c r="P81" s="144"/>
      <c r="Q81" s="144"/>
      <c r="R81" s="144"/>
      <c r="S81" s="146"/>
      <c r="T81" s="146"/>
      <c r="U81" s="146"/>
      <c r="V81" s="146"/>
      <c r="W81" s="146"/>
      <c r="X81" s="146"/>
      <c r="Y81" s="146"/>
      <c r="Z81" s="146"/>
      <c r="AA81" s="146"/>
      <c r="AB81" s="146"/>
      <c r="AC81" s="146"/>
      <c r="AD81" s="146"/>
      <c r="AE81" s="410" t="str">
        <f ca="1">IF((F82+30)&lt;(Today),"CLOT",IF(F82-F81&gt;180,"RET CRIT",IF(F82-F81&gt;60,"RET",IF(F82-F81&lt;=60,"OK",))))</f>
        <v>OK</v>
      </c>
      <c r="AF81" s="412"/>
    </row>
    <row r="82" spans="1:32" s="94" customFormat="1" x14ac:dyDescent="0.25">
      <c r="A82" s="178"/>
      <c r="B82" s="179"/>
      <c r="C82" s="223"/>
      <c r="D82" s="179" t="s">
        <v>4</v>
      </c>
      <c r="E82" s="82">
        <v>41699</v>
      </c>
      <c r="F82" s="82">
        <v>41974</v>
      </c>
      <c r="G82" s="145"/>
      <c r="H82" s="145"/>
      <c r="I82" s="145"/>
      <c r="J82" s="145"/>
      <c r="K82" s="145"/>
      <c r="L82" s="145"/>
      <c r="M82" s="145"/>
      <c r="N82" s="145"/>
      <c r="O82" s="145"/>
      <c r="P82" s="145"/>
      <c r="Q82" s="145"/>
      <c r="R82" s="145"/>
      <c r="S82" s="147"/>
      <c r="T82" s="147"/>
      <c r="U82" s="147"/>
      <c r="V82" s="147"/>
      <c r="W82" s="147"/>
      <c r="X82" s="147"/>
      <c r="Y82" s="147"/>
      <c r="Z82" s="147"/>
      <c r="AA82" s="147"/>
      <c r="AB82" s="147"/>
      <c r="AC82" s="147"/>
      <c r="AD82" s="147"/>
      <c r="AE82" s="411"/>
      <c r="AF82" s="413"/>
    </row>
    <row r="83" spans="1:32" s="94" customFormat="1" ht="30" x14ac:dyDescent="0.25">
      <c r="A83" s="176" t="s">
        <v>232</v>
      </c>
      <c r="B83" s="177" t="s">
        <v>180</v>
      </c>
      <c r="C83" s="255" t="s">
        <v>469</v>
      </c>
      <c r="D83" s="177" t="s">
        <v>3</v>
      </c>
      <c r="E83" s="82">
        <v>42064</v>
      </c>
      <c r="F83" s="82">
        <v>42339</v>
      </c>
      <c r="G83" s="144"/>
      <c r="H83" s="144"/>
      <c r="I83" s="144"/>
      <c r="J83" s="144"/>
      <c r="K83" s="144"/>
      <c r="L83" s="144"/>
      <c r="M83" s="144"/>
      <c r="N83" s="144"/>
      <c r="O83" s="144"/>
      <c r="P83" s="144"/>
      <c r="Q83" s="144"/>
      <c r="R83" s="144"/>
      <c r="S83" s="146"/>
      <c r="T83" s="146"/>
      <c r="U83" s="146"/>
      <c r="V83" s="146"/>
      <c r="W83" s="146"/>
      <c r="X83" s="146"/>
      <c r="Y83" s="146"/>
      <c r="Z83" s="146"/>
      <c r="AA83" s="146"/>
      <c r="AB83" s="146"/>
      <c r="AC83" s="146"/>
      <c r="AD83" s="146"/>
      <c r="AE83" s="410" t="str">
        <f ca="1">IF((F84+30)&lt;(Today),"CLOT",IF(F84-F83&gt;180,"RET CRIT",IF(F84-F83&gt;60,"RET",IF(F84-F83&lt;=60,"OK",))))</f>
        <v>OK</v>
      </c>
      <c r="AF83" s="412"/>
    </row>
    <row r="84" spans="1:32" s="94" customFormat="1" x14ac:dyDescent="0.25">
      <c r="A84" s="178"/>
      <c r="B84" s="179"/>
      <c r="C84" s="223"/>
      <c r="D84" s="179" t="s">
        <v>4</v>
      </c>
      <c r="E84" s="82">
        <v>42064</v>
      </c>
      <c r="F84" s="82">
        <v>42339</v>
      </c>
      <c r="G84" s="145"/>
      <c r="H84" s="145"/>
      <c r="I84" s="145"/>
      <c r="J84" s="145"/>
      <c r="K84" s="145"/>
      <c r="L84" s="145"/>
      <c r="M84" s="145"/>
      <c r="N84" s="145"/>
      <c r="O84" s="145"/>
      <c r="P84" s="145"/>
      <c r="Q84" s="145"/>
      <c r="R84" s="145"/>
      <c r="S84" s="147"/>
      <c r="T84" s="147"/>
      <c r="U84" s="147"/>
      <c r="V84" s="147"/>
      <c r="W84" s="147"/>
      <c r="X84" s="147"/>
      <c r="Y84" s="147"/>
      <c r="Z84" s="147"/>
      <c r="AA84" s="147"/>
      <c r="AB84" s="147"/>
      <c r="AC84" s="147"/>
      <c r="AD84" s="147"/>
      <c r="AE84" s="411"/>
      <c r="AF84" s="413"/>
    </row>
    <row r="85" spans="1:32" ht="60" x14ac:dyDescent="0.25">
      <c r="A85" s="173" t="s">
        <v>174</v>
      </c>
      <c r="B85" s="90"/>
      <c r="C85" s="224" t="s">
        <v>279</v>
      </c>
      <c r="D85" s="90"/>
      <c r="E85" s="80"/>
      <c r="F85" s="8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1"/>
      <c r="AF85" s="157"/>
    </row>
    <row r="86" spans="1:32" ht="45" x14ac:dyDescent="0.25">
      <c r="A86" s="174" t="s">
        <v>93</v>
      </c>
      <c r="B86" s="175" t="s">
        <v>159</v>
      </c>
      <c r="C86" s="222" t="s">
        <v>280</v>
      </c>
      <c r="D86" s="175"/>
      <c r="E86" s="81"/>
      <c r="F86" s="81"/>
      <c r="G86" s="92">
        <v>41640</v>
      </c>
      <c r="H86" s="92">
        <v>41671</v>
      </c>
      <c r="I86" s="92">
        <v>41699</v>
      </c>
      <c r="J86" s="92">
        <v>41730</v>
      </c>
      <c r="K86" s="92">
        <v>41760</v>
      </c>
      <c r="L86" s="92">
        <v>41791</v>
      </c>
      <c r="M86" s="92">
        <v>41821</v>
      </c>
      <c r="N86" s="92">
        <v>41852</v>
      </c>
      <c r="O86" s="92">
        <v>41883</v>
      </c>
      <c r="P86" s="92">
        <v>41913</v>
      </c>
      <c r="Q86" s="92">
        <v>41944</v>
      </c>
      <c r="R86" s="92">
        <v>41974</v>
      </c>
      <c r="S86" s="92">
        <v>42005</v>
      </c>
      <c r="T86" s="92">
        <v>42036</v>
      </c>
      <c r="U86" s="92">
        <v>42064</v>
      </c>
      <c r="V86" s="92">
        <v>42095</v>
      </c>
      <c r="W86" s="92">
        <v>42125</v>
      </c>
      <c r="X86" s="92">
        <v>42156</v>
      </c>
      <c r="Y86" s="92">
        <v>42186</v>
      </c>
      <c r="Z86" s="92">
        <v>42217</v>
      </c>
      <c r="AA86" s="92">
        <v>42248</v>
      </c>
      <c r="AB86" s="92">
        <v>42278</v>
      </c>
      <c r="AC86" s="92">
        <v>42309</v>
      </c>
      <c r="AD86" s="92">
        <v>42339</v>
      </c>
      <c r="AE86" s="93"/>
      <c r="AF86" s="156"/>
    </row>
    <row r="87" spans="1:32" s="94" customFormat="1" ht="30" x14ac:dyDescent="0.25">
      <c r="A87" s="176" t="s">
        <v>232</v>
      </c>
      <c r="B87" s="177" t="s">
        <v>179</v>
      </c>
      <c r="C87" s="228" t="s">
        <v>472</v>
      </c>
      <c r="D87" s="177" t="s">
        <v>3</v>
      </c>
      <c r="E87" s="82">
        <v>42005</v>
      </c>
      <c r="F87" s="82">
        <v>42339</v>
      </c>
      <c r="G87" s="144"/>
      <c r="H87" s="144"/>
      <c r="I87" s="144"/>
      <c r="J87" s="144"/>
      <c r="K87" s="144"/>
      <c r="L87" s="144"/>
      <c r="M87" s="144"/>
      <c r="N87" s="144"/>
      <c r="O87" s="144"/>
      <c r="P87" s="144"/>
      <c r="Q87" s="144"/>
      <c r="R87" s="144"/>
      <c r="S87" s="146"/>
      <c r="T87" s="146"/>
      <c r="U87" s="146"/>
      <c r="V87" s="146"/>
      <c r="W87" s="146"/>
      <c r="X87" s="146"/>
      <c r="Y87" s="146"/>
      <c r="Z87" s="146"/>
      <c r="AA87" s="146"/>
      <c r="AB87" s="146"/>
      <c r="AC87" s="146"/>
      <c r="AD87" s="146"/>
      <c r="AE87" s="410" t="str">
        <f ca="1">IF((F88+30)&lt;(Today),"CLOT",IF(F88-F87&gt;180,"RET CRIT",IF(F88-F87&gt;60,"RET",IF(F88-F87&lt;=60,"OK",))))</f>
        <v>OK</v>
      </c>
      <c r="AF87" s="412"/>
    </row>
    <row r="88" spans="1:32" s="94" customFormat="1" x14ac:dyDescent="0.25">
      <c r="A88" s="178"/>
      <c r="B88" s="179"/>
      <c r="C88" s="223"/>
      <c r="D88" s="179" t="s">
        <v>4</v>
      </c>
      <c r="E88" s="83">
        <v>42005</v>
      </c>
      <c r="F88" s="83">
        <v>42339</v>
      </c>
      <c r="G88" s="145"/>
      <c r="H88" s="145"/>
      <c r="I88" s="145"/>
      <c r="J88" s="145"/>
      <c r="K88" s="145"/>
      <c r="L88" s="145"/>
      <c r="M88" s="145"/>
      <c r="N88" s="145"/>
      <c r="O88" s="145"/>
      <c r="P88" s="145"/>
      <c r="Q88" s="145"/>
      <c r="R88" s="145"/>
      <c r="S88" s="147"/>
      <c r="T88" s="147"/>
      <c r="U88" s="147"/>
      <c r="V88" s="147"/>
      <c r="W88" s="147"/>
      <c r="X88" s="147"/>
      <c r="Y88" s="147"/>
      <c r="Z88" s="147"/>
      <c r="AA88" s="147"/>
      <c r="AB88" s="147"/>
      <c r="AC88" s="147"/>
      <c r="AD88" s="147"/>
      <c r="AE88" s="411"/>
      <c r="AF88" s="413"/>
    </row>
    <row r="89" spans="1:32" ht="60" x14ac:dyDescent="0.25">
      <c r="A89" s="174" t="s">
        <v>93</v>
      </c>
      <c r="B89" s="175" t="s">
        <v>178</v>
      </c>
      <c r="C89" s="222" t="s">
        <v>281</v>
      </c>
      <c r="D89" s="175"/>
      <c r="E89" s="81"/>
      <c r="F89" s="81"/>
      <c r="G89" s="92">
        <v>41640</v>
      </c>
      <c r="H89" s="92">
        <v>41671</v>
      </c>
      <c r="I89" s="92">
        <v>41699</v>
      </c>
      <c r="J89" s="92">
        <v>41730</v>
      </c>
      <c r="K89" s="92">
        <v>41760</v>
      </c>
      <c r="L89" s="92">
        <v>41791</v>
      </c>
      <c r="M89" s="92">
        <v>41821</v>
      </c>
      <c r="N89" s="92">
        <v>41852</v>
      </c>
      <c r="O89" s="92">
        <v>41883</v>
      </c>
      <c r="P89" s="92">
        <v>41913</v>
      </c>
      <c r="Q89" s="92">
        <v>41944</v>
      </c>
      <c r="R89" s="92">
        <v>41974</v>
      </c>
      <c r="S89" s="92">
        <v>42005</v>
      </c>
      <c r="T89" s="92">
        <v>42036</v>
      </c>
      <c r="U89" s="92">
        <v>42064</v>
      </c>
      <c r="V89" s="92">
        <v>42095</v>
      </c>
      <c r="W89" s="92">
        <v>42125</v>
      </c>
      <c r="X89" s="92">
        <v>42156</v>
      </c>
      <c r="Y89" s="92">
        <v>42186</v>
      </c>
      <c r="Z89" s="92">
        <v>42217</v>
      </c>
      <c r="AA89" s="92">
        <v>42248</v>
      </c>
      <c r="AB89" s="92">
        <v>42278</v>
      </c>
      <c r="AC89" s="92">
        <v>42309</v>
      </c>
      <c r="AD89" s="92">
        <v>42339</v>
      </c>
      <c r="AE89" s="93"/>
      <c r="AF89" s="156"/>
    </row>
    <row r="90" spans="1:32" s="94" customFormat="1" x14ac:dyDescent="0.25">
      <c r="A90" s="176"/>
      <c r="B90" s="177"/>
      <c r="C90" s="228"/>
      <c r="D90" s="177" t="s">
        <v>3</v>
      </c>
      <c r="E90" s="82"/>
      <c r="F90" s="82"/>
      <c r="G90" s="144"/>
      <c r="H90" s="144"/>
      <c r="I90" s="144"/>
      <c r="J90" s="144"/>
      <c r="K90" s="144"/>
      <c r="L90" s="144"/>
      <c r="M90" s="144"/>
      <c r="N90" s="144"/>
      <c r="O90" s="144"/>
      <c r="P90" s="144"/>
      <c r="Q90" s="144"/>
      <c r="R90" s="144"/>
      <c r="S90" s="146"/>
      <c r="T90" s="146"/>
      <c r="U90" s="146"/>
      <c r="V90" s="146"/>
      <c r="W90" s="146"/>
      <c r="X90" s="146"/>
      <c r="Y90" s="146"/>
      <c r="Z90" s="146"/>
      <c r="AA90" s="146"/>
      <c r="AB90" s="146"/>
      <c r="AC90" s="146"/>
      <c r="AD90" s="146"/>
      <c r="AE90" s="410" t="str">
        <f ca="1">IF((F91+30)&lt;(Today),"CLOT",IF(F91-F90&gt;180,"RET CRIT",IF(F91-F90&gt;60,"RET",IF(F91-F90&lt;=60,"OK",))))</f>
        <v>CLOT</v>
      </c>
      <c r="AF90" s="412"/>
    </row>
    <row r="91" spans="1:32" s="94" customFormat="1" x14ac:dyDescent="0.25">
      <c r="A91" s="178"/>
      <c r="B91" s="179"/>
      <c r="C91" s="223"/>
      <c r="D91" s="179" t="s">
        <v>4</v>
      </c>
      <c r="E91" s="82"/>
      <c r="F91" s="82"/>
      <c r="G91" s="145"/>
      <c r="H91" s="145"/>
      <c r="I91" s="145"/>
      <c r="J91" s="145"/>
      <c r="K91" s="145"/>
      <c r="L91" s="145"/>
      <c r="M91" s="145"/>
      <c r="N91" s="145"/>
      <c r="O91" s="145"/>
      <c r="P91" s="145"/>
      <c r="Q91" s="145"/>
      <c r="R91" s="145"/>
      <c r="S91" s="147"/>
      <c r="T91" s="147"/>
      <c r="U91" s="147"/>
      <c r="V91" s="147"/>
      <c r="W91" s="147"/>
      <c r="X91" s="147"/>
      <c r="Y91" s="147"/>
      <c r="Z91" s="147"/>
      <c r="AA91" s="147"/>
      <c r="AB91" s="147"/>
      <c r="AC91" s="147"/>
      <c r="AD91" s="147"/>
      <c r="AE91" s="411"/>
      <c r="AF91" s="413"/>
    </row>
    <row r="92" spans="1:32" s="94" customFormat="1" ht="60" x14ac:dyDescent="0.25">
      <c r="A92" s="173" t="s">
        <v>282</v>
      </c>
      <c r="B92" s="90"/>
      <c r="C92" s="224" t="s">
        <v>283</v>
      </c>
      <c r="D92" s="90"/>
      <c r="E92" s="80"/>
      <c r="F92" s="8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1"/>
      <c r="AF92" s="157"/>
    </row>
    <row r="93" spans="1:32" ht="45" x14ac:dyDescent="0.25">
      <c r="A93" s="174" t="s">
        <v>93</v>
      </c>
      <c r="B93" s="216" t="s">
        <v>289</v>
      </c>
      <c r="C93" s="222" t="s">
        <v>284</v>
      </c>
      <c r="D93" s="175"/>
      <c r="E93" s="81"/>
      <c r="F93" s="81"/>
      <c r="G93" s="92">
        <v>41640</v>
      </c>
      <c r="H93" s="92">
        <v>41671</v>
      </c>
      <c r="I93" s="92">
        <v>41699</v>
      </c>
      <c r="J93" s="92">
        <v>41730</v>
      </c>
      <c r="K93" s="92">
        <v>41760</v>
      </c>
      <c r="L93" s="92">
        <v>41791</v>
      </c>
      <c r="M93" s="92">
        <v>41821</v>
      </c>
      <c r="N93" s="92">
        <v>41852</v>
      </c>
      <c r="O93" s="92">
        <v>41883</v>
      </c>
      <c r="P93" s="92">
        <v>41913</v>
      </c>
      <c r="Q93" s="92">
        <v>41944</v>
      </c>
      <c r="R93" s="92">
        <v>41974</v>
      </c>
      <c r="S93" s="92">
        <v>42005</v>
      </c>
      <c r="T93" s="92">
        <v>42036</v>
      </c>
      <c r="U93" s="92">
        <v>42064</v>
      </c>
      <c r="V93" s="92">
        <v>42095</v>
      </c>
      <c r="W93" s="92">
        <v>42125</v>
      </c>
      <c r="X93" s="92">
        <v>42156</v>
      </c>
      <c r="Y93" s="92">
        <v>42186</v>
      </c>
      <c r="Z93" s="92">
        <v>42217</v>
      </c>
      <c r="AA93" s="92">
        <v>42248</v>
      </c>
      <c r="AB93" s="92">
        <v>42278</v>
      </c>
      <c r="AC93" s="92">
        <v>42309</v>
      </c>
      <c r="AD93" s="92">
        <v>42339</v>
      </c>
      <c r="AE93" s="93"/>
      <c r="AF93" s="156"/>
    </row>
    <row r="94" spans="1:32" s="94" customFormat="1" ht="45" x14ac:dyDescent="0.25">
      <c r="A94" s="176" t="s">
        <v>232</v>
      </c>
      <c r="B94" s="217" t="s">
        <v>291</v>
      </c>
      <c r="C94" s="225" t="s">
        <v>464</v>
      </c>
      <c r="D94" s="177" t="s">
        <v>3</v>
      </c>
      <c r="E94" s="82">
        <v>41821</v>
      </c>
      <c r="F94" s="82">
        <v>41883</v>
      </c>
      <c r="G94" s="144"/>
      <c r="H94" s="144"/>
      <c r="I94" s="144"/>
      <c r="J94" s="144"/>
      <c r="K94" s="144"/>
      <c r="L94" s="144"/>
      <c r="M94" s="144"/>
      <c r="N94" s="144"/>
      <c r="O94" s="144"/>
      <c r="P94" s="144"/>
      <c r="Q94" s="144"/>
      <c r="R94" s="144"/>
      <c r="S94" s="146"/>
      <c r="T94" s="146"/>
      <c r="U94" s="146"/>
      <c r="V94" s="146"/>
      <c r="W94" s="146"/>
      <c r="X94" s="146"/>
      <c r="Y94" s="146"/>
      <c r="Z94" s="146"/>
      <c r="AA94" s="146"/>
      <c r="AB94" s="146"/>
      <c r="AC94" s="146"/>
      <c r="AD94" s="146"/>
      <c r="AE94" s="410" t="str">
        <f ca="1">IF((F95+30)&lt;(Today),"CLOT",IF(F95-F94&gt;180,"RET CRIT",IF(F95-F94&gt;60,"RET",IF(F95-F94&lt;=60,"OK",))))</f>
        <v>OK</v>
      </c>
      <c r="AF94" s="412"/>
    </row>
    <row r="95" spans="1:32" s="94" customFormat="1" x14ac:dyDescent="0.25">
      <c r="A95" s="178"/>
      <c r="B95" s="179"/>
      <c r="C95" s="223"/>
      <c r="D95" s="179" t="s">
        <v>4</v>
      </c>
      <c r="E95" s="82">
        <v>41821</v>
      </c>
      <c r="F95" s="82">
        <v>41883</v>
      </c>
      <c r="G95" s="145"/>
      <c r="H95" s="145"/>
      <c r="I95" s="145"/>
      <c r="J95" s="145"/>
      <c r="K95" s="145"/>
      <c r="L95" s="145"/>
      <c r="M95" s="145"/>
      <c r="N95" s="145"/>
      <c r="O95" s="145"/>
      <c r="P95" s="145"/>
      <c r="Q95" s="145"/>
      <c r="R95" s="145"/>
      <c r="S95" s="147"/>
      <c r="T95" s="147"/>
      <c r="U95" s="147"/>
      <c r="V95" s="147"/>
      <c r="W95" s="147"/>
      <c r="X95" s="147"/>
      <c r="Y95" s="147"/>
      <c r="Z95" s="147"/>
      <c r="AA95" s="147"/>
      <c r="AB95" s="147"/>
      <c r="AC95" s="147"/>
      <c r="AD95" s="147"/>
      <c r="AE95" s="411"/>
      <c r="AF95" s="413"/>
    </row>
    <row r="96" spans="1:32" ht="45" x14ac:dyDescent="0.25">
      <c r="A96" s="180" t="s">
        <v>93</v>
      </c>
      <c r="B96" s="218" t="s">
        <v>292</v>
      </c>
      <c r="C96" s="226" t="s">
        <v>285</v>
      </c>
      <c r="D96" s="181"/>
      <c r="E96" s="84"/>
      <c r="F96" s="84"/>
      <c r="G96" s="92">
        <v>41640</v>
      </c>
      <c r="H96" s="92">
        <v>41671</v>
      </c>
      <c r="I96" s="92">
        <v>41699</v>
      </c>
      <c r="J96" s="92">
        <v>41730</v>
      </c>
      <c r="K96" s="92">
        <v>41760</v>
      </c>
      <c r="L96" s="92">
        <v>41791</v>
      </c>
      <c r="M96" s="92">
        <v>41821</v>
      </c>
      <c r="N96" s="92">
        <v>41852</v>
      </c>
      <c r="O96" s="92">
        <v>41883</v>
      </c>
      <c r="P96" s="92">
        <v>41913</v>
      </c>
      <c r="Q96" s="92">
        <v>41944</v>
      </c>
      <c r="R96" s="92">
        <v>41974</v>
      </c>
      <c r="S96" s="92">
        <v>42005</v>
      </c>
      <c r="T96" s="92">
        <v>42036</v>
      </c>
      <c r="U96" s="92">
        <v>42064</v>
      </c>
      <c r="V96" s="92">
        <v>42095</v>
      </c>
      <c r="W96" s="92">
        <v>42125</v>
      </c>
      <c r="X96" s="92">
        <v>42156</v>
      </c>
      <c r="Y96" s="92">
        <v>42186</v>
      </c>
      <c r="Z96" s="92">
        <v>42217</v>
      </c>
      <c r="AA96" s="92">
        <v>42248</v>
      </c>
      <c r="AB96" s="92">
        <v>42278</v>
      </c>
      <c r="AC96" s="92">
        <v>42309</v>
      </c>
      <c r="AD96" s="92">
        <v>42339</v>
      </c>
      <c r="AE96" s="96"/>
      <c r="AF96" s="158"/>
    </row>
    <row r="97" spans="1:32" s="94" customFormat="1" x14ac:dyDescent="0.25">
      <c r="A97" s="176" t="s">
        <v>232</v>
      </c>
      <c r="B97" s="229" t="s">
        <v>293</v>
      </c>
      <c r="C97" s="225"/>
      <c r="D97" s="177" t="s">
        <v>3</v>
      </c>
      <c r="E97" s="82"/>
      <c r="F97" s="82"/>
      <c r="G97" s="144"/>
      <c r="H97" s="144"/>
      <c r="I97" s="144"/>
      <c r="J97" s="144"/>
      <c r="K97" s="144"/>
      <c r="L97" s="144"/>
      <c r="M97" s="144"/>
      <c r="N97" s="144"/>
      <c r="O97" s="144"/>
      <c r="P97" s="144"/>
      <c r="Q97" s="144"/>
      <c r="R97" s="144"/>
      <c r="S97" s="146"/>
      <c r="T97" s="146"/>
      <c r="U97" s="146"/>
      <c r="V97" s="146"/>
      <c r="W97" s="146"/>
      <c r="X97" s="146"/>
      <c r="Y97" s="146"/>
      <c r="Z97" s="146"/>
      <c r="AA97" s="146"/>
      <c r="AB97" s="146"/>
      <c r="AC97" s="146"/>
      <c r="AD97" s="146"/>
      <c r="AE97" s="410" t="str">
        <f ca="1">IF((F98+30)&lt;(Today),"CLOT",IF(F98-F97&gt;180,"RET CRIT",IF(F98-F97&gt;60,"RET",IF(F98-F97&lt;=60,"OK",))))</f>
        <v>CLOT</v>
      </c>
      <c r="AF97" s="414"/>
    </row>
    <row r="98" spans="1:32" s="94" customFormat="1" x14ac:dyDescent="0.25">
      <c r="A98" s="178"/>
      <c r="B98" s="179"/>
      <c r="C98" s="223"/>
      <c r="D98" s="179" t="s">
        <v>4</v>
      </c>
      <c r="E98" s="83"/>
      <c r="F98" s="83"/>
      <c r="G98" s="145"/>
      <c r="H98" s="145"/>
      <c r="I98" s="145"/>
      <c r="J98" s="145"/>
      <c r="K98" s="145"/>
      <c r="L98" s="145"/>
      <c r="M98" s="145"/>
      <c r="N98" s="145"/>
      <c r="O98" s="145"/>
      <c r="P98" s="145"/>
      <c r="Q98" s="145"/>
      <c r="R98" s="145"/>
      <c r="S98" s="147"/>
      <c r="T98" s="147"/>
      <c r="U98" s="147"/>
      <c r="V98" s="147"/>
      <c r="W98" s="147"/>
      <c r="X98" s="147"/>
      <c r="Y98" s="147"/>
      <c r="Z98" s="147"/>
      <c r="AA98" s="147"/>
      <c r="AB98" s="147"/>
      <c r="AC98" s="147"/>
      <c r="AD98" s="147"/>
      <c r="AE98" s="411"/>
      <c r="AF98" s="415"/>
    </row>
    <row r="99" spans="1:32" ht="45" x14ac:dyDescent="0.25">
      <c r="A99" s="180" t="s">
        <v>93</v>
      </c>
      <c r="B99" s="218" t="s">
        <v>294</v>
      </c>
      <c r="C99" s="288" t="s">
        <v>286</v>
      </c>
      <c r="D99" s="181"/>
      <c r="E99" s="84"/>
      <c r="F99" s="84"/>
      <c r="G99" s="92">
        <v>41640</v>
      </c>
      <c r="H99" s="92">
        <v>41671</v>
      </c>
      <c r="I99" s="92">
        <v>41699</v>
      </c>
      <c r="J99" s="92">
        <v>41730</v>
      </c>
      <c r="K99" s="92">
        <v>41760</v>
      </c>
      <c r="L99" s="92">
        <v>41791</v>
      </c>
      <c r="M99" s="92">
        <v>41821</v>
      </c>
      <c r="N99" s="92">
        <v>41852</v>
      </c>
      <c r="O99" s="92">
        <v>41883</v>
      </c>
      <c r="P99" s="92">
        <v>41913</v>
      </c>
      <c r="Q99" s="92">
        <v>41944</v>
      </c>
      <c r="R99" s="92">
        <v>41974</v>
      </c>
      <c r="S99" s="92">
        <v>42005</v>
      </c>
      <c r="T99" s="92">
        <v>42036</v>
      </c>
      <c r="U99" s="92">
        <v>42064</v>
      </c>
      <c r="V99" s="92">
        <v>42095</v>
      </c>
      <c r="W99" s="92">
        <v>42125</v>
      </c>
      <c r="X99" s="92">
        <v>42156</v>
      </c>
      <c r="Y99" s="92">
        <v>42186</v>
      </c>
      <c r="Z99" s="92">
        <v>42217</v>
      </c>
      <c r="AA99" s="92">
        <v>42248</v>
      </c>
      <c r="AB99" s="92">
        <v>42278</v>
      </c>
      <c r="AC99" s="92">
        <v>42309</v>
      </c>
      <c r="AD99" s="92">
        <v>42339</v>
      </c>
      <c r="AE99" s="96"/>
      <c r="AF99" s="158"/>
    </row>
    <row r="100" spans="1:32" ht="45" x14ac:dyDescent="0.25">
      <c r="A100" s="176" t="s">
        <v>232</v>
      </c>
      <c r="B100" s="231" t="s">
        <v>290</v>
      </c>
      <c r="C100" s="225" t="s">
        <v>463</v>
      </c>
      <c r="D100" s="177" t="s">
        <v>3</v>
      </c>
      <c r="E100" s="82">
        <v>42005</v>
      </c>
      <c r="F100" s="82">
        <v>42125</v>
      </c>
      <c r="G100" s="144"/>
      <c r="H100" s="144"/>
      <c r="I100" s="144"/>
      <c r="J100" s="144"/>
      <c r="K100" s="144"/>
      <c r="L100" s="144"/>
      <c r="M100" s="144"/>
      <c r="N100" s="144"/>
      <c r="O100" s="144"/>
      <c r="P100" s="144"/>
      <c r="Q100" s="144"/>
      <c r="R100" s="144"/>
      <c r="S100" s="146"/>
      <c r="T100" s="146"/>
      <c r="U100" s="146"/>
      <c r="V100" s="146"/>
      <c r="W100" s="146"/>
      <c r="X100" s="146"/>
      <c r="Y100" s="146"/>
      <c r="Z100" s="146"/>
      <c r="AA100" s="146"/>
      <c r="AB100" s="146"/>
      <c r="AC100" s="146"/>
      <c r="AD100" s="146"/>
      <c r="AE100" s="410" t="str">
        <f ca="1">IF((F101+30)&lt;(Today),"CLOT",IF(F101-F100&gt;180,"RET CRIT",IF(F101-F100&gt;60,"RET",IF(F101-F100&lt;=60,"OK",))))</f>
        <v>OK</v>
      </c>
      <c r="AF100" s="412"/>
    </row>
    <row r="101" spans="1:32" x14ac:dyDescent="0.25">
      <c r="A101" s="178"/>
      <c r="B101" s="179"/>
      <c r="C101" s="223"/>
      <c r="D101" s="179" t="s">
        <v>4</v>
      </c>
      <c r="E101" s="82">
        <v>42005</v>
      </c>
      <c r="F101" s="82">
        <v>42125</v>
      </c>
      <c r="G101" s="145"/>
      <c r="H101" s="145"/>
      <c r="I101" s="145"/>
      <c r="J101" s="145"/>
      <c r="K101" s="145"/>
      <c r="L101" s="145"/>
      <c r="M101" s="145"/>
      <c r="N101" s="145"/>
      <c r="O101" s="145"/>
      <c r="P101" s="145"/>
      <c r="Q101" s="145"/>
      <c r="R101" s="145"/>
      <c r="S101" s="147"/>
      <c r="T101" s="147"/>
      <c r="U101" s="147"/>
      <c r="V101" s="147"/>
      <c r="W101" s="147"/>
      <c r="X101" s="147"/>
      <c r="Y101" s="147"/>
      <c r="Z101" s="147"/>
      <c r="AA101" s="147"/>
      <c r="AB101" s="147"/>
      <c r="AC101" s="147"/>
      <c r="AD101" s="147"/>
      <c r="AE101" s="411"/>
      <c r="AF101" s="413"/>
    </row>
    <row r="102" spans="1:32" x14ac:dyDescent="0.25">
      <c r="A102" s="180" t="s">
        <v>93</v>
      </c>
      <c r="B102" s="218" t="s">
        <v>295</v>
      </c>
      <c r="C102" s="226" t="s">
        <v>271</v>
      </c>
      <c r="D102" s="181"/>
      <c r="E102" s="84"/>
      <c r="F102" s="84"/>
      <c r="G102" s="92">
        <v>41640</v>
      </c>
      <c r="H102" s="92">
        <v>41671</v>
      </c>
      <c r="I102" s="92">
        <v>41699</v>
      </c>
      <c r="J102" s="92">
        <v>41730</v>
      </c>
      <c r="K102" s="92">
        <v>41760</v>
      </c>
      <c r="L102" s="92">
        <v>41791</v>
      </c>
      <c r="M102" s="92">
        <v>41821</v>
      </c>
      <c r="N102" s="92">
        <v>41852</v>
      </c>
      <c r="O102" s="92">
        <v>41883</v>
      </c>
      <c r="P102" s="92">
        <v>41913</v>
      </c>
      <c r="Q102" s="92">
        <v>41944</v>
      </c>
      <c r="R102" s="92">
        <v>41974</v>
      </c>
      <c r="S102" s="92">
        <v>42005</v>
      </c>
      <c r="T102" s="92">
        <v>42036</v>
      </c>
      <c r="U102" s="92">
        <v>42064</v>
      </c>
      <c r="V102" s="92">
        <v>42095</v>
      </c>
      <c r="W102" s="92">
        <v>42125</v>
      </c>
      <c r="X102" s="92">
        <v>42156</v>
      </c>
      <c r="Y102" s="92">
        <v>42186</v>
      </c>
      <c r="Z102" s="92">
        <v>42217</v>
      </c>
      <c r="AA102" s="92">
        <v>42248</v>
      </c>
      <c r="AB102" s="92">
        <v>42278</v>
      </c>
      <c r="AC102" s="92">
        <v>42309</v>
      </c>
      <c r="AD102" s="92">
        <v>42339</v>
      </c>
      <c r="AE102" s="96"/>
      <c r="AF102" s="158"/>
    </row>
    <row r="103" spans="1:32" ht="30" x14ac:dyDescent="0.25">
      <c r="A103" s="176" t="s">
        <v>232</v>
      </c>
      <c r="B103" s="217" t="s">
        <v>296</v>
      </c>
      <c r="C103" s="225" t="s">
        <v>465</v>
      </c>
      <c r="D103" s="177" t="s">
        <v>3</v>
      </c>
      <c r="E103" s="82">
        <v>41821</v>
      </c>
      <c r="F103" s="82">
        <v>42339</v>
      </c>
      <c r="G103" s="144"/>
      <c r="H103" s="144"/>
      <c r="I103" s="144"/>
      <c r="J103" s="144"/>
      <c r="K103" s="144"/>
      <c r="L103" s="144"/>
      <c r="M103" s="144"/>
      <c r="N103" s="144"/>
      <c r="O103" s="144"/>
      <c r="P103" s="144"/>
      <c r="Q103" s="144"/>
      <c r="R103" s="144"/>
      <c r="S103" s="146"/>
      <c r="T103" s="146"/>
      <c r="U103" s="146"/>
      <c r="V103" s="146"/>
      <c r="W103" s="146"/>
      <c r="X103" s="146"/>
      <c r="Y103" s="146"/>
      <c r="Z103" s="146"/>
      <c r="AA103" s="146"/>
      <c r="AB103" s="146"/>
      <c r="AC103" s="146"/>
      <c r="AD103" s="146"/>
      <c r="AE103" s="410" t="str">
        <f ca="1">IF((F104+30)&lt;(Today),"CLOT",IF(F104-F103&gt;180,"RET CRIT",IF(F104-F103&gt;60,"RET",IF(F104-F103&lt;=60,"OK",))))</f>
        <v>OK</v>
      </c>
      <c r="AF103" s="412"/>
    </row>
    <row r="104" spans="1:32" x14ac:dyDescent="0.25">
      <c r="A104" s="178"/>
      <c r="B104" s="179"/>
      <c r="C104" s="223"/>
      <c r="D104" s="179" t="s">
        <v>4</v>
      </c>
      <c r="E104" s="82">
        <v>41821</v>
      </c>
      <c r="F104" s="82">
        <v>42339</v>
      </c>
      <c r="G104" s="145"/>
      <c r="H104" s="145"/>
      <c r="I104" s="145"/>
      <c r="J104" s="145"/>
      <c r="K104" s="145"/>
      <c r="L104" s="145"/>
      <c r="M104" s="145"/>
      <c r="N104" s="145"/>
      <c r="O104" s="145"/>
      <c r="P104" s="145"/>
      <c r="Q104" s="145"/>
      <c r="R104" s="145"/>
      <c r="S104" s="147"/>
      <c r="T104" s="147"/>
      <c r="U104" s="147"/>
      <c r="V104" s="147"/>
      <c r="W104" s="147"/>
      <c r="X104" s="147"/>
      <c r="Y104" s="147"/>
      <c r="Z104" s="147"/>
      <c r="AA104" s="147"/>
      <c r="AB104" s="147"/>
      <c r="AC104" s="147"/>
      <c r="AD104" s="147"/>
      <c r="AE104" s="411"/>
      <c r="AF104" s="413"/>
    </row>
    <row r="105" spans="1:32" ht="30" x14ac:dyDescent="0.25">
      <c r="A105" s="176" t="s">
        <v>232</v>
      </c>
      <c r="B105" s="231" t="s">
        <v>477</v>
      </c>
      <c r="C105" s="225" t="s">
        <v>475</v>
      </c>
      <c r="D105" s="177" t="s">
        <v>3</v>
      </c>
      <c r="E105" s="82">
        <v>42156</v>
      </c>
      <c r="F105" s="82">
        <v>42339</v>
      </c>
      <c r="G105" s="144"/>
      <c r="H105" s="144"/>
      <c r="I105" s="144"/>
      <c r="J105" s="144"/>
      <c r="K105" s="144"/>
      <c r="L105" s="144"/>
      <c r="M105" s="144"/>
      <c r="N105" s="144"/>
      <c r="O105" s="144"/>
      <c r="P105" s="144"/>
      <c r="Q105" s="144"/>
      <c r="R105" s="144"/>
      <c r="S105" s="146"/>
      <c r="T105" s="146"/>
      <c r="U105" s="146"/>
      <c r="V105" s="146"/>
      <c r="W105" s="146"/>
      <c r="X105" s="146"/>
      <c r="Y105" s="146"/>
      <c r="Z105" s="146"/>
      <c r="AA105" s="146"/>
      <c r="AB105" s="146"/>
      <c r="AC105" s="146"/>
      <c r="AD105" s="146"/>
      <c r="AE105" s="410" t="str">
        <f ca="1">IF((F106+30)&lt;(Today),"CLOT",IF(F106-F105&gt;180,"RET CRIT",IF(F106-F105&gt;60,"RET",IF(F106-F105&lt;=60,"OK",))))</f>
        <v>OK</v>
      </c>
      <c r="AF105" s="412"/>
    </row>
    <row r="106" spans="1:32" x14ac:dyDescent="0.25">
      <c r="A106" s="178"/>
      <c r="B106" s="179"/>
      <c r="C106" s="223"/>
      <c r="D106" s="179" t="s">
        <v>4</v>
      </c>
      <c r="E106" s="82">
        <v>42156</v>
      </c>
      <c r="F106" s="82">
        <v>42339</v>
      </c>
      <c r="G106" s="145"/>
      <c r="H106" s="145"/>
      <c r="I106" s="145"/>
      <c r="J106" s="145"/>
      <c r="K106" s="145"/>
      <c r="L106" s="145"/>
      <c r="M106" s="145"/>
      <c r="N106" s="145"/>
      <c r="O106" s="145"/>
      <c r="P106" s="145"/>
      <c r="Q106" s="145"/>
      <c r="R106" s="145"/>
      <c r="S106" s="147"/>
      <c r="T106" s="147"/>
      <c r="U106" s="147"/>
      <c r="V106" s="147"/>
      <c r="W106" s="147"/>
      <c r="X106" s="147"/>
      <c r="Y106" s="147"/>
      <c r="Z106" s="147"/>
      <c r="AA106" s="147"/>
      <c r="AB106" s="147"/>
      <c r="AC106" s="147"/>
      <c r="AD106" s="147"/>
      <c r="AE106" s="411"/>
      <c r="AF106" s="413"/>
    </row>
    <row r="107" spans="1:32" ht="30" x14ac:dyDescent="0.25">
      <c r="A107" s="176" t="s">
        <v>232</v>
      </c>
      <c r="B107" s="254" t="s">
        <v>560</v>
      </c>
      <c r="C107" s="225" t="s">
        <v>561</v>
      </c>
      <c r="D107" s="177" t="s">
        <v>3</v>
      </c>
      <c r="E107" s="82">
        <v>41671</v>
      </c>
      <c r="F107" s="82">
        <v>41791</v>
      </c>
      <c r="G107" s="144"/>
      <c r="H107" s="144"/>
      <c r="I107" s="144"/>
      <c r="J107" s="144"/>
      <c r="K107" s="144"/>
      <c r="L107" s="144"/>
      <c r="M107" s="144"/>
      <c r="N107" s="144"/>
      <c r="O107" s="144"/>
      <c r="P107" s="144"/>
      <c r="Q107" s="144"/>
      <c r="R107" s="144"/>
      <c r="S107" s="146"/>
      <c r="T107" s="146"/>
      <c r="U107" s="146"/>
      <c r="V107" s="146"/>
      <c r="W107" s="146"/>
      <c r="X107" s="146"/>
      <c r="Y107" s="146"/>
      <c r="Z107" s="146"/>
      <c r="AA107" s="146"/>
      <c r="AB107" s="146"/>
      <c r="AC107" s="146"/>
      <c r="AD107" s="146"/>
      <c r="AE107" s="410" t="str">
        <f ca="1">IF((F108+30)&lt;(Today),"CLOT",IF(F108-F107&gt;180,"RET CRIT",IF(F108-F107&gt;60,"RET",IF(F108-F107&lt;=60,"OK",))))</f>
        <v>CLOT</v>
      </c>
      <c r="AF107" s="412"/>
    </row>
    <row r="108" spans="1:32" x14ac:dyDescent="0.25">
      <c r="A108" s="178"/>
      <c r="B108" s="179"/>
      <c r="C108" s="223"/>
      <c r="D108" s="179" t="s">
        <v>4</v>
      </c>
      <c r="E108" s="82">
        <v>41671</v>
      </c>
      <c r="F108" s="82">
        <v>41791</v>
      </c>
      <c r="G108" s="145"/>
      <c r="H108" s="145"/>
      <c r="I108" s="145"/>
      <c r="J108" s="145"/>
      <c r="K108" s="145"/>
      <c r="L108" s="145"/>
      <c r="M108" s="145"/>
      <c r="N108" s="145"/>
      <c r="O108" s="145"/>
      <c r="P108" s="145"/>
      <c r="Q108" s="145"/>
      <c r="R108" s="145"/>
      <c r="S108" s="147"/>
      <c r="T108" s="147"/>
      <c r="U108" s="147"/>
      <c r="V108" s="147"/>
      <c r="W108" s="147"/>
      <c r="X108" s="147"/>
      <c r="Y108" s="147"/>
      <c r="Z108" s="147"/>
      <c r="AA108" s="147"/>
      <c r="AB108" s="147"/>
      <c r="AC108" s="147"/>
      <c r="AD108" s="147"/>
      <c r="AE108" s="411"/>
      <c r="AF108" s="413"/>
    </row>
  </sheetData>
  <sheetProtection formatCells="0" formatRows="0" insertRows="0" deleteRows="0"/>
  <mergeCells count="76">
    <mergeCell ref="AF24:AF25"/>
    <mergeCell ref="AF57:AF58"/>
    <mergeCell ref="AF11:AF12"/>
    <mergeCell ref="AF17:AF18"/>
    <mergeCell ref="AF14:AF15"/>
    <mergeCell ref="AF20:AF21"/>
    <mergeCell ref="AF26:AF27"/>
    <mergeCell ref="AF50:AF51"/>
    <mergeCell ref="AF31:AF32"/>
    <mergeCell ref="AF48:AF49"/>
    <mergeCell ref="AF28:AF29"/>
    <mergeCell ref="AF34:AF35"/>
    <mergeCell ref="AF36:AF37"/>
    <mergeCell ref="AF39:AF40"/>
    <mergeCell ref="AF41:AF42"/>
    <mergeCell ref="AF44:AF45"/>
    <mergeCell ref="AE26:AE27"/>
    <mergeCell ref="AE50:AE51"/>
    <mergeCell ref="AE34:AE35"/>
    <mergeCell ref="AE36:AE37"/>
    <mergeCell ref="AE39:AE40"/>
    <mergeCell ref="AE44:AE45"/>
    <mergeCell ref="AF61:AF62"/>
    <mergeCell ref="AF52:AF53"/>
    <mergeCell ref="AF54:AF55"/>
    <mergeCell ref="AF59:AF60"/>
    <mergeCell ref="AF81:AF82"/>
    <mergeCell ref="AF63:AF64"/>
    <mergeCell ref="AF72:AF73"/>
    <mergeCell ref="AF70:AF71"/>
    <mergeCell ref="AF74:AF75"/>
    <mergeCell ref="AF66:AF67"/>
    <mergeCell ref="AF76:AF77"/>
    <mergeCell ref="AE68:AE69"/>
    <mergeCell ref="AF97:AF98"/>
    <mergeCell ref="AF87:AF88"/>
    <mergeCell ref="AF94:AF95"/>
    <mergeCell ref="AE81:AE82"/>
    <mergeCell ref="AE72:AE73"/>
    <mergeCell ref="AE70:AE71"/>
    <mergeCell ref="AF68:AF69"/>
    <mergeCell ref="AE74:AE75"/>
    <mergeCell ref="AE76:AE77"/>
    <mergeCell ref="AF90:AF91"/>
    <mergeCell ref="AF83:AF84"/>
    <mergeCell ref="AE66:AE67"/>
    <mergeCell ref="AE59:AE60"/>
    <mergeCell ref="AE61:AE62"/>
    <mergeCell ref="AE11:AE12"/>
    <mergeCell ref="AE14:AE15"/>
    <mergeCell ref="AE28:AE29"/>
    <mergeCell ref="AE17:AE18"/>
    <mergeCell ref="AE20:AE21"/>
    <mergeCell ref="AE63:AE64"/>
    <mergeCell ref="AE48:AE49"/>
    <mergeCell ref="AE57:AE58"/>
    <mergeCell ref="AE24:AE25"/>
    <mergeCell ref="AE31:AE32"/>
    <mergeCell ref="AE41:AE42"/>
    <mergeCell ref="AE52:AE53"/>
    <mergeCell ref="AE54:AE55"/>
    <mergeCell ref="AE107:AE108"/>
    <mergeCell ref="AF107:AF108"/>
    <mergeCell ref="AE78:AE79"/>
    <mergeCell ref="AF78:AF79"/>
    <mergeCell ref="AE105:AE106"/>
    <mergeCell ref="AF105:AF106"/>
    <mergeCell ref="AE103:AE104"/>
    <mergeCell ref="AF103:AF104"/>
    <mergeCell ref="AE97:AE98"/>
    <mergeCell ref="AE83:AE84"/>
    <mergeCell ref="AE100:AE101"/>
    <mergeCell ref="AF100:AF101"/>
    <mergeCell ref="AE90:AE91"/>
    <mergeCell ref="AE94:AE95"/>
    <mergeCell ref="AE87:AE88"/>
  </mergeCells>
  <conditionalFormatting sqref="G11:AD12 G14:AD15 G17:AD18 G31:AD32 G34:AD37 G39:AD42 G44:AD45 G48:AD55 G24:AD29 G57:AD64 G87:AD88 G90:AD91 G94:AD95 G97:AD98 G100:AD101 G81:AD84 G103:AD108 G66:AD79">
    <cfRule type="expression" dxfId="159" priority="587" stopIfTrue="1">
      <formula>AND(G$8&gt;=$E11,G$8&lt;=$F11,$D11="Updated")=TRUE</formula>
    </cfRule>
    <cfRule type="expression" dxfId="158" priority="588" stopIfTrue="1">
      <formula>AND(G$8&gt;=$E11,G$8&lt;=$F11,$D11="Planned")=TRUE</formula>
    </cfRule>
  </conditionalFormatting>
  <conditionalFormatting sqref="AE22 AE46 AE85 AE96:AE97">
    <cfRule type="cellIs" dxfId="157" priority="547" operator="equal">
      <formula>"CLOT"</formula>
    </cfRule>
    <cfRule type="cellIs" dxfId="156" priority="548" operator="equal">
      <formula>"OK"</formula>
    </cfRule>
    <cfRule type="cellIs" dxfId="155" priority="549" operator="equal">
      <formula>"RET CRIT"</formula>
    </cfRule>
    <cfRule type="cellIs" dxfId="154" priority="550" operator="equal">
      <formula>"RET"</formula>
    </cfRule>
  </conditionalFormatting>
  <conditionalFormatting sqref="AE11">
    <cfRule type="cellIs" dxfId="153" priority="539" operator="equal">
      <formula>"CLOT"</formula>
    </cfRule>
    <cfRule type="cellIs" dxfId="152" priority="540" operator="equal">
      <formula>"OK"</formula>
    </cfRule>
    <cfRule type="cellIs" dxfId="151" priority="541" operator="equal">
      <formula>"RET CRIT"</formula>
    </cfRule>
    <cfRule type="cellIs" dxfId="150" priority="542" operator="equal">
      <formula>"RET"</formula>
    </cfRule>
  </conditionalFormatting>
  <conditionalFormatting sqref="AE14">
    <cfRule type="cellIs" dxfId="149" priority="327" operator="equal">
      <formula>"CLOT"</formula>
    </cfRule>
    <cfRule type="cellIs" dxfId="148" priority="328" operator="equal">
      <formula>"OK"</formula>
    </cfRule>
    <cfRule type="cellIs" dxfId="147" priority="329" operator="equal">
      <formula>"RET CRIT"</formula>
    </cfRule>
    <cfRule type="cellIs" dxfId="146" priority="330" operator="equal">
      <formula>"RET"</formula>
    </cfRule>
  </conditionalFormatting>
  <conditionalFormatting sqref="AE17">
    <cfRule type="cellIs" dxfId="145" priority="323" operator="equal">
      <formula>"CLOT"</formula>
    </cfRule>
    <cfRule type="cellIs" dxfId="144" priority="324" operator="equal">
      <formula>"OK"</formula>
    </cfRule>
    <cfRule type="cellIs" dxfId="143" priority="325" operator="equal">
      <formula>"RET CRIT"</formula>
    </cfRule>
    <cfRule type="cellIs" dxfId="142" priority="326" operator="equal">
      <formula>"RET"</formula>
    </cfRule>
  </conditionalFormatting>
  <conditionalFormatting sqref="AE31">
    <cfRule type="cellIs" dxfId="141" priority="311" operator="equal">
      <formula>"CLOT"</formula>
    </cfRule>
    <cfRule type="cellIs" dxfId="140" priority="312" operator="equal">
      <formula>"OK"</formula>
    </cfRule>
    <cfRule type="cellIs" dxfId="139" priority="313" operator="equal">
      <formula>"RET CRIT"</formula>
    </cfRule>
    <cfRule type="cellIs" dxfId="138" priority="314" operator="equal">
      <formula>"RET"</formula>
    </cfRule>
  </conditionalFormatting>
  <conditionalFormatting sqref="AE34 AE36">
    <cfRule type="cellIs" dxfId="137" priority="307" operator="equal">
      <formula>"CLOT"</formula>
    </cfRule>
    <cfRule type="cellIs" dxfId="136" priority="308" operator="equal">
      <formula>"OK"</formula>
    </cfRule>
    <cfRule type="cellIs" dxfId="135" priority="309" operator="equal">
      <formula>"RET CRIT"</formula>
    </cfRule>
    <cfRule type="cellIs" dxfId="134" priority="310" operator="equal">
      <formula>"RET"</formula>
    </cfRule>
  </conditionalFormatting>
  <conditionalFormatting sqref="AE39">
    <cfRule type="cellIs" dxfId="133" priority="303" operator="equal">
      <formula>"CLOT"</formula>
    </cfRule>
    <cfRule type="cellIs" dxfId="132" priority="304" operator="equal">
      <formula>"OK"</formula>
    </cfRule>
    <cfRule type="cellIs" dxfId="131" priority="305" operator="equal">
      <formula>"RET CRIT"</formula>
    </cfRule>
    <cfRule type="cellIs" dxfId="130" priority="306" operator="equal">
      <formula>"RET"</formula>
    </cfRule>
  </conditionalFormatting>
  <conditionalFormatting sqref="AE48">
    <cfRule type="cellIs" dxfId="129" priority="299" operator="equal">
      <formula>"CLOT"</formula>
    </cfRule>
    <cfRule type="cellIs" dxfId="128" priority="300" operator="equal">
      <formula>"OK"</formula>
    </cfRule>
    <cfRule type="cellIs" dxfId="127" priority="301" operator="equal">
      <formula>"RET CRIT"</formula>
    </cfRule>
    <cfRule type="cellIs" dxfId="126" priority="302" operator="equal">
      <formula>"RET"</formula>
    </cfRule>
  </conditionalFormatting>
  <conditionalFormatting sqref="AE57">
    <cfRule type="cellIs" dxfId="125" priority="295" operator="equal">
      <formula>"CLOT"</formula>
    </cfRule>
    <cfRule type="cellIs" dxfId="124" priority="296" operator="equal">
      <formula>"OK"</formula>
    </cfRule>
    <cfRule type="cellIs" dxfId="123" priority="297" operator="equal">
      <formula>"RET CRIT"</formula>
    </cfRule>
    <cfRule type="cellIs" dxfId="122" priority="298" operator="equal">
      <formula>"RET"</formula>
    </cfRule>
  </conditionalFormatting>
  <conditionalFormatting sqref="AE66 AE68">
    <cfRule type="cellIs" dxfId="121" priority="291" operator="equal">
      <formula>"CLOT"</formula>
    </cfRule>
    <cfRule type="cellIs" dxfId="120" priority="292" operator="equal">
      <formula>"OK"</formula>
    </cfRule>
    <cfRule type="cellIs" dxfId="119" priority="293" operator="equal">
      <formula>"RET CRIT"</formula>
    </cfRule>
    <cfRule type="cellIs" dxfId="118" priority="294" operator="equal">
      <formula>"RET"</formula>
    </cfRule>
  </conditionalFormatting>
  <conditionalFormatting sqref="AE83">
    <cfRule type="cellIs" dxfId="117" priority="287" operator="equal">
      <formula>"CLOT"</formula>
    </cfRule>
    <cfRule type="cellIs" dxfId="116" priority="288" operator="equal">
      <formula>"OK"</formula>
    </cfRule>
    <cfRule type="cellIs" dxfId="115" priority="289" operator="equal">
      <formula>"RET CRIT"</formula>
    </cfRule>
    <cfRule type="cellIs" dxfId="114" priority="290" operator="equal">
      <formula>"RET"</formula>
    </cfRule>
  </conditionalFormatting>
  <conditionalFormatting sqref="AE87">
    <cfRule type="cellIs" dxfId="113" priority="275" operator="equal">
      <formula>"CLOT"</formula>
    </cfRule>
    <cfRule type="cellIs" dxfId="112" priority="276" operator="equal">
      <formula>"OK"</formula>
    </cfRule>
    <cfRule type="cellIs" dxfId="111" priority="277" operator="equal">
      <formula>"RET CRIT"</formula>
    </cfRule>
    <cfRule type="cellIs" dxfId="110" priority="278" operator="equal">
      <formula>"RET"</formula>
    </cfRule>
  </conditionalFormatting>
  <conditionalFormatting sqref="AE90">
    <cfRule type="cellIs" dxfId="109" priority="271" operator="equal">
      <formula>"CLOT"</formula>
    </cfRule>
    <cfRule type="cellIs" dxfId="108" priority="272" operator="equal">
      <formula>"OK"</formula>
    </cfRule>
    <cfRule type="cellIs" dxfId="107" priority="273" operator="equal">
      <formula>"RET CRIT"</formula>
    </cfRule>
    <cfRule type="cellIs" dxfId="106" priority="274" operator="equal">
      <formula>"RET"</formula>
    </cfRule>
  </conditionalFormatting>
  <conditionalFormatting sqref="AE94">
    <cfRule type="cellIs" dxfId="105" priority="267" operator="equal">
      <formula>"CLOT"</formula>
    </cfRule>
    <cfRule type="cellIs" dxfId="104" priority="268" operator="equal">
      <formula>"OK"</formula>
    </cfRule>
    <cfRule type="cellIs" dxfId="103" priority="269" operator="equal">
      <formula>"RET CRIT"</formula>
    </cfRule>
    <cfRule type="cellIs" dxfId="102" priority="270" operator="equal">
      <formula>"RET"</formula>
    </cfRule>
  </conditionalFormatting>
  <conditionalFormatting sqref="AE92">
    <cfRule type="cellIs" dxfId="101" priority="205" operator="equal">
      <formula>"CLOT"</formula>
    </cfRule>
    <cfRule type="cellIs" dxfId="100" priority="206" operator="equal">
      <formula>"OK"</formula>
    </cfRule>
    <cfRule type="cellIs" dxfId="99" priority="207" operator="equal">
      <formula>"RET CRIT"</formula>
    </cfRule>
    <cfRule type="cellIs" dxfId="98" priority="208" operator="equal">
      <formula>"RET"</formula>
    </cfRule>
  </conditionalFormatting>
  <conditionalFormatting sqref="AE99">
    <cfRule type="cellIs" dxfId="97" priority="181" operator="equal">
      <formula>"CLOT"</formula>
    </cfRule>
    <cfRule type="cellIs" dxfId="96" priority="182" operator="equal">
      <formula>"OK"</formula>
    </cfRule>
    <cfRule type="cellIs" dxfId="95" priority="183" operator="equal">
      <formula>"RET CRIT"</formula>
    </cfRule>
    <cfRule type="cellIs" dxfId="94" priority="184" operator="equal">
      <formula>"RET"</formula>
    </cfRule>
  </conditionalFormatting>
  <conditionalFormatting sqref="AE100">
    <cfRule type="cellIs" dxfId="93" priority="177" operator="equal">
      <formula>"CLOT"</formula>
    </cfRule>
    <cfRule type="cellIs" dxfId="92" priority="178" operator="equal">
      <formula>"OK"</formula>
    </cfRule>
    <cfRule type="cellIs" dxfId="91" priority="179" operator="equal">
      <formula>"RET CRIT"</formula>
    </cfRule>
    <cfRule type="cellIs" dxfId="90" priority="180" operator="equal">
      <formula>"RET"</formula>
    </cfRule>
  </conditionalFormatting>
  <conditionalFormatting sqref="AE102">
    <cfRule type="cellIs" dxfId="89" priority="171" operator="equal">
      <formula>"CLOT"</formula>
    </cfRule>
    <cfRule type="cellIs" dxfId="88" priority="172" operator="equal">
      <formula>"OK"</formula>
    </cfRule>
    <cfRule type="cellIs" dxfId="87" priority="173" operator="equal">
      <formula>"RET CRIT"</formula>
    </cfRule>
    <cfRule type="cellIs" dxfId="86" priority="174" operator="equal">
      <formula>"RET"</formula>
    </cfRule>
  </conditionalFormatting>
  <conditionalFormatting sqref="AE103">
    <cfRule type="cellIs" dxfId="85" priority="167" operator="equal">
      <formula>"CLOT"</formula>
    </cfRule>
    <cfRule type="cellIs" dxfId="84" priority="168" operator="equal">
      <formula>"OK"</formula>
    </cfRule>
    <cfRule type="cellIs" dxfId="83" priority="169" operator="equal">
      <formula>"RET CRIT"</formula>
    </cfRule>
    <cfRule type="cellIs" dxfId="82" priority="170" operator="equal">
      <formula>"RET"</formula>
    </cfRule>
  </conditionalFormatting>
  <conditionalFormatting sqref="AE41">
    <cfRule type="cellIs" dxfId="81" priority="149" operator="equal">
      <formula>"CLOT"</formula>
    </cfRule>
    <cfRule type="cellIs" dxfId="80" priority="150" operator="equal">
      <formula>"OK"</formula>
    </cfRule>
    <cfRule type="cellIs" dxfId="79" priority="151" operator="equal">
      <formula>"RET CRIT"</formula>
    </cfRule>
    <cfRule type="cellIs" dxfId="78" priority="152" operator="equal">
      <formula>"RET"</formula>
    </cfRule>
  </conditionalFormatting>
  <conditionalFormatting sqref="AE59">
    <cfRule type="cellIs" dxfId="77" priority="143" operator="equal">
      <formula>"CLOT"</formula>
    </cfRule>
    <cfRule type="cellIs" dxfId="76" priority="144" operator="equal">
      <formula>"OK"</formula>
    </cfRule>
    <cfRule type="cellIs" dxfId="75" priority="145" operator="equal">
      <formula>"RET CRIT"</formula>
    </cfRule>
    <cfRule type="cellIs" dxfId="74" priority="146" operator="equal">
      <formula>"RET"</formula>
    </cfRule>
  </conditionalFormatting>
  <conditionalFormatting sqref="AE61">
    <cfRule type="cellIs" dxfId="73" priority="137" operator="equal">
      <formula>"CLOT"</formula>
    </cfRule>
    <cfRule type="cellIs" dxfId="72" priority="138" operator="equal">
      <formula>"OK"</formula>
    </cfRule>
    <cfRule type="cellIs" dxfId="71" priority="139" operator="equal">
      <formula>"RET CRIT"</formula>
    </cfRule>
    <cfRule type="cellIs" dxfId="70" priority="140" operator="equal">
      <formula>"RET"</formula>
    </cfRule>
  </conditionalFormatting>
  <conditionalFormatting sqref="AE63">
    <cfRule type="cellIs" dxfId="69" priority="131" operator="equal">
      <formula>"CLOT"</formula>
    </cfRule>
    <cfRule type="cellIs" dxfId="68" priority="132" operator="equal">
      <formula>"OK"</formula>
    </cfRule>
    <cfRule type="cellIs" dxfId="67" priority="133" operator="equal">
      <formula>"RET CRIT"</formula>
    </cfRule>
    <cfRule type="cellIs" dxfId="66" priority="134" operator="equal">
      <formula>"RET"</formula>
    </cfRule>
  </conditionalFormatting>
  <conditionalFormatting sqref="AE72">
    <cfRule type="cellIs" dxfId="65" priority="119" operator="equal">
      <formula>"CLOT"</formula>
    </cfRule>
    <cfRule type="cellIs" dxfId="64" priority="120" operator="equal">
      <formula>"OK"</formula>
    </cfRule>
    <cfRule type="cellIs" dxfId="63" priority="121" operator="equal">
      <formula>"RET CRIT"</formula>
    </cfRule>
    <cfRule type="cellIs" dxfId="62" priority="122" operator="equal">
      <formula>"RET"</formula>
    </cfRule>
  </conditionalFormatting>
  <conditionalFormatting sqref="AE70">
    <cfRule type="cellIs" dxfId="61" priority="113" operator="equal">
      <formula>"CLOT"</formula>
    </cfRule>
    <cfRule type="cellIs" dxfId="60" priority="114" operator="equal">
      <formula>"OK"</formula>
    </cfRule>
    <cfRule type="cellIs" dxfId="59" priority="115" operator="equal">
      <formula>"RET CRIT"</formula>
    </cfRule>
    <cfRule type="cellIs" dxfId="58" priority="116" operator="equal">
      <formula>"RET"</formula>
    </cfRule>
  </conditionalFormatting>
  <conditionalFormatting sqref="AE74">
    <cfRule type="cellIs" dxfId="57" priority="107" operator="equal">
      <formula>"CLOT"</formula>
    </cfRule>
    <cfRule type="cellIs" dxfId="56" priority="108" operator="equal">
      <formula>"OK"</formula>
    </cfRule>
    <cfRule type="cellIs" dxfId="55" priority="109" operator="equal">
      <formula>"RET CRIT"</formula>
    </cfRule>
    <cfRule type="cellIs" dxfId="54" priority="110" operator="equal">
      <formula>"RET"</formula>
    </cfRule>
  </conditionalFormatting>
  <conditionalFormatting sqref="AE76">
    <cfRule type="cellIs" dxfId="53" priority="101" operator="equal">
      <formula>"CLOT"</formula>
    </cfRule>
    <cfRule type="cellIs" dxfId="52" priority="102" operator="equal">
      <formula>"OK"</formula>
    </cfRule>
    <cfRule type="cellIs" dxfId="51" priority="103" operator="equal">
      <formula>"RET CRIT"</formula>
    </cfRule>
    <cfRule type="cellIs" dxfId="50" priority="104" operator="equal">
      <formula>"RET"</formula>
    </cfRule>
  </conditionalFormatting>
  <conditionalFormatting sqref="G20:AD21">
    <cfRule type="expression" dxfId="49" priority="93" stopIfTrue="1">
      <formula>AND(G$8&gt;=$E20,G$8&lt;=$F20,$D20="Updated")=TRUE</formula>
    </cfRule>
    <cfRule type="expression" dxfId="48" priority="94" stopIfTrue="1">
      <formula>AND(G$8&gt;=$E20,G$8&lt;=$F20,$D20="Planned")=TRUE</formula>
    </cfRule>
  </conditionalFormatting>
  <conditionalFormatting sqref="AE20">
    <cfRule type="cellIs" dxfId="47" priority="89" operator="equal">
      <formula>"CLOT"</formula>
    </cfRule>
    <cfRule type="cellIs" dxfId="46" priority="90" operator="equal">
      <formula>"OK"</formula>
    </cfRule>
    <cfRule type="cellIs" dxfId="45" priority="91" operator="equal">
      <formula>"RET CRIT"</formula>
    </cfRule>
    <cfRule type="cellIs" dxfId="44" priority="92" operator="equal">
      <formula>"RET"</formula>
    </cfRule>
  </conditionalFormatting>
  <conditionalFormatting sqref="AE24">
    <cfRule type="cellIs" dxfId="43" priority="83" operator="equal">
      <formula>"CLOT"</formula>
    </cfRule>
    <cfRule type="cellIs" dxfId="42" priority="84" operator="equal">
      <formula>"OK"</formula>
    </cfRule>
    <cfRule type="cellIs" dxfId="41" priority="85" operator="equal">
      <formula>"RET CRIT"</formula>
    </cfRule>
    <cfRule type="cellIs" dxfId="40" priority="86" operator="equal">
      <formula>"RET"</formula>
    </cfRule>
  </conditionalFormatting>
  <conditionalFormatting sqref="AE26">
    <cfRule type="cellIs" dxfId="39" priority="77" operator="equal">
      <formula>"CLOT"</formula>
    </cfRule>
    <cfRule type="cellIs" dxfId="38" priority="78" operator="equal">
      <formula>"OK"</formula>
    </cfRule>
    <cfRule type="cellIs" dxfId="37" priority="79" operator="equal">
      <formula>"RET CRIT"</formula>
    </cfRule>
    <cfRule type="cellIs" dxfId="36" priority="80" operator="equal">
      <formula>"RET"</formula>
    </cfRule>
  </conditionalFormatting>
  <conditionalFormatting sqref="AE50">
    <cfRule type="cellIs" dxfId="35" priority="71" operator="equal">
      <formula>"CLOT"</formula>
    </cfRule>
    <cfRule type="cellIs" dxfId="34" priority="72" operator="equal">
      <formula>"OK"</formula>
    </cfRule>
    <cfRule type="cellIs" dxfId="33" priority="73" operator="equal">
      <formula>"RET CRIT"</formula>
    </cfRule>
    <cfRule type="cellIs" dxfId="32" priority="74" operator="equal">
      <formula>"RET"</formula>
    </cfRule>
  </conditionalFormatting>
  <conditionalFormatting sqref="AE81">
    <cfRule type="cellIs" dxfId="31" priority="65" operator="equal">
      <formula>"CLOT"</formula>
    </cfRule>
    <cfRule type="cellIs" dxfId="30" priority="66" operator="equal">
      <formula>"OK"</formula>
    </cfRule>
    <cfRule type="cellIs" dxfId="29" priority="67" operator="equal">
      <formula>"RET CRIT"</formula>
    </cfRule>
    <cfRule type="cellIs" dxfId="28" priority="68" operator="equal">
      <formula>"RET"</formula>
    </cfRule>
  </conditionalFormatting>
  <conditionalFormatting sqref="AE44">
    <cfRule type="cellIs" dxfId="27" priority="61" operator="equal">
      <formula>"CLOT"</formula>
    </cfRule>
    <cfRule type="cellIs" dxfId="26" priority="62" operator="equal">
      <formula>"OK"</formula>
    </cfRule>
    <cfRule type="cellIs" dxfId="25" priority="63" operator="equal">
      <formula>"RET CRIT"</formula>
    </cfRule>
    <cfRule type="cellIs" dxfId="24" priority="64" operator="equal">
      <formula>"RET"</formula>
    </cfRule>
  </conditionalFormatting>
  <conditionalFormatting sqref="AE52">
    <cfRule type="cellIs" dxfId="23" priority="55" operator="equal">
      <formula>"CLOT"</formula>
    </cfRule>
    <cfRule type="cellIs" dxfId="22" priority="56" operator="equal">
      <formula>"OK"</formula>
    </cfRule>
    <cfRule type="cellIs" dxfId="21" priority="57" operator="equal">
      <formula>"RET CRIT"</formula>
    </cfRule>
    <cfRule type="cellIs" dxfId="20" priority="58" operator="equal">
      <formula>"RET"</formula>
    </cfRule>
  </conditionalFormatting>
  <conditionalFormatting sqref="AE54">
    <cfRule type="cellIs" dxfId="19" priority="43" operator="equal">
      <formula>"CLOT"</formula>
    </cfRule>
    <cfRule type="cellIs" dxfId="18" priority="44" operator="equal">
      <formula>"OK"</formula>
    </cfRule>
    <cfRule type="cellIs" dxfId="17" priority="45" operator="equal">
      <formula>"RET CRIT"</formula>
    </cfRule>
    <cfRule type="cellIs" dxfId="16" priority="46" operator="equal">
      <formula>"RET"</formula>
    </cfRule>
  </conditionalFormatting>
  <conditionalFormatting sqref="AE28">
    <cfRule type="cellIs" dxfId="15" priority="37" operator="equal">
      <formula>"CLOT"</formula>
    </cfRule>
    <cfRule type="cellIs" dxfId="14" priority="38" operator="equal">
      <formula>"OK"</formula>
    </cfRule>
    <cfRule type="cellIs" dxfId="13" priority="39" operator="equal">
      <formula>"RET CRIT"</formula>
    </cfRule>
    <cfRule type="cellIs" dxfId="12" priority="40" operator="equal">
      <formula>"RET"</formula>
    </cfRule>
  </conditionalFormatting>
  <conditionalFormatting sqref="AE105">
    <cfRule type="cellIs" dxfId="11" priority="19" operator="equal">
      <formula>"CLOT"</formula>
    </cfRule>
    <cfRule type="cellIs" dxfId="10" priority="20" operator="equal">
      <formula>"OK"</formula>
    </cfRule>
    <cfRule type="cellIs" dxfId="9" priority="21" operator="equal">
      <formula>"RET CRIT"</formula>
    </cfRule>
    <cfRule type="cellIs" dxfId="8" priority="22" operator="equal">
      <formula>"RET"</formula>
    </cfRule>
  </conditionalFormatting>
  <conditionalFormatting sqref="AE107">
    <cfRule type="cellIs" dxfId="7" priority="7" operator="equal">
      <formula>"CLOT"</formula>
    </cfRule>
    <cfRule type="cellIs" dxfId="6" priority="8" operator="equal">
      <formula>"OK"</formula>
    </cfRule>
    <cfRule type="cellIs" dxfId="5" priority="9" operator="equal">
      <formula>"RET CRIT"</formula>
    </cfRule>
    <cfRule type="cellIs" dxfId="4" priority="10" operator="equal">
      <formula>"RET"</formula>
    </cfRule>
  </conditionalFormatting>
  <conditionalFormatting sqref="AE78">
    <cfRule type="cellIs" dxfId="3" priority="1" operator="equal">
      <formula>"CLOT"</formula>
    </cfRule>
    <cfRule type="cellIs" dxfId="2" priority="2" operator="equal">
      <formula>"OK"</formula>
    </cfRule>
    <cfRule type="cellIs" dxfId="1" priority="3" operator="equal">
      <formula>"RET CRIT"</formula>
    </cfRule>
    <cfRule type="cellIs" dxfId="0" priority="4" operator="equal">
      <formula>"RET"</formula>
    </cfRule>
  </conditionalFormatting>
  <dataValidations count="2">
    <dataValidation type="list" allowBlank="1" showInputMessage="1" showErrorMessage="1" sqref="E11:F108">
      <formula1>$G$8:$AD$8</formula1>
    </dataValidation>
    <dataValidation type="list" allowBlank="1" showInputMessage="1" showErrorMessage="1" sqref="D11:D108">
      <formula1>"Planned,Updated"</formula1>
    </dataValidation>
  </dataValidations>
  <pageMargins left="0.31496062992125984" right="0.31496062992125984" top="0.74803149606299213" bottom="0.74803149606299213" header="0.31496062992125984" footer="0.31496062992125984"/>
  <pageSetup paperSize="9" scale="35" fitToHeight="5" orientation="landscape" r:id="rId1"/>
  <headerFooter>
    <oddHeader>&amp;C&amp;"Arial,Bold"&amp;18&amp;K03+000Planification opérationnelle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X15"/>
  <sheetViews>
    <sheetView view="pageLayout" zoomScale="75" zoomScaleNormal="100" zoomScalePageLayoutView="75" workbookViewId="0">
      <selection activeCell="H33" sqref="H33"/>
    </sheetView>
  </sheetViews>
  <sheetFormatPr baseColWidth="10" defaultColWidth="9.140625" defaultRowHeight="12.75" x14ac:dyDescent="0.2"/>
  <cols>
    <col min="1" max="2" width="8" style="107" customWidth="1"/>
    <col min="3" max="3" width="6.140625" style="107" customWidth="1"/>
    <col min="4" max="4" width="7.140625" style="107" customWidth="1"/>
    <col min="5" max="5" width="17.42578125" style="107" customWidth="1"/>
    <col min="6" max="6" width="42.28515625" style="107" bestFit="1" customWidth="1"/>
    <col min="7" max="7" width="8.140625" style="107" customWidth="1"/>
    <col min="8" max="8" width="6.28515625" style="107" customWidth="1"/>
    <col min="9" max="9" width="6" style="107" customWidth="1"/>
    <col min="10" max="10" width="5.42578125" style="107" customWidth="1"/>
    <col min="11" max="11" width="5.85546875" style="107" customWidth="1"/>
    <col min="12" max="12" width="6.5703125" style="107" customWidth="1"/>
    <col min="13" max="13" width="7" style="107" bestFit="1" customWidth="1"/>
    <col min="14" max="14" width="7" style="107" customWidth="1"/>
    <col min="15" max="15" width="6.85546875" style="107" customWidth="1"/>
    <col min="16" max="19" width="12" style="107" bestFit="1" customWidth="1"/>
    <col min="20" max="20" width="8.85546875" style="107" bestFit="1" customWidth="1"/>
    <col min="21" max="22" width="11.42578125" style="107" bestFit="1" customWidth="1"/>
    <col min="23" max="23" width="11.28515625" style="107" customWidth="1"/>
    <col min="24" max="24" width="44.42578125" style="107" customWidth="1"/>
    <col min="25" max="25" width="74.140625" style="107" customWidth="1"/>
    <col min="26" max="256" width="11.42578125" style="107" customWidth="1"/>
    <col min="257" max="257" width="4.7109375" style="107" bestFit="1" customWidth="1"/>
    <col min="258" max="258" width="8" style="107" customWidth="1"/>
    <col min="259" max="259" width="10.7109375" style="107" customWidth="1"/>
    <col min="260" max="260" width="10.140625" style="107" customWidth="1"/>
    <col min="261" max="261" width="9.7109375" style="107" customWidth="1"/>
    <col min="262" max="262" width="22.85546875" style="107" bestFit="1" customWidth="1"/>
    <col min="263" max="263" width="48.28515625" style="107" customWidth="1"/>
    <col min="264" max="264" width="11.28515625" style="107" customWidth="1"/>
    <col min="265" max="265" width="6.28515625" style="107" customWidth="1"/>
    <col min="266" max="266" width="6" style="107" customWidth="1"/>
    <col min="267" max="267" width="5.42578125" style="107" customWidth="1"/>
    <col min="268" max="268" width="5.85546875" style="107" customWidth="1"/>
    <col min="269" max="269" width="7" style="107" bestFit="1" customWidth="1"/>
    <col min="270" max="270" width="7" style="107" customWidth="1"/>
    <col min="271" max="271" width="6.85546875" style="107" customWidth="1"/>
    <col min="272" max="272" width="14.42578125" style="107" bestFit="1" customWidth="1"/>
    <col min="273" max="274" width="14.28515625" style="107" bestFit="1" customWidth="1"/>
    <col min="275" max="275" width="14.85546875" style="107" bestFit="1" customWidth="1"/>
    <col min="276" max="276" width="11.42578125" style="107" customWidth="1"/>
    <col min="277" max="277" width="15" style="107" customWidth="1"/>
    <col min="278" max="278" width="14.42578125" style="107" customWidth="1"/>
    <col min="279" max="279" width="16" style="107" bestFit="1" customWidth="1"/>
    <col min="280" max="280" width="65.140625" style="107" bestFit="1" customWidth="1"/>
    <col min="281" max="281" width="74.140625" style="107" customWidth="1"/>
    <col min="282" max="512" width="11.42578125" style="107" customWidth="1"/>
    <col min="513" max="513" width="4.7109375" style="107" bestFit="1" customWidth="1"/>
    <col min="514" max="514" width="8" style="107" customWidth="1"/>
    <col min="515" max="515" width="10.7109375" style="107" customWidth="1"/>
    <col min="516" max="516" width="10.140625" style="107" customWidth="1"/>
    <col min="517" max="517" width="9.7109375" style="107" customWidth="1"/>
    <col min="518" max="518" width="22.85546875" style="107" bestFit="1" customWidth="1"/>
    <col min="519" max="519" width="48.28515625" style="107" customWidth="1"/>
    <col min="520" max="520" width="11.28515625" style="107" customWidth="1"/>
    <col min="521" max="521" width="6.28515625" style="107" customWidth="1"/>
    <col min="522" max="522" width="6" style="107" customWidth="1"/>
    <col min="523" max="523" width="5.42578125" style="107" customWidth="1"/>
    <col min="524" max="524" width="5.85546875" style="107" customWidth="1"/>
    <col min="525" max="525" width="7" style="107" bestFit="1" customWidth="1"/>
    <col min="526" max="526" width="7" style="107" customWidth="1"/>
    <col min="527" max="527" width="6.85546875" style="107" customWidth="1"/>
    <col min="528" max="528" width="14.42578125" style="107" bestFit="1" customWidth="1"/>
    <col min="529" max="530" width="14.28515625" style="107" bestFit="1" customWidth="1"/>
    <col min="531" max="531" width="14.85546875" style="107" bestFit="1" customWidth="1"/>
    <col min="532" max="532" width="11.42578125" style="107" customWidth="1"/>
    <col min="533" max="533" width="15" style="107" customWidth="1"/>
    <col min="534" max="534" width="14.42578125" style="107" customWidth="1"/>
    <col min="535" max="535" width="16" style="107" bestFit="1" customWidth="1"/>
    <col min="536" max="536" width="65.140625" style="107" bestFit="1" customWidth="1"/>
    <col min="537" max="537" width="74.140625" style="107" customWidth="1"/>
    <col min="538" max="768" width="11.42578125" style="107" customWidth="1"/>
    <col min="769" max="769" width="4.7109375" style="107" bestFit="1" customWidth="1"/>
    <col min="770" max="770" width="8" style="107" customWidth="1"/>
    <col min="771" max="771" width="10.7109375" style="107" customWidth="1"/>
    <col min="772" max="772" width="10.140625" style="107" customWidth="1"/>
    <col min="773" max="773" width="9.7109375" style="107" customWidth="1"/>
    <col min="774" max="774" width="22.85546875" style="107" bestFit="1" customWidth="1"/>
    <col min="775" max="775" width="48.28515625" style="107" customWidth="1"/>
    <col min="776" max="776" width="11.28515625" style="107" customWidth="1"/>
    <col min="777" max="777" width="6.28515625" style="107" customWidth="1"/>
    <col min="778" max="778" width="6" style="107" customWidth="1"/>
    <col min="779" max="779" width="5.42578125" style="107" customWidth="1"/>
    <col min="780" max="780" width="5.85546875" style="107" customWidth="1"/>
    <col min="781" max="781" width="7" style="107" bestFit="1" customWidth="1"/>
    <col min="782" max="782" width="7" style="107" customWidth="1"/>
    <col min="783" max="783" width="6.85546875" style="107" customWidth="1"/>
    <col min="784" max="784" width="14.42578125" style="107" bestFit="1" customWidth="1"/>
    <col min="785" max="786" width="14.28515625" style="107" bestFit="1" customWidth="1"/>
    <col min="787" max="787" width="14.85546875" style="107" bestFit="1" customWidth="1"/>
    <col min="788" max="788" width="11.42578125" style="107" customWidth="1"/>
    <col min="789" max="789" width="15" style="107" customWidth="1"/>
    <col min="790" max="790" width="14.42578125" style="107" customWidth="1"/>
    <col min="791" max="791" width="16" style="107" bestFit="1" customWidth="1"/>
    <col min="792" max="792" width="65.140625" style="107" bestFit="1" customWidth="1"/>
    <col min="793" max="793" width="74.140625" style="107" customWidth="1"/>
    <col min="794" max="1024" width="11.42578125" style="107" customWidth="1"/>
    <col min="1025" max="1025" width="4.7109375" style="107" bestFit="1" customWidth="1"/>
    <col min="1026" max="1026" width="8" style="107" customWidth="1"/>
    <col min="1027" max="1027" width="10.7109375" style="107" customWidth="1"/>
    <col min="1028" max="1028" width="10.140625" style="107" customWidth="1"/>
    <col min="1029" max="1029" width="9.7109375" style="107" customWidth="1"/>
    <col min="1030" max="1030" width="22.85546875" style="107" bestFit="1" customWidth="1"/>
    <col min="1031" max="1031" width="48.28515625" style="107" customWidth="1"/>
    <col min="1032" max="1032" width="11.28515625" style="107" customWidth="1"/>
    <col min="1033" max="1033" width="6.28515625" style="107" customWidth="1"/>
    <col min="1034" max="1034" width="6" style="107" customWidth="1"/>
    <col min="1035" max="1035" width="5.42578125" style="107" customWidth="1"/>
    <col min="1036" max="1036" width="5.85546875" style="107" customWidth="1"/>
    <col min="1037" max="1037" width="7" style="107" bestFit="1" customWidth="1"/>
    <col min="1038" max="1038" width="7" style="107" customWidth="1"/>
    <col min="1039" max="1039" width="6.85546875" style="107" customWidth="1"/>
    <col min="1040" max="1040" width="14.42578125" style="107" bestFit="1" customWidth="1"/>
    <col min="1041" max="1042" width="14.28515625" style="107" bestFit="1" customWidth="1"/>
    <col min="1043" max="1043" width="14.85546875" style="107" bestFit="1" customWidth="1"/>
    <col min="1044" max="1044" width="11.42578125" style="107" customWidth="1"/>
    <col min="1045" max="1045" width="15" style="107" customWidth="1"/>
    <col min="1046" max="1046" width="14.42578125" style="107" customWidth="1"/>
    <col min="1047" max="1047" width="16" style="107" bestFit="1" customWidth="1"/>
    <col min="1048" max="1048" width="65.140625" style="107" bestFit="1" customWidth="1"/>
    <col min="1049" max="1049" width="74.140625" style="107" customWidth="1"/>
    <col min="1050" max="1280" width="11.42578125" style="107" customWidth="1"/>
    <col min="1281" max="1281" width="4.7109375" style="107" bestFit="1" customWidth="1"/>
    <col min="1282" max="1282" width="8" style="107" customWidth="1"/>
    <col min="1283" max="1283" width="10.7109375" style="107" customWidth="1"/>
    <col min="1284" max="1284" width="10.140625" style="107" customWidth="1"/>
    <col min="1285" max="1285" width="9.7109375" style="107" customWidth="1"/>
    <col min="1286" max="1286" width="22.85546875" style="107" bestFit="1" customWidth="1"/>
    <col min="1287" max="1287" width="48.28515625" style="107" customWidth="1"/>
    <col min="1288" max="1288" width="11.28515625" style="107" customWidth="1"/>
    <col min="1289" max="1289" width="6.28515625" style="107" customWidth="1"/>
    <col min="1290" max="1290" width="6" style="107" customWidth="1"/>
    <col min="1291" max="1291" width="5.42578125" style="107" customWidth="1"/>
    <col min="1292" max="1292" width="5.85546875" style="107" customWidth="1"/>
    <col min="1293" max="1293" width="7" style="107" bestFit="1" customWidth="1"/>
    <col min="1294" max="1294" width="7" style="107" customWidth="1"/>
    <col min="1295" max="1295" width="6.85546875" style="107" customWidth="1"/>
    <col min="1296" max="1296" width="14.42578125" style="107" bestFit="1" customWidth="1"/>
    <col min="1297" max="1298" width="14.28515625" style="107" bestFit="1" customWidth="1"/>
    <col min="1299" max="1299" width="14.85546875" style="107" bestFit="1" customWidth="1"/>
    <col min="1300" max="1300" width="11.42578125" style="107" customWidth="1"/>
    <col min="1301" max="1301" width="15" style="107" customWidth="1"/>
    <col min="1302" max="1302" width="14.42578125" style="107" customWidth="1"/>
    <col min="1303" max="1303" width="16" style="107" bestFit="1" customWidth="1"/>
    <col min="1304" max="1304" width="65.140625" style="107" bestFit="1" customWidth="1"/>
    <col min="1305" max="1305" width="74.140625" style="107" customWidth="1"/>
    <col min="1306" max="1536" width="11.42578125" style="107" customWidth="1"/>
    <col min="1537" max="1537" width="4.7109375" style="107" bestFit="1" customWidth="1"/>
    <col min="1538" max="1538" width="8" style="107" customWidth="1"/>
    <col min="1539" max="1539" width="10.7109375" style="107" customWidth="1"/>
    <col min="1540" max="1540" width="10.140625" style="107" customWidth="1"/>
    <col min="1541" max="1541" width="9.7109375" style="107" customWidth="1"/>
    <col min="1542" max="1542" width="22.85546875" style="107" bestFit="1" customWidth="1"/>
    <col min="1543" max="1543" width="48.28515625" style="107" customWidth="1"/>
    <col min="1544" max="1544" width="11.28515625" style="107" customWidth="1"/>
    <col min="1545" max="1545" width="6.28515625" style="107" customWidth="1"/>
    <col min="1546" max="1546" width="6" style="107" customWidth="1"/>
    <col min="1547" max="1547" width="5.42578125" style="107" customWidth="1"/>
    <col min="1548" max="1548" width="5.85546875" style="107" customWidth="1"/>
    <col min="1549" max="1549" width="7" style="107" bestFit="1" customWidth="1"/>
    <col min="1550" max="1550" width="7" style="107" customWidth="1"/>
    <col min="1551" max="1551" width="6.85546875" style="107" customWidth="1"/>
    <col min="1552" max="1552" width="14.42578125" style="107" bestFit="1" customWidth="1"/>
    <col min="1553" max="1554" width="14.28515625" style="107" bestFit="1" customWidth="1"/>
    <col min="1555" max="1555" width="14.85546875" style="107" bestFit="1" customWidth="1"/>
    <col min="1556" max="1556" width="11.42578125" style="107" customWidth="1"/>
    <col min="1557" max="1557" width="15" style="107" customWidth="1"/>
    <col min="1558" max="1558" width="14.42578125" style="107" customWidth="1"/>
    <col min="1559" max="1559" width="16" style="107" bestFit="1" customWidth="1"/>
    <col min="1560" max="1560" width="65.140625" style="107" bestFit="1" customWidth="1"/>
    <col min="1561" max="1561" width="74.140625" style="107" customWidth="1"/>
    <col min="1562" max="1792" width="11.42578125" style="107" customWidth="1"/>
    <col min="1793" max="1793" width="4.7109375" style="107" bestFit="1" customWidth="1"/>
    <col min="1794" max="1794" width="8" style="107" customWidth="1"/>
    <col min="1795" max="1795" width="10.7109375" style="107" customWidth="1"/>
    <col min="1796" max="1796" width="10.140625" style="107" customWidth="1"/>
    <col min="1797" max="1797" width="9.7109375" style="107" customWidth="1"/>
    <col min="1798" max="1798" width="22.85546875" style="107" bestFit="1" customWidth="1"/>
    <col min="1799" max="1799" width="48.28515625" style="107" customWidth="1"/>
    <col min="1800" max="1800" width="11.28515625" style="107" customWidth="1"/>
    <col min="1801" max="1801" width="6.28515625" style="107" customWidth="1"/>
    <col min="1802" max="1802" width="6" style="107" customWidth="1"/>
    <col min="1803" max="1803" width="5.42578125" style="107" customWidth="1"/>
    <col min="1804" max="1804" width="5.85546875" style="107" customWidth="1"/>
    <col min="1805" max="1805" width="7" style="107" bestFit="1" customWidth="1"/>
    <col min="1806" max="1806" width="7" style="107" customWidth="1"/>
    <col min="1807" max="1807" width="6.85546875" style="107" customWidth="1"/>
    <col min="1808" max="1808" width="14.42578125" style="107" bestFit="1" customWidth="1"/>
    <col min="1809" max="1810" width="14.28515625" style="107" bestFit="1" customWidth="1"/>
    <col min="1811" max="1811" width="14.85546875" style="107" bestFit="1" customWidth="1"/>
    <col min="1812" max="1812" width="11.42578125" style="107" customWidth="1"/>
    <col min="1813" max="1813" width="15" style="107" customWidth="1"/>
    <col min="1814" max="1814" width="14.42578125" style="107" customWidth="1"/>
    <col min="1815" max="1815" width="16" style="107" bestFit="1" customWidth="1"/>
    <col min="1816" max="1816" width="65.140625" style="107" bestFit="1" customWidth="1"/>
    <col min="1817" max="1817" width="74.140625" style="107" customWidth="1"/>
    <col min="1818" max="2048" width="11.42578125" style="107" customWidth="1"/>
    <col min="2049" max="2049" width="4.7109375" style="107" bestFit="1" customWidth="1"/>
    <col min="2050" max="2050" width="8" style="107" customWidth="1"/>
    <col min="2051" max="2051" width="10.7109375" style="107" customWidth="1"/>
    <col min="2052" max="2052" width="10.140625" style="107" customWidth="1"/>
    <col min="2053" max="2053" width="9.7109375" style="107" customWidth="1"/>
    <col min="2054" max="2054" width="22.85546875" style="107" bestFit="1" customWidth="1"/>
    <col min="2055" max="2055" width="48.28515625" style="107" customWidth="1"/>
    <col min="2056" max="2056" width="11.28515625" style="107" customWidth="1"/>
    <col min="2057" max="2057" width="6.28515625" style="107" customWidth="1"/>
    <col min="2058" max="2058" width="6" style="107" customWidth="1"/>
    <col min="2059" max="2059" width="5.42578125" style="107" customWidth="1"/>
    <col min="2060" max="2060" width="5.85546875" style="107" customWidth="1"/>
    <col min="2061" max="2061" width="7" style="107" bestFit="1" customWidth="1"/>
    <col min="2062" max="2062" width="7" style="107" customWidth="1"/>
    <col min="2063" max="2063" width="6.85546875" style="107" customWidth="1"/>
    <col min="2064" max="2064" width="14.42578125" style="107" bestFit="1" customWidth="1"/>
    <col min="2065" max="2066" width="14.28515625" style="107" bestFit="1" customWidth="1"/>
    <col min="2067" max="2067" width="14.85546875" style="107" bestFit="1" customWidth="1"/>
    <col min="2068" max="2068" width="11.42578125" style="107" customWidth="1"/>
    <col min="2069" max="2069" width="15" style="107" customWidth="1"/>
    <col min="2070" max="2070" width="14.42578125" style="107" customWidth="1"/>
    <col min="2071" max="2071" width="16" style="107" bestFit="1" customWidth="1"/>
    <col min="2072" max="2072" width="65.140625" style="107" bestFit="1" customWidth="1"/>
    <col min="2073" max="2073" width="74.140625" style="107" customWidth="1"/>
    <col min="2074" max="2304" width="11.42578125" style="107" customWidth="1"/>
    <col min="2305" max="2305" width="4.7109375" style="107" bestFit="1" customWidth="1"/>
    <col min="2306" max="2306" width="8" style="107" customWidth="1"/>
    <col min="2307" max="2307" width="10.7109375" style="107" customWidth="1"/>
    <col min="2308" max="2308" width="10.140625" style="107" customWidth="1"/>
    <col min="2309" max="2309" width="9.7109375" style="107" customWidth="1"/>
    <col min="2310" max="2310" width="22.85546875" style="107" bestFit="1" customWidth="1"/>
    <col min="2311" max="2311" width="48.28515625" style="107" customWidth="1"/>
    <col min="2312" max="2312" width="11.28515625" style="107" customWidth="1"/>
    <col min="2313" max="2313" width="6.28515625" style="107" customWidth="1"/>
    <col min="2314" max="2314" width="6" style="107" customWidth="1"/>
    <col min="2315" max="2315" width="5.42578125" style="107" customWidth="1"/>
    <col min="2316" max="2316" width="5.85546875" style="107" customWidth="1"/>
    <col min="2317" max="2317" width="7" style="107" bestFit="1" customWidth="1"/>
    <col min="2318" max="2318" width="7" style="107" customWidth="1"/>
    <col min="2319" max="2319" width="6.85546875" style="107" customWidth="1"/>
    <col min="2320" max="2320" width="14.42578125" style="107" bestFit="1" customWidth="1"/>
    <col min="2321" max="2322" width="14.28515625" style="107" bestFit="1" customWidth="1"/>
    <col min="2323" max="2323" width="14.85546875" style="107" bestFit="1" customWidth="1"/>
    <col min="2324" max="2324" width="11.42578125" style="107" customWidth="1"/>
    <col min="2325" max="2325" width="15" style="107" customWidth="1"/>
    <col min="2326" max="2326" width="14.42578125" style="107" customWidth="1"/>
    <col min="2327" max="2327" width="16" style="107" bestFit="1" customWidth="1"/>
    <col min="2328" max="2328" width="65.140625" style="107" bestFit="1" customWidth="1"/>
    <col min="2329" max="2329" width="74.140625" style="107" customWidth="1"/>
    <col min="2330" max="2560" width="11.42578125" style="107" customWidth="1"/>
    <col min="2561" max="2561" width="4.7109375" style="107" bestFit="1" customWidth="1"/>
    <col min="2562" max="2562" width="8" style="107" customWidth="1"/>
    <col min="2563" max="2563" width="10.7109375" style="107" customWidth="1"/>
    <col min="2564" max="2564" width="10.140625" style="107" customWidth="1"/>
    <col min="2565" max="2565" width="9.7109375" style="107" customWidth="1"/>
    <col min="2566" max="2566" width="22.85546875" style="107" bestFit="1" customWidth="1"/>
    <col min="2567" max="2567" width="48.28515625" style="107" customWidth="1"/>
    <col min="2568" max="2568" width="11.28515625" style="107" customWidth="1"/>
    <col min="2569" max="2569" width="6.28515625" style="107" customWidth="1"/>
    <col min="2570" max="2570" width="6" style="107" customWidth="1"/>
    <col min="2571" max="2571" width="5.42578125" style="107" customWidth="1"/>
    <col min="2572" max="2572" width="5.85546875" style="107" customWidth="1"/>
    <col min="2573" max="2573" width="7" style="107" bestFit="1" customWidth="1"/>
    <col min="2574" max="2574" width="7" style="107" customWidth="1"/>
    <col min="2575" max="2575" width="6.85546875" style="107" customWidth="1"/>
    <col min="2576" max="2576" width="14.42578125" style="107" bestFit="1" customWidth="1"/>
    <col min="2577" max="2578" width="14.28515625" style="107" bestFit="1" customWidth="1"/>
    <col min="2579" max="2579" width="14.85546875" style="107" bestFit="1" customWidth="1"/>
    <col min="2580" max="2580" width="11.42578125" style="107" customWidth="1"/>
    <col min="2581" max="2581" width="15" style="107" customWidth="1"/>
    <col min="2582" max="2582" width="14.42578125" style="107" customWidth="1"/>
    <col min="2583" max="2583" width="16" style="107" bestFit="1" customWidth="1"/>
    <col min="2584" max="2584" width="65.140625" style="107" bestFit="1" customWidth="1"/>
    <col min="2585" max="2585" width="74.140625" style="107" customWidth="1"/>
    <col min="2586" max="2816" width="11.42578125" style="107" customWidth="1"/>
    <col min="2817" max="2817" width="4.7109375" style="107" bestFit="1" customWidth="1"/>
    <col min="2818" max="2818" width="8" style="107" customWidth="1"/>
    <col min="2819" max="2819" width="10.7109375" style="107" customWidth="1"/>
    <col min="2820" max="2820" width="10.140625" style="107" customWidth="1"/>
    <col min="2821" max="2821" width="9.7109375" style="107" customWidth="1"/>
    <col min="2822" max="2822" width="22.85546875" style="107" bestFit="1" customWidth="1"/>
    <col min="2823" max="2823" width="48.28515625" style="107" customWidth="1"/>
    <col min="2824" max="2824" width="11.28515625" style="107" customWidth="1"/>
    <col min="2825" max="2825" width="6.28515625" style="107" customWidth="1"/>
    <col min="2826" max="2826" width="6" style="107" customWidth="1"/>
    <col min="2827" max="2827" width="5.42578125" style="107" customWidth="1"/>
    <col min="2828" max="2828" width="5.85546875" style="107" customWidth="1"/>
    <col min="2829" max="2829" width="7" style="107" bestFit="1" customWidth="1"/>
    <col min="2830" max="2830" width="7" style="107" customWidth="1"/>
    <col min="2831" max="2831" width="6.85546875" style="107" customWidth="1"/>
    <col min="2832" max="2832" width="14.42578125" style="107" bestFit="1" customWidth="1"/>
    <col min="2833" max="2834" width="14.28515625" style="107" bestFit="1" customWidth="1"/>
    <col min="2835" max="2835" width="14.85546875" style="107" bestFit="1" customWidth="1"/>
    <col min="2836" max="2836" width="11.42578125" style="107" customWidth="1"/>
    <col min="2837" max="2837" width="15" style="107" customWidth="1"/>
    <col min="2838" max="2838" width="14.42578125" style="107" customWidth="1"/>
    <col min="2839" max="2839" width="16" style="107" bestFit="1" customWidth="1"/>
    <col min="2840" max="2840" width="65.140625" style="107" bestFit="1" customWidth="1"/>
    <col min="2841" max="2841" width="74.140625" style="107" customWidth="1"/>
    <col min="2842" max="3072" width="11.42578125" style="107" customWidth="1"/>
    <col min="3073" max="3073" width="4.7109375" style="107" bestFit="1" customWidth="1"/>
    <col min="3074" max="3074" width="8" style="107" customWidth="1"/>
    <col min="3075" max="3075" width="10.7109375" style="107" customWidth="1"/>
    <col min="3076" max="3076" width="10.140625" style="107" customWidth="1"/>
    <col min="3077" max="3077" width="9.7109375" style="107" customWidth="1"/>
    <col min="3078" max="3078" width="22.85546875" style="107" bestFit="1" customWidth="1"/>
    <col min="3079" max="3079" width="48.28515625" style="107" customWidth="1"/>
    <col min="3080" max="3080" width="11.28515625" style="107" customWidth="1"/>
    <col min="3081" max="3081" width="6.28515625" style="107" customWidth="1"/>
    <col min="3082" max="3082" width="6" style="107" customWidth="1"/>
    <col min="3083" max="3083" width="5.42578125" style="107" customWidth="1"/>
    <col min="3084" max="3084" width="5.85546875" style="107" customWidth="1"/>
    <col min="3085" max="3085" width="7" style="107" bestFit="1" customWidth="1"/>
    <col min="3086" max="3086" width="7" style="107" customWidth="1"/>
    <col min="3087" max="3087" width="6.85546875" style="107" customWidth="1"/>
    <col min="3088" max="3088" width="14.42578125" style="107" bestFit="1" customWidth="1"/>
    <col min="3089" max="3090" width="14.28515625" style="107" bestFit="1" customWidth="1"/>
    <col min="3091" max="3091" width="14.85546875" style="107" bestFit="1" customWidth="1"/>
    <col min="3092" max="3092" width="11.42578125" style="107" customWidth="1"/>
    <col min="3093" max="3093" width="15" style="107" customWidth="1"/>
    <col min="3094" max="3094" width="14.42578125" style="107" customWidth="1"/>
    <col min="3095" max="3095" width="16" style="107" bestFit="1" customWidth="1"/>
    <col min="3096" max="3096" width="65.140625" style="107" bestFit="1" customWidth="1"/>
    <col min="3097" max="3097" width="74.140625" style="107" customWidth="1"/>
    <col min="3098" max="3328" width="11.42578125" style="107" customWidth="1"/>
    <col min="3329" max="3329" width="4.7109375" style="107" bestFit="1" customWidth="1"/>
    <col min="3330" max="3330" width="8" style="107" customWidth="1"/>
    <col min="3331" max="3331" width="10.7109375" style="107" customWidth="1"/>
    <col min="3332" max="3332" width="10.140625" style="107" customWidth="1"/>
    <col min="3333" max="3333" width="9.7109375" style="107" customWidth="1"/>
    <col min="3334" max="3334" width="22.85546875" style="107" bestFit="1" customWidth="1"/>
    <col min="3335" max="3335" width="48.28515625" style="107" customWidth="1"/>
    <col min="3336" max="3336" width="11.28515625" style="107" customWidth="1"/>
    <col min="3337" max="3337" width="6.28515625" style="107" customWidth="1"/>
    <col min="3338" max="3338" width="6" style="107" customWidth="1"/>
    <col min="3339" max="3339" width="5.42578125" style="107" customWidth="1"/>
    <col min="3340" max="3340" width="5.85546875" style="107" customWidth="1"/>
    <col min="3341" max="3341" width="7" style="107" bestFit="1" customWidth="1"/>
    <col min="3342" max="3342" width="7" style="107" customWidth="1"/>
    <col min="3343" max="3343" width="6.85546875" style="107" customWidth="1"/>
    <col min="3344" max="3344" width="14.42578125" style="107" bestFit="1" customWidth="1"/>
    <col min="3345" max="3346" width="14.28515625" style="107" bestFit="1" customWidth="1"/>
    <col min="3347" max="3347" width="14.85546875" style="107" bestFit="1" customWidth="1"/>
    <col min="3348" max="3348" width="11.42578125" style="107" customWidth="1"/>
    <col min="3349" max="3349" width="15" style="107" customWidth="1"/>
    <col min="3350" max="3350" width="14.42578125" style="107" customWidth="1"/>
    <col min="3351" max="3351" width="16" style="107" bestFit="1" customWidth="1"/>
    <col min="3352" max="3352" width="65.140625" style="107" bestFit="1" customWidth="1"/>
    <col min="3353" max="3353" width="74.140625" style="107" customWidth="1"/>
    <col min="3354" max="3584" width="11.42578125" style="107" customWidth="1"/>
    <col min="3585" max="3585" width="4.7109375" style="107" bestFit="1" customWidth="1"/>
    <col min="3586" max="3586" width="8" style="107" customWidth="1"/>
    <col min="3587" max="3587" width="10.7109375" style="107" customWidth="1"/>
    <col min="3588" max="3588" width="10.140625" style="107" customWidth="1"/>
    <col min="3589" max="3589" width="9.7109375" style="107" customWidth="1"/>
    <col min="3590" max="3590" width="22.85546875" style="107" bestFit="1" customWidth="1"/>
    <col min="3591" max="3591" width="48.28515625" style="107" customWidth="1"/>
    <col min="3592" max="3592" width="11.28515625" style="107" customWidth="1"/>
    <col min="3593" max="3593" width="6.28515625" style="107" customWidth="1"/>
    <col min="3594" max="3594" width="6" style="107" customWidth="1"/>
    <col min="3595" max="3595" width="5.42578125" style="107" customWidth="1"/>
    <col min="3596" max="3596" width="5.85546875" style="107" customWidth="1"/>
    <col min="3597" max="3597" width="7" style="107" bestFit="1" customWidth="1"/>
    <col min="3598" max="3598" width="7" style="107" customWidth="1"/>
    <col min="3599" max="3599" width="6.85546875" style="107" customWidth="1"/>
    <col min="3600" max="3600" width="14.42578125" style="107" bestFit="1" customWidth="1"/>
    <col min="3601" max="3602" width="14.28515625" style="107" bestFit="1" customWidth="1"/>
    <col min="3603" max="3603" width="14.85546875" style="107" bestFit="1" customWidth="1"/>
    <col min="3604" max="3604" width="11.42578125" style="107" customWidth="1"/>
    <col min="3605" max="3605" width="15" style="107" customWidth="1"/>
    <col min="3606" max="3606" width="14.42578125" style="107" customWidth="1"/>
    <col min="3607" max="3607" width="16" style="107" bestFit="1" customWidth="1"/>
    <col min="3608" max="3608" width="65.140625" style="107" bestFit="1" customWidth="1"/>
    <col min="3609" max="3609" width="74.140625" style="107" customWidth="1"/>
    <col min="3610" max="3840" width="11.42578125" style="107" customWidth="1"/>
    <col min="3841" max="3841" width="4.7109375" style="107" bestFit="1" customWidth="1"/>
    <col min="3842" max="3842" width="8" style="107" customWidth="1"/>
    <col min="3843" max="3843" width="10.7109375" style="107" customWidth="1"/>
    <col min="3844" max="3844" width="10.140625" style="107" customWidth="1"/>
    <col min="3845" max="3845" width="9.7109375" style="107" customWidth="1"/>
    <col min="3846" max="3846" width="22.85546875" style="107" bestFit="1" customWidth="1"/>
    <col min="3847" max="3847" width="48.28515625" style="107" customWidth="1"/>
    <col min="3848" max="3848" width="11.28515625" style="107" customWidth="1"/>
    <col min="3849" max="3849" width="6.28515625" style="107" customWidth="1"/>
    <col min="3850" max="3850" width="6" style="107" customWidth="1"/>
    <col min="3851" max="3851" width="5.42578125" style="107" customWidth="1"/>
    <col min="3852" max="3852" width="5.85546875" style="107" customWidth="1"/>
    <col min="3853" max="3853" width="7" style="107" bestFit="1" customWidth="1"/>
    <col min="3854" max="3854" width="7" style="107" customWidth="1"/>
    <col min="3855" max="3855" width="6.85546875" style="107" customWidth="1"/>
    <col min="3856" max="3856" width="14.42578125" style="107" bestFit="1" customWidth="1"/>
    <col min="3857" max="3858" width="14.28515625" style="107" bestFit="1" customWidth="1"/>
    <col min="3859" max="3859" width="14.85546875" style="107" bestFit="1" customWidth="1"/>
    <col min="3860" max="3860" width="11.42578125" style="107" customWidth="1"/>
    <col min="3861" max="3861" width="15" style="107" customWidth="1"/>
    <col min="3862" max="3862" width="14.42578125" style="107" customWidth="1"/>
    <col min="3863" max="3863" width="16" style="107" bestFit="1" customWidth="1"/>
    <col min="3864" max="3864" width="65.140625" style="107" bestFit="1" customWidth="1"/>
    <col min="3865" max="3865" width="74.140625" style="107" customWidth="1"/>
    <col min="3866" max="4096" width="11.42578125" style="107" customWidth="1"/>
    <col min="4097" max="4097" width="4.7109375" style="107" bestFit="1" customWidth="1"/>
    <col min="4098" max="4098" width="8" style="107" customWidth="1"/>
    <col min="4099" max="4099" width="10.7109375" style="107" customWidth="1"/>
    <col min="4100" max="4100" width="10.140625" style="107" customWidth="1"/>
    <col min="4101" max="4101" width="9.7109375" style="107" customWidth="1"/>
    <col min="4102" max="4102" width="22.85546875" style="107" bestFit="1" customWidth="1"/>
    <col min="4103" max="4103" width="48.28515625" style="107" customWidth="1"/>
    <col min="4104" max="4104" width="11.28515625" style="107" customWidth="1"/>
    <col min="4105" max="4105" width="6.28515625" style="107" customWidth="1"/>
    <col min="4106" max="4106" width="6" style="107" customWidth="1"/>
    <col min="4107" max="4107" width="5.42578125" style="107" customWidth="1"/>
    <col min="4108" max="4108" width="5.85546875" style="107" customWidth="1"/>
    <col min="4109" max="4109" width="7" style="107" bestFit="1" customWidth="1"/>
    <col min="4110" max="4110" width="7" style="107" customWidth="1"/>
    <col min="4111" max="4111" width="6.85546875" style="107" customWidth="1"/>
    <col min="4112" max="4112" width="14.42578125" style="107" bestFit="1" customWidth="1"/>
    <col min="4113" max="4114" width="14.28515625" style="107" bestFit="1" customWidth="1"/>
    <col min="4115" max="4115" width="14.85546875" style="107" bestFit="1" customWidth="1"/>
    <col min="4116" max="4116" width="11.42578125" style="107" customWidth="1"/>
    <col min="4117" max="4117" width="15" style="107" customWidth="1"/>
    <col min="4118" max="4118" width="14.42578125" style="107" customWidth="1"/>
    <col min="4119" max="4119" width="16" style="107" bestFit="1" customWidth="1"/>
    <col min="4120" max="4120" width="65.140625" style="107" bestFit="1" customWidth="1"/>
    <col min="4121" max="4121" width="74.140625" style="107" customWidth="1"/>
    <col min="4122" max="4352" width="11.42578125" style="107" customWidth="1"/>
    <col min="4353" max="4353" width="4.7109375" style="107" bestFit="1" customWidth="1"/>
    <col min="4354" max="4354" width="8" style="107" customWidth="1"/>
    <col min="4355" max="4355" width="10.7109375" style="107" customWidth="1"/>
    <col min="4356" max="4356" width="10.140625" style="107" customWidth="1"/>
    <col min="4357" max="4357" width="9.7109375" style="107" customWidth="1"/>
    <col min="4358" max="4358" width="22.85546875" style="107" bestFit="1" customWidth="1"/>
    <col min="4359" max="4359" width="48.28515625" style="107" customWidth="1"/>
    <col min="4360" max="4360" width="11.28515625" style="107" customWidth="1"/>
    <col min="4361" max="4361" width="6.28515625" style="107" customWidth="1"/>
    <col min="4362" max="4362" width="6" style="107" customWidth="1"/>
    <col min="4363" max="4363" width="5.42578125" style="107" customWidth="1"/>
    <col min="4364" max="4364" width="5.85546875" style="107" customWidth="1"/>
    <col min="4365" max="4365" width="7" style="107" bestFit="1" customWidth="1"/>
    <col min="4366" max="4366" width="7" style="107" customWidth="1"/>
    <col min="4367" max="4367" width="6.85546875" style="107" customWidth="1"/>
    <col min="4368" max="4368" width="14.42578125" style="107" bestFit="1" customWidth="1"/>
    <col min="4369" max="4370" width="14.28515625" style="107" bestFit="1" customWidth="1"/>
    <col min="4371" max="4371" width="14.85546875" style="107" bestFit="1" customWidth="1"/>
    <col min="4372" max="4372" width="11.42578125" style="107" customWidth="1"/>
    <col min="4373" max="4373" width="15" style="107" customWidth="1"/>
    <col min="4374" max="4374" width="14.42578125" style="107" customWidth="1"/>
    <col min="4375" max="4375" width="16" style="107" bestFit="1" customWidth="1"/>
    <col min="4376" max="4376" width="65.140625" style="107" bestFit="1" customWidth="1"/>
    <col min="4377" max="4377" width="74.140625" style="107" customWidth="1"/>
    <col min="4378" max="4608" width="11.42578125" style="107" customWidth="1"/>
    <col min="4609" max="4609" width="4.7109375" style="107" bestFit="1" customWidth="1"/>
    <col min="4610" max="4610" width="8" style="107" customWidth="1"/>
    <col min="4611" max="4611" width="10.7109375" style="107" customWidth="1"/>
    <col min="4612" max="4612" width="10.140625" style="107" customWidth="1"/>
    <col min="4613" max="4613" width="9.7109375" style="107" customWidth="1"/>
    <col min="4614" max="4614" width="22.85546875" style="107" bestFit="1" customWidth="1"/>
    <col min="4615" max="4615" width="48.28515625" style="107" customWidth="1"/>
    <col min="4616" max="4616" width="11.28515625" style="107" customWidth="1"/>
    <col min="4617" max="4617" width="6.28515625" style="107" customWidth="1"/>
    <col min="4618" max="4618" width="6" style="107" customWidth="1"/>
    <col min="4619" max="4619" width="5.42578125" style="107" customWidth="1"/>
    <col min="4620" max="4620" width="5.85546875" style="107" customWidth="1"/>
    <col min="4621" max="4621" width="7" style="107" bestFit="1" customWidth="1"/>
    <col min="4622" max="4622" width="7" style="107" customWidth="1"/>
    <col min="4623" max="4623" width="6.85546875" style="107" customWidth="1"/>
    <col min="4624" max="4624" width="14.42578125" style="107" bestFit="1" customWidth="1"/>
    <col min="4625" max="4626" width="14.28515625" style="107" bestFit="1" customWidth="1"/>
    <col min="4627" max="4627" width="14.85546875" style="107" bestFit="1" customWidth="1"/>
    <col min="4628" max="4628" width="11.42578125" style="107" customWidth="1"/>
    <col min="4629" max="4629" width="15" style="107" customWidth="1"/>
    <col min="4630" max="4630" width="14.42578125" style="107" customWidth="1"/>
    <col min="4631" max="4631" width="16" style="107" bestFit="1" customWidth="1"/>
    <col min="4632" max="4632" width="65.140625" style="107" bestFit="1" customWidth="1"/>
    <col min="4633" max="4633" width="74.140625" style="107" customWidth="1"/>
    <col min="4634" max="4864" width="11.42578125" style="107" customWidth="1"/>
    <col min="4865" max="4865" width="4.7109375" style="107" bestFit="1" customWidth="1"/>
    <col min="4866" max="4866" width="8" style="107" customWidth="1"/>
    <col min="4867" max="4867" width="10.7109375" style="107" customWidth="1"/>
    <col min="4868" max="4868" width="10.140625" style="107" customWidth="1"/>
    <col min="4869" max="4869" width="9.7109375" style="107" customWidth="1"/>
    <col min="4870" max="4870" width="22.85546875" style="107" bestFit="1" customWidth="1"/>
    <col min="4871" max="4871" width="48.28515625" style="107" customWidth="1"/>
    <col min="4872" max="4872" width="11.28515625" style="107" customWidth="1"/>
    <col min="4873" max="4873" width="6.28515625" style="107" customWidth="1"/>
    <col min="4874" max="4874" width="6" style="107" customWidth="1"/>
    <col min="4875" max="4875" width="5.42578125" style="107" customWidth="1"/>
    <col min="4876" max="4876" width="5.85546875" style="107" customWidth="1"/>
    <col min="4877" max="4877" width="7" style="107" bestFit="1" customWidth="1"/>
    <col min="4878" max="4878" width="7" style="107" customWidth="1"/>
    <col min="4879" max="4879" width="6.85546875" style="107" customWidth="1"/>
    <col min="4880" max="4880" width="14.42578125" style="107" bestFit="1" customWidth="1"/>
    <col min="4881" max="4882" width="14.28515625" style="107" bestFit="1" customWidth="1"/>
    <col min="4883" max="4883" width="14.85546875" style="107" bestFit="1" customWidth="1"/>
    <col min="4884" max="4884" width="11.42578125" style="107" customWidth="1"/>
    <col min="4885" max="4885" width="15" style="107" customWidth="1"/>
    <col min="4886" max="4886" width="14.42578125" style="107" customWidth="1"/>
    <col min="4887" max="4887" width="16" style="107" bestFit="1" customWidth="1"/>
    <col min="4888" max="4888" width="65.140625" style="107" bestFit="1" customWidth="1"/>
    <col min="4889" max="4889" width="74.140625" style="107" customWidth="1"/>
    <col min="4890" max="5120" width="11.42578125" style="107" customWidth="1"/>
    <col min="5121" max="5121" width="4.7109375" style="107" bestFit="1" customWidth="1"/>
    <col min="5122" max="5122" width="8" style="107" customWidth="1"/>
    <col min="5123" max="5123" width="10.7109375" style="107" customWidth="1"/>
    <col min="5124" max="5124" width="10.140625" style="107" customWidth="1"/>
    <col min="5125" max="5125" width="9.7109375" style="107" customWidth="1"/>
    <col min="5126" max="5126" width="22.85546875" style="107" bestFit="1" customWidth="1"/>
    <col min="5127" max="5127" width="48.28515625" style="107" customWidth="1"/>
    <col min="5128" max="5128" width="11.28515625" style="107" customWidth="1"/>
    <col min="5129" max="5129" width="6.28515625" style="107" customWidth="1"/>
    <col min="5130" max="5130" width="6" style="107" customWidth="1"/>
    <col min="5131" max="5131" width="5.42578125" style="107" customWidth="1"/>
    <col min="5132" max="5132" width="5.85546875" style="107" customWidth="1"/>
    <col min="5133" max="5133" width="7" style="107" bestFit="1" customWidth="1"/>
    <col min="5134" max="5134" width="7" style="107" customWidth="1"/>
    <col min="5135" max="5135" width="6.85546875" style="107" customWidth="1"/>
    <col min="5136" max="5136" width="14.42578125" style="107" bestFit="1" customWidth="1"/>
    <col min="5137" max="5138" width="14.28515625" style="107" bestFit="1" customWidth="1"/>
    <col min="5139" max="5139" width="14.85546875" style="107" bestFit="1" customWidth="1"/>
    <col min="5140" max="5140" width="11.42578125" style="107" customWidth="1"/>
    <col min="5141" max="5141" width="15" style="107" customWidth="1"/>
    <col min="5142" max="5142" width="14.42578125" style="107" customWidth="1"/>
    <col min="5143" max="5143" width="16" style="107" bestFit="1" customWidth="1"/>
    <col min="5144" max="5144" width="65.140625" style="107" bestFit="1" customWidth="1"/>
    <col min="5145" max="5145" width="74.140625" style="107" customWidth="1"/>
    <col min="5146" max="5376" width="11.42578125" style="107" customWidth="1"/>
    <col min="5377" max="5377" width="4.7109375" style="107" bestFit="1" customWidth="1"/>
    <col min="5378" max="5378" width="8" style="107" customWidth="1"/>
    <col min="5379" max="5379" width="10.7109375" style="107" customWidth="1"/>
    <col min="5380" max="5380" width="10.140625" style="107" customWidth="1"/>
    <col min="5381" max="5381" width="9.7109375" style="107" customWidth="1"/>
    <col min="5382" max="5382" width="22.85546875" style="107" bestFit="1" customWidth="1"/>
    <col min="5383" max="5383" width="48.28515625" style="107" customWidth="1"/>
    <col min="5384" max="5384" width="11.28515625" style="107" customWidth="1"/>
    <col min="5385" max="5385" width="6.28515625" style="107" customWidth="1"/>
    <col min="5386" max="5386" width="6" style="107" customWidth="1"/>
    <col min="5387" max="5387" width="5.42578125" style="107" customWidth="1"/>
    <col min="5388" max="5388" width="5.85546875" style="107" customWidth="1"/>
    <col min="5389" max="5389" width="7" style="107" bestFit="1" customWidth="1"/>
    <col min="5390" max="5390" width="7" style="107" customWidth="1"/>
    <col min="5391" max="5391" width="6.85546875" style="107" customWidth="1"/>
    <col min="5392" max="5392" width="14.42578125" style="107" bestFit="1" customWidth="1"/>
    <col min="5393" max="5394" width="14.28515625" style="107" bestFit="1" customWidth="1"/>
    <col min="5395" max="5395" width="14.85546875" style="107" bestFit="1" customWidth="1"/>
    <col min="5396" max="5396" width="11.42578125" style="107" customWidth="1"/>
    <col min="5397" max="5397" width="15" style="107" customWidth="1"/>
    <col min="5398" max="5398" width="14.42578125" style="107" customWidth="1"/>
    <col min="5399" max="5399" width="16" style="107" bestFit="1" customWidth="1"/>
    <col min="5400" max="5400" width="65.140625" style="107" bestFit="1" customWidth="1"/>
    <col min="5401" max="5401" width="74.140625" style="107" customWidth="1"/>
    <col min="5402" max="5632" width="11.42578125" style="107" customWidth="1"/>
    <col min="5633" max="5633" width="4.7109375" style="107" bestFit="1" customWidth="1"/>
    <col min="5634" max="5634" width="8" style="107" customWidth="1"/>
    <col min="5635" max="5635" width="10.7109375" style="107" customWidth="1"/>
    <col min="5636" max="5636" width="10.140625" style="107" customWidth="1"/>
    <col min="5637" max="5637" width="9.7109375" style="107" customWidth="1"/>
    <col min="5638" max="5638" width="22.85546875" style="107" bestFit="1" customWidth="1"/>
    <col min="5639" max="5639" width="48.28515625" style="107" customWidth="1"/>
    <col min="5640" max="5640" width="11.28515625" style="107" customWidth="1"/>
    <col min="5641" max="5641" width="6.28515625" style="107" customWidth="1"/>
    <col min="5642" max="5642" width="6" style="107" customWidth="1"/>
    <col min="5643" max="5643" width="5.42578125" style="107" customWidth="1"/>
    <col min="5644" max="5644" width="5.85546875" style="107" customWidth="1"/>
    <col min="5645" max="5645" width="7" style="107" bestFit="1" customWidth="1"/>
    <col min="5646" max="5646" width="7" style="107" customWidth="1"/>
    <col min="5647" max="5647" width="6.85546875" style="107" customWidth="1"/>
    <col min="5648" max="5648" width="14.42578125" style="107" bestFit="1" customWidth="1"/>
    <col min="5649" max="5650" width="14.28515625" style="107" bestFit="1" customWidth="1"/>
    <col min="5651" max="5651" width="14.85546875" style="107" bestFit="1" customWidth="1"/>
    <col min="5652" max="5652" width="11.42578125" style="107" customWidth="1"/>
    <col min="5653" max="5653" width="15" style="107" customWidth="1"/>
    <col min="5654" max="5654" width="14.42578125" style="107" customWidth="1"/>
    <col min="5655" max="5655" width="16" style="107" bestFit="1" customWidth="1"/>
    <col min="5656" max="5656" width="65.140625" style="107" bestFit="1" customWidth="1"/>
    <col min="5657" max="5657" width="74.140625" style="107" customWidth="1"/>
    <col min="5658" max="5888" width="11.42578125" style="107" customWidth="1"/>
    <col min="5889" max="5889" width="4.7109375" style="107" bestFit="1" customWidth="1"/>
    <col min="5890" max="5890" width="8" style="107" customWidth="1"/>
    <col min="5891" max="5891" width="10.7109375" style="107" customWidth="1"/>
    <col min="5892" max="5892" width="10.140625" style="107" customWidth="1"/>
    <col min="5893" max="5893" width="9.7109375" style="107" customWidth="1"/>
    <col min="5894" max="5894" width="22.85546875" style="107" bestFit="1" customWidth="1"/>
    <col min="5895" max="5895" width="48.28515625" style="107" customWidth="1"/>
    <col min="5896" max="5896" width="11.28515625" style="107" customWidth="1"/>
    <col min="5897" max="5897" width="6.28515625" style="107" customWidth="1"/>
    <col min="5898" max="5898" width="6" style="107" customWidth="1"/>
    <col min="5899" max="5899" width="5.42578125" style="107" customWidth="1"/>
    <col min="5900" max="5900" width="5.85546875" style="107" customWidth="1"/>
    <col min="5901" max="5901" width="7" style="107" bestFit="1" customWidth="1"/>
    <col min="5902" max="5902" width="7" style="107" customWidth="1"/>
    <col min="5903" max="5903" width="6.85546875" style="107" customWidth="1"/>
    <col min="5904" max="5904" width="14.42578125" style="107" bestFit="1" customWidth="1"/>
    <col min="5905" max="5906" width="14.28515625" style="107" bestFit="1" customWidth="1"/>
    <col min="5907" max="5907" width="14.85546875" style="107" bestFit="1" customWidth="1"/>
    <col min="5908" max="5908" width="11.42578125" style="107" customWidth="1"/>
    <col min="5909" max="5909" width="15" style="107" customWidth="1"/>
    <col min="5910" max="5910" width="14.42578125" style="107" customWidth="1"/>
    <col min="5911" max="5911" width="16" style="107" bestFit="1" customWidth="1"/>
    <col min="5912" max="5912" width="65.140625" style="107" bestFit="1" customWidth="1"/>
    <col min="5913" max="5913" width="74.140625" style="107" customWidth="1"/>
    <col min="5914" max="6144" width="11.42578125" style="107" customWidth="1"/>
    <col min="6145" max="6145" width="4.7109375" style="107" bestFit="1" customWidth="1"/>
    <col min="6146" max="6146" width="8" style="107" customWidth="1"/>
    <col min="6147" max="6147" width="10.7109375" style="107" customWidth="1"/>
    <col min="6148" max="6148" width="10.140625" style="107" customWidth="1"/>
    <col min="6149" max="6149" width="9.7109375" style="107" customWidth="1"/>
    <col min="6150" max="6150" width="22.85546875" style="107" bestFit="1" customWidth="1"/>
    <col min="6151" max="6151" width="48.28515625" style="107" customWidth="1"/>
    <col min="6152" max="6152" width="11.28515625" style="107" customWidth="1"/>
    <col min="6153" max="6153" width="6.28515625" style="107" customWidth="1"/>
    <col min="6154" max="6154" width="6" style="107" customWidth="1"/>
    <col min="6155" max="6155" width="5.42578125" style="107" customWidth="1"/>
    <col min="6156" max="6156" width="5.85546875" style="107" customWidth="1"/>
    <col min="6157" max="6157" width="7" style="107" bestFit="1" customWidth="1"/>
    <col min="6158" max="6158" width="7" style="107" customWidth="1"/>
    <col min="6159" max="6159" width="6.85546875" style="107" customWidth="1"/>
    <col min="6160" max="6160" width="14.42578125" style="107" bestFit="1" customWidth="1"/>
    <col min="6161" max="6162" width="14.28515625" style="107" bestFit="1" customWidth="1"/>
    <col min="6163" max="6163" width="14.85546875" style="107" bestFit="1" customWidth="1"/>
    <col min="6164" max="6164" width="11.42578125" style="107" customWidth="1"/>
    <col min="6165" max="6165" width="15" style="107" customWidth="1"/>
    <col min="6166" max="6166" width="14.42578125" style="107" customWidth="1"/>
    <col min="6167" max="6167" width="16" style="107" bestFit="1" customWidth="1"/>
    <col min="6168" max="6168" width="65.140625" style="107" bestFit="1" customWidth="1"/>
    <col min="6169" max="6169" width="74.140625" style="107" customWidth="1"/>
    <col min="6170" max="6400" width="11.42578125" style="107" customWidth="1"/>
    <col min="6401" max="6401" width="4.7109375" style="107" bestFit="1" customWidth="1"/>
    <col min="6402" max="6402" width="8" style="107" customWidth="1"/>
    <col min="6403" max="6403" width="10.7109375" style="107" customWidth="1"/>
    <col min="6404" max="6404" width="10.140625" style="107" customWidth="1"/>
    <col min="6405" max="6405" width="9.7109375" style="107" customWidth="1"/>
    <col min="6406" max="6406" width="22.85546875" style="107" bestFit="1" customWidth="1"/>
    <col min="6407" max="6407" width="48.28515625" style="107" customWidth="1"/>
    <col min="6408" max="6408" width="11.28515625" style="107" customWidth="1"/>
    <col min="6409" max="6409" width="6.28515625" style="107" customWidth="1"/>
    <col min="6410" max="6410" width="6" style="107" customWidth="1"/>
    <col min="6411" max="6411" width="5.42578125" style="107" customWidth="1"/>
    <col min="6412" max="6412" width="5.85546875" style="107" customWidth="1"/>
    <col min="6413" max="6413" width="7" style="107" bestFit="1" customWidth="1"/>
    <col min="6414" max="6414" width="7" style="107" customWidth="1"/>
    <col min="6415" max="6415" width="6.85546875" style="107" customWidth="1"/>
    <col min="6416" max="6416" width="14.42578125" style="107" bestFit="1" customWidth="1"/>
    <col min="6417" max="6418" width="14.28515625" style="107" bestFit="1" customWidth="1"/>
    <col min="6419" max="6419" width="14.85546875" style="107" bestFit="1" customWidth="1"/>
    <col min="6420" max="6420" width="11.42578125" style="107" customWidth="1"/>
    <col min="6421" max="6421" width="15" style="107" customWidth="1"/>
    <col min="6422" max="6422" width="14.42578125" style="107" customWidth="1"/>
    <col min="6423" max="6423" width="16" style="107" bestFit="1" customWidth="1"/>
    <col min="6424" max="6424" width="65.140625" style="107" bestFit="1" customWidth="1"/>
    <col min="6425" max="6425" width="74.140625" style="107" customWidth="1"/>
    <col min="6426" max="6656" width="11.42578125" style="107" customWidth="1"/>
    <col min="6657" max="6657" width="4.7109375" style="107" bestFit="1" customWidth="1"/>
    <col min="6658" max="6658" width="8" style="107" customWidth="1"/>
    <col min="6659" max="6659" width="10.7109375" style="107" customWidth="1"/>
    <col min="6660" max="6660" width="10.140625" style="107" customWidth="1"/>
    <col min="6661" max="6661" width="9.7109375" style="107" customWidth="1"/>
    <col min="6662" max="6662" width="22.85546875" style="107" bestFit="1" customWidth="1"/>
    <col min="6663" max="6663" width="48.28515625" style="107" customWidth="1"/>
    <col min="6664" max="6664" width="11.28515625" style="107" customWidth="1"/>
    <col min="6665" max="6665" width="6.28515625" style="107" customWidth="1"/>
    <col min="6666" max="6666" width="6" style="107" customWidth="1"/>
    <col min="6667" max="6667" width="5.42578125" style="107" customWidth="1"/>
    <col min="6668" max="6668" width="5.85546875" style="107" customWidth="1"/>
    <col min="6669" max="6669" width="7" style="107" bestFit="1" customWidth="1"/>
    <col min="6670" max="6670" width="7" style="107" customWidth="1"/>
    <col min="6671" max="6671" width="6.85546875" style="107" customWidth="1"/>
    <col min="6672" max="6672" width="14.42578125" style="107" bestFit="1" customWidth="1"/>
    <col min="6673" max="6674" width="14.28515625" style="107" bestFit="1" customWidth="1"/>
    <col min="6675" max="6675" width="14.85546875" style="107" bestFit="1" customWidth="1"/>
    <col min="6676" max="6676" width="11.42578125" style="107" customWidth="1"/>
    <col min="6677" max="6677" width="15" style="107" customWidth="1"/>
    <col min="6678" max="6678" width="14.42578125" style="107" customWidth="1"/>
    <col min="6679" max="6679" width="16" style="107" bestFit="1" customWidth="1"/>
    <col min="6680" max="6680" width="65.140625" style="107" bestFit="1" customWidth="1"/>
    <col min="6681" max="6681" width="74.140625" style="107" customWidth="1"/>
    <col min="6682" max="6912" width="11.42578125" style="107" customWidth="1"/>
    <col min="6913" max="6913" width="4.7109375" style="107" bestFit="1" customWidth="1"/>
    <col min="6914" max="6914" width="8" style="107" customWidth="1"/>
    <col min="6915" max="6915" width="10.7109375" style="107" customWidth="1"/>
    <col min="6916" max="6916" width="10.140625" style="107" customWidth="1"/>
    <col min="6917" max="6917" width="9.7109375" style="107" customWidth="1"/>
    <col min="6918" max="6918" width="22.85546875" style="107" bestFit="1" customWidth="1"/>
    <col min="6919" max="6919" width="48.28515625" style="107" customWidth="1"/>
    <col min="6920" max="6920" width="11.28515625" style="107" customWidth="1"/>
    <col min="6921" max="6921" width="6.28515625" style="107" customWidth="1"/>
    <col min="6922" max="6922" width="6" style="107" customWidth="1"/>
    <col min="6923" max="6923" width="5.42578125" style="107" customWidth="1"/>
    <col min="6924" max="6924" width="5.85546875" style="107" customWidth="1"/>
    <col min="6925" max="6925" width="7" style="107" bestFit="1" customWidth="1"/>
    <col min="6926" max="6926" width="7" style="107" customWidth="1"/>
    <col min="6927" max="6927" width="6.85546875" style="107" customWidth="1"/>
    <col min="6928" max="6928" width="14.42578125" style="107" bestFit="1" customWidth="1"/>
    <col min="6929" max="6930" width="14.28515625" style="107" bestFit="1" customWidth="1"/>
    <col min="6931" max="6931" width="14.85546875" style="107" bestFit="1" customWidth="1"/>
    <col min="6932" max="6932" width="11.42578125" style="107" customWidth="1"/>
    <col min="6933" max="6933" width="15" style="107" customWidth="1"/>
    <col min="6934" max="6934" width="14.42578125" style="107" customWidth="1"/>
    <col min="6935" max="6935" width="16" style="107" bestFit="1" customWidth="1"/>
    <col min="6936" max="6936" width="65.140625" style="107" bestFit="1" customWidth="1"/>
    <col min="6937" max="6937" width="74.140625" style="107" customWidth="1"/>
    <col min="6938" max="7168" width="11.42578125" style="107" customWidth="1"/>
    <col min="7169" max="7169" width="4.7109375" style="107" bestFit="1" customWidth="1"/>
    <col min="7170" max="7170" width="8" style="107" customWidth="1"/>
    <col min="7171" max="7171" width="10.7109375" style="107" customWidth="1"/>
    <col min="7172" max="7172" width="10.140625" style="107" customWidth="1"/>
    <col min="7173" max="7173" width="9.7109375" style="107" customWidth="1"/>
    <col min="7174" max="7174" width="22.85546875" style="107" bestFit="1" customWidth="1"/>
    <col min="7175" max="7175" width="48.28515625" style="107" customWidth="1"/>
    <col min="7176" max="7176" width="11.28515625" style="107" customWidth="1"/>
    <col min="7177" max="7177" width="6.28515625" style="107" customWidth="1"/>
    <col min="7178" max="7178" width="6" style="107" customWidth="1"/>
    <col min="7179" max="7179" width="5.42578125" style="107" customWidth="1"/>
    <col min="7180" max="7180" width="5.85546875" style="107" customWidth="1"/>
    <col min="7181" max="7181" width="7" style="107" bestFit="1" customWidth="1"/>
    <col min="7182" max="7182" width="7" style="107" customWidth="1"/>
    <col min="7183" max="7183" width="6.85546875" style="107" customWidth="1"/>
    <col min="7184" max="7184" width="14.42578125" style="107" bestFit="1" customWidth="1"/>
    <col min="7185" max="7186" width="14.28515625" style="107" bestFit="1" customWidth="1"/>
    <col min="7187" max="7187" width="14.85546875" style="107" bestFit="1" customWidth="1"/>
    <col min="7188" max="7188" width="11.42578125" style="107" customWidth="1"/>
    <col min="7189" max="7189" width="15" style="107" customWidth="1"/>
    <col min="7190" max="7190" width="14.42578125" style="107" customWidth="1"/>
    <col min="7191" max="7191" width="16" style="107" bestFit="1" customWidth="1"/>
    <col min="7192" max="7192" width="65.140625" style="107" bestFit="1" customWidth="1"/>
    <col min="7193" max="7193" width="74.140625" style="107" customWidth="1"/>
    <col min="7194" max="7424" width="11.42578125" style="107" customWidth="1"/>
    <col min="7425" max="7425" width="4.7109375" style="107" bestFit="1" customWidth="1"/>
    <col min="7426" max="7426" width="8" style="107" customWidth="1"/>
    <col min="7427" max="7427" width="10.7109375" style="107" customWidth="1"/>
    <col min="7428" max="7428" width="10.140625" style="107" customWidth="1"/>
    <col min="7429" max="7429" width="9.7109375" style="107" customWidth="1"/>
    <col min="7430" max="7430" width="22.85546875" style="107" bestFit="1" customWidth="1"/>
    <col min="7431" max="7431" width="48.28515625" style="107" customWidth="1"/>
    <col min="7432" max="7432" width="11.28515625" style="107" customWidth="1"/>
    <col min="7433" max="7433" width="6.28515625" style="107" customWidth="1"/>
    <col min="7434" max="7434" width="6" style="107" customWidth="1"/>
    <col min="7435" max="7435" width="5.42578125" style="107" customWidth="1"/>
    <col min="7436" max="7436" width="5.85546875" style="107" customWidth="1"/>
    <col min="7437" max="7437" width="7" style="107" bestFit="1" customWidth="1"/>
    <col min="7438" max="7438" width="7" style="107" customWidth="1"/>
    <col min="7439" max="7439" width="6.85546875" style="107" customWidth="1"/>
    <col min="7440" max="7440" width="14.42578125" style="107" bestFit="1" customWidth="1"/>
    <col min="7441" max="7442" width="14.28515625" style="107" bestFit="1" customWidth="1"/>
    <col min="7443" max="7443" width="14.85546875" style="107" bestFit="1" customWidth="1"/>
    <col min="7444" max="7444" width="11.42578125" style="107" customWidth="1"/>
    <col min="7445" max="7445" width="15" style="107" customWidth="1"/>
    <col min="7446" max="7446" width="14.42578125" style="107" customWidth="1"/>
    <col min="7447" max="7447" width="16" style="107" bestFit="1" customWidth="1"/>
    <col min="7448" max="7448" width="65.140625" style="107" bestFit="1" customWidth="1"/>
    <col min="7449" max="7449" width="74.140625" style="107" customWidth="1"/>
    <col min="7450" max="7680" width="11.42578125" style="107" customWidth="1"/>
    <col min="7681" max="7681" width="4.7109375" style="107" bestFit="1" customWidth="1"/>
    <col min="7682" max="7682" width="8" style="107" customWidth="1"/>
    <col min="7683" max="7683" width="10.7109375" style="107" customWidth="1"/>
    <col min="7684" max="7684" width="10.140625" style="107" customWidth="1"/>
    <col min="7685" max="7685" width="9.7109375" style="107" customWidth="1"/>
    <col min="7686" max="7686" width="22.85546875" style="107" bestFit="1" customWidth="1"/>
    <col min="7687" max="7687" width="48.28515625" style="107" customWidth="1"/>
    <col min="7688" max="7688" width="11.28515625" style="107" customWidth="1"/>
    <col min="7689" max="7689" width="6.28515625" style="107" customWidth="1"/>
    <col min="7690" max="7690" width="6" style="107" customWidth="1"/>
    <col min="7691" max="7691" width="5.42578125" style="107" customWidth="1"/>
    <col min="7692" max="7692" width="5.85546875" style="107" customWidth="1"/>
    <col min="7693" max="7693" width="7" style="107" bestFit="1" customWidth="1"/>
    <col min="7694" max="7694" width="7" style="107" customWidth="1"/>
    <col min="7695" max="7695" width="6.85546875" style="107" customWidth="1"/>
    <col min="7696" max="7696" width="14.42578125" style="107" bestFit="1" customWidth="1"/>
    <col min="7697" max="7698" width="14.28515625" style="107" bestFit="1" customWidth="1"/>
    <col min="7699" max="7699" width="14.85546875" style="107" bestFit="1" customWidth="1"/>
    <col min="7700" max="7700" width="11.42578125" style="107" customWidth="1"/>
    <col min="7701" max="7701" width="15" style="107" customWidth="1"/>
    <col min="7702" max="7702" width="14.42578125" style="107" customWidth="1"/>
    <col min="7703" max="7703" width="16" style="107" bestFit="1" customWidth="1"/>
    <col min="7704" max="7704" width="65.140625" style="107" bestFit="1" customWidth="1"/>
    <col min="7705" max="7705" width="74.140625" style="107" customWidth="1"/>
    <col min="7706" max="7936" width="11.42578125" style="107" customWidth="1"/>
    <col min="7937" max="7937" width="4.7109375" style="107" bestFit="1" customWidth="1"/>
    <col min="7938" max="7938" width="8" style="107" customWidth="1"/>
    <col min="7939" max="7939" width="10.7109375" style="107" customWidth="1"/>
    <col min="7940" max="7940" width="10.140625" style="107" customWidth="1"/>
    <col min="7941" max="7941" width="9.7109375" style="107" customWidth="1"/>
    <col min="7942" max="7942" width="22.85546875" style="107" bestFit="1" customWidth="1"/>
    <col min="7943" max="7943" width="48.28515625" style="107" customWidth="1"/>
    <col min="7944" max="7944" width="11.28515625" style="107" customWidth="1"/>
    <col min="7945" max="7945" width="6.28515625" style="107" customWidth="1"/>
    <col min="7946" max="7946" width="6" style="107" customWidth="1"/>
    <col min="7947" max="7947" width="5.42578125" style="107" customWidth="1"/>
    <col min="7948" max="7948" width="5.85546875" style="107" customWidth="1"/>
    <col min="7949" max="7949" width="7" style="107" bestFit="1" customWidth="1"/>
    <col min="7950" max="7950" width="7" style="107" customWidth="1"/>
    <col min="7951" max="7951" width="6.85546875" style="107" customWidth="1"/>
    <col min="7952" max="7952" width="14.42578125" style="107" bestFit="1" customWidth="1"/>
    <col min="7953" max="7954" width="14.28515625" style="107" bestFit="1" customWidth="1"/>
    <col min="7955" max="7955" width="14.85546875" style="107" bestFit="1" customWidth="1"/>
    <col min="7956" max="7956" width="11.42578125" style="107" customWidth="1"/>
    <col min="7957" max="7957" width="15" style="107" customWidth="1"/>
    <col min="7958" max="7958" width="14.42578125" style="107" customWidth="1"/>
    <col min="7959" max="7959" width="16" style="107" bestFit="1" customWidth="1"/>
    <col min="7960" max="7960" width="65.140625" style="107" bestFit="1" customWidth="1"/>
    <col min="7961" max="7961" width="74.140625" style="107" customWidth="1"/>
    <col min="7962" max="8192" width="11.42578125" style="107" customWidth="1"/>
    <col min="8193" max="8193" width="4.7109375" style="107" bestFit="1" customWidth="1"/>
    <col min="8194" max="8194" width="8" style="107" customWidth="1"/>
    <col min="8195" max="8195" width="10.7109375" style="107" customWidth="1"/>
    <col min="8196" max="8196" width="10.140625" style="107" customWidth="1"/>
    <col min="8197" max="8197" width="9.7109375" style="107" customWidth="1"/>
    <col min="8198" max="8198" width="22.85546875" style="107" bestFit="1" customWidth="1"/>
    <col min="8199" max="8199" width="48.28515625" style="107" customWidth="1"/>
    <col min="8200" max="8200" width="11.28515625" style="107" customWidth="1"/>
    <col min="8201" max="8201" width="6.28515625" style="107" customWidth="1"/>
    <col min="8202" max="8202" width="6" style="107" customWidth="1"/>
    <col min="8203" max="8203" width="5.42578125" style="107" customWidth="1"/>
    <col min="8204" max="8204" width="5.85546875" style="107" customWidth="1"/>
    <col min="8205" max="8205" width="7" style="107" bestFit="1" customWidth="1"/>
    <col min="8206" max="8206" width="7" style="107" customWidth="1"/>
    <col min="8207" max="8207" width="6.85546875" style="107" customWidth="1"/>
    <col min="8208" max="8208" width="14.42578125" style="107" bestFit="1" customWidth="1"/>
    <col min="8209" max="8210" width="14.28515625" style="107" bestFit="1" customWidth="1"/>
    <col min="8211" max="8211" width="14.85546875" style="107" bestFit="1" customWidth="1"/>
    <col min="8212" max="8212" width="11.42578125" style="107" customWidth="1"/>
    <col min="8213" max="8213" width="15" style="107" customWidth="1"/>
    <col min="8214" max="8214" width="14.42578125" style="107" customWidth="1"/>
    <col min="8215" max="8215" width="16" style="107" bestFit="1" customWidth="1"/>
    <col min="8216" max="8216" width="65.140625" style="107" bestFit="1" customWidth="1"/>
    <col min="8217" max="8217" width="74.140625" style="107" customWidth="1"/>
    <col min="8218" max="8448" width="11.42578125" style="107" customWidth="1"/>
    <col min="8449" max="8449" width="4.7109375" style="107" bestFit="1" customWidth="1"/>
    <col min="8450" max="8450" width="8" style="107" customWidth="1"/>
    <col min="8451" max="8451" width="10.7109375" style="107" customWidth="1"/>
    <col min="8452" max="8452" width="10.140625" style="107" customWidth="1"/>
    <col min="8453" max="8453" width="9.7109375" style="107" customWidth="1"/>
    <col min="8454" max="8454" width="22.85546875" style="107" bestFit="1" customWidth="1"/>
    <col min="8455" max="8455" width="48.28515625" style="107" customWidth="1"/>
    <col min="8456" max="8456" width="11.28515625" style="107" customWidth="1"/>
    <col min="8457" max="8457" width="6.28515625" style="107" customWidth="1"/>
    <col min="8458" max="8458" width="6" style="107" customWidth="1"/>
    <col min="8459" max="8459" width="5.42578125" style="107" customWidth="1"/>
    <col min="8460" max="8460" width="5.85546875" style="107" customWidth="1"/>
    <col min="8461" max="8461" width="7" style="107" bestFit="1" customWidth="1"/>
    <col min="8462" max="8462" width="7" style="107" customWidth="1"/>
    <col min="8463" max="8463" width="6.85546875" style="107" customWidth="1"/>
    <col min="8464" max="8464" width="14.42578125" style="107" bestFit="1" customWidth="1"/>
    <col min="8465" max="8466" width="14.28515625" style="107" bestFit="1" customWidth="1"/>
    <col min="8467" max="8467" width="14.85546875" style="107" bestFit="1" customWidth="1"/>
    <col min="8468" max="8468" width="11.42578125" style="107" customWidth="1"/>
    <col min="8469" max="8469" width="15" style="107" customWidth="1"/>
    <col min="8470" max="8470" width="14.42578125" style="107" customWidth="1"/>
    <col min="8471" max="8471" width="16" style="107" bestFit="1" customWidth="1"/>
    <col min="8472" max="8472" width="65.140625" style="107" bestFit="1" customWidth="1"/>
    <col min="8473" max="8473" width="74.140625" style="107" customWidth="1"/>
    <col min="8474" max="8704" width="11.42578125" style="107" customWidth="1"/>
    <col min="8705" max="8705" width="4.7109375" style="107" bestFit="1" customWidth="1"/>
    <col min="8706" max="8706" width="8" style="107" customWidth="1"/>
    <col min="8707" max="8707" width="10.7109375" style="107" customWidth="1"/>
    <col min="8708" max="8708" width="10.140625" style="107" customWidth="1"/>
    <col min="8709" max="8709" width="9.7109375" style="107" customWidth="1"/>
    <col min="8710" max="8710" width="22.85546875" style="107" bestFit="1" customWidth="1"/>
    <col min="8711" max="8711" width="48.28515625" style="107" customWidth="1"/>
    <col min="8712" max="8712" width="11.28515625" style="107" customWidth="1"/>
    <col min="8713" max="8713" width="6.28515625" style="107" customWidth="1"/>
    <col min="8714" max="8714" width="6" style="107" customWidth="1"/>
    <col min="8715" max="8715" width="5.42578125" style="107" customWidth="1"/>
    <col min="8716" max="8716" width="5.85546875" style="107" customWidth="1"/>
    <col min="8717" max="8717" width="7" style="107" bestFit="1" customWidth="1"/>
    <col min="8718" max="8718" width="7" style="107" customWidth="1"/>
    <col min="8719" max="8719" width="6.85546875" style="107" customWidth="1"/>
    <col min="8720" max="8720" width="14.42578125" style="107" bestFit="1" customWidth="1"/>
    <col min="8721" max="8722" width="14.28515625" style="107" bestFit="1" customWidth="1"/>
    <col min="8723" max="8723" width="14.85546875" style="107" bestFit="1" customWidth="1"/>
    <col min="8724" max="8724" width="11.42578125" style="107" customWidth="1"/>
    <col min="8725" max="8725" width="15" style="107" customWidth="1"/>
    <col min="8726" max="8726" width="14.42578125" style="107" customWidth="1"/>
    <col min="8727" max="8727" width="16" style="107" bestFit="1" customWidth="1"/>
    <col min="8728" max="8728" width="65.140625" style="107" bestFit="1" customWidth="1"/>
    <col min="8729" max="8729" width="74.140625" style="107" customWidth="1"/>
    <col min="8730" max="8960" width="11.42578125" style="107" customWidth="1"/>
    <col min="8961" max="8961" width="4.7109375" style="107" bestFit="1" customWidth="1"/>
    <col min="8962" max="8962" width="8" style="107" customWidth="1"/>
    <col min="8963" max="8963" width="10.7109375" style="107" customWidth="1"/>
    <col min="8964" max="8964" width="10.140625" style="107" customWidth="1"/>
    <col min="8965" max="8965" width="9.7109375" style="107" customWidth="1"/>
    <col min="8966" max="8966" width="22.85546875" style="107" bestFit="1" customWidth="1"/>
    <col min="8967" max="8967" width="48.28515625" style="107" customWidth="1"/>
    <col min="8968" max="8968" width="11.28515625" style="107" customWidth="1"/>
    <col min="8969" max="8969" width="6.28515625" style="107" customWidth="1"/>
    <col min="8970" max="8970" width="6" style="107" customWidth="1"/>
    <col min="8971" max="8971" width="5.42578125" style="107" customWidth="1"/>
    <col min="8972" max="8972" width="5.85546875" style="107" customWidth="1"/>
    <col min="8973" max="8973" width="7" style="107" bestFit="1" customWidth="1"/>
    <col min="8974" max="8974" width="7" style="107" customWidth="1"/>
    <col min="8975" max="8975" width="6.85546875" style="107" customWidth="1"/>
    <col min="8976" max="8976" width="14.42578125" style="107" bestFit="1" customWidth="1"/>
    <col min="8977" max="8978" width="14.28515625" style="107" bestFit="1" customWidth="1"/>
    <col min="8979" max="8979" width="14.85546875" style="107" bestFit="1" customWidth="1"/>
    <col min="8980" max="8980" width="11.42578125" style="107" customWidth="1"/>
    <col min="8981" max="8981" width="15" style="107" customWidth="1"/>
    <col min="8982" max="8982" width="14.42578125" style="107" customWidth="1"/>
    <col min="8983" max="8983" width="16" style="107" bestFit="1" customWidth="1"/>
    <col min="8984" max="8984" width="65.140625" style="107" bestFit="1" customWidth="1"/>
    <col min="8985" max="8985" width="74.140625" style="107" customWidth="1"/>
    <col min="8986" max="9216" width="11.42578125" style="107" customWidth="1"/>
    <col min="9217" max="9217" width="4.7109375" style="107" bestFit="1" customWidth="1"/>
    <col min="9218" max="9218" width="8" style="107" customWidth="1"/>
    <col min="9219" max="9219" width="10.7109375" style="107" customWidth="1"/>
    <col min="9220" max="9220" width="10.140625" style="107" customWidth="1"/>
    <col min="9221" max="9221" width="9.7109375" style="107" customWidth="1"/>
    <col min="9222" max="9222" width="22.85546875" style="107" bestFit="1" customWidth="1"/>
    <col min="9223" max="9223" width="48.28515625" style="107" customWidth="1"/>
    <col min="9224" max="9224" width="11.28515625" style="107" customWidth="1"/>
    <col min="9225" max="9225" width="6.28515625" style="107" customWidth="1"/>
    <col min="9226" max="9226" width="6" style="107" customWidth="1"/>
    <col min="9227" max="9227" width="5.42578125" style="107" customWidth="1"/>
    <col min="9228" max="9228" width="5.85546875" style="107" customWidth="1"/>
    <col min="9229" max="9229" width="7" style="107" bestFit="1" customWidth="1"/>
    <col min="9230" max="9230" width="7" style="107" customWidth="1"/>
    <col min="9231" max="9231" width="6.85546875" style="107" customWidth="1"/>
    <col min="9232" max="9232" width="14.42578125" style="107" bestFit="1" customWidth="1"/>
    <col min="9233" max="9234" width="14.28515625" style="107" bestFit="1" customWidth="1"/>
    <col min="9235" max="9235" width="14.85546875" style="107" bestFit="1" customWidth="1"/>
    <col min="9236" max="9236" width="11.42578125" style="107" customWidth="1"/>
    <col min="9237" max="9237" width="15" style="107" customWidth="1"/>
    <col min="9238" max="9238" width="14.42578125" style="107" customWidth="1"/>
    <col min="9239" max="9239" width="16" style="107" bestFit="1" customWidth="1"/>
    <col min="9240" max="9240" width="65.140625" style="107" bestFit="1" customWidth="1"/>
    <col min="9241" max="9241" width="74.140625" style="107" customWidth="1"/>
    <col min="9242" max="9472" width="11.42578125" style="107" customWidth="1"/>
    <col min="9473" max="9473" width="4.7109375" style="107" bestFit="1" customWidth="1"/>
    <col min="9474" max="9474" width="8" style="107" customWidth="1"/>
    <col min="9475" max="9475" width="10.7109375" style="107" customWidth="1"/>
    <col min="9476" max="9476" width="10.140625" style="107" customWidth="1"/>
    <col min="9477" max="9477" width="9.7109375" style="107" customWidth="1"/>
    <col min="9478" max="9478" width="22.85546875" style="107" bestFit="1" customWidth="1"/>
    <col min="9479" max="9479" width="48.28515625" style="107" customWidth="1"/>
    <col min="9480" max="9480" width="11.28515625" style="107" customWidth="1"/>
    <col min="9481" max="9481" width="6.28515625" style="107" customWidth="1"/>
    <col min="9482" max="9482" width="6" style="107" customWidth="1"/>
    <col min="9483" max="9483" width="5.42578125" style="107" customWidth="1"/>
    <col min="9484" max="9484" width="5.85546875" style="107" customWidth="1"/>
    <col min="9485" max="9485" width="7" style="107" bestFit="1" customWidth="1"/>
    <col min="9486" max="9486" width="7" style="107" customWidth="1"/>
    <col min="9487" max="9487" width="6.85546875" style="107" customWidth="1"/>
    <col min="9488" max="9488" width="14.42578125" style="107" bestFit="1" customWidth="1"/>
    <col min="9489" max="9490" width="14.28515625" style="107" bestFit="1" customWidth="1"/>
    <col min="9491" max="9491" width="14.85546875" style="107" bestFit="1" customWidth="1"/>
    <col min="9492" max="9492" width="11.42578125" style="107" customWidth="1"/>
    <col min="9493" max="9493" width="15" style="107" customWidth="1"/>
    <col min="9494" max="9494" width="14.42578125" style="107" customWidth="1"/>
    <col min="9495" max="9495" width="16" style="107" bestFit="1" customWidth="1"/>
    <col min="9496" max="9496" width="65.140625" style="107" bestFit="1" customWidth="1"/>
    <col min="9497" max="9497" width="74.140625" style="107" customWidth="1"/>
    <col min="9498" max="9728" width="11.42578125" style="107" customWidth="1"/>
    <col min="9729" max="9729" width="4.7109375" style="107" bestFit="1" customWidth="1"/>
    <col min="9730" max="9730" width="8" style="107" customWidth="1"/>
    <col min="9731" max="9731" width="10.7109375" style="107" customWidth="1"/>
    <col min="9732" max="9732" width="10.140625" style="107" customWidth="1"/>
    <col min="9733" max="9733" width="9.7109375" style="107" customWidth="1"/>
    <col min="9734" max="9734" width="22.85546875" style="107" bestFit="1" customWidth="1"/>
    <col min="9735" max="9735" width="48.28515625" style="107" customWidth="1"/>
    <col min="9736" max="9736" width="11.28515625" style="107" customWidth="1"/>
    <col min="9737" max="9737" width="6.28515625" style="107" customWidth="1"/>
    <col min="9738" max="9738" width="6" style="107" customWidth="1"/>
    <col min="9739" max="9739" width="5.42578125" style="107" customWidth="1"/>
    <col min="9740" max="9740" width="5.85546875" style="107" customWidth="1"/>
    <col min="9741" max="9741" width="7" style="107" bestFit="1" customWidth="1"/>
    <col min="9742" max="9742" width="7" style="107" customWidth="1"/>
    <col min="9743" max="9743" width="6.85546875" style="107" customWidth="1"/>
    <col min="9744" max="9744" width="14.42578125" style="107" bestFit="1" customWidth="1"/>
    <col min="9745" max="9746" width="14.28515625" style="107" bestFit="1" customWidth="1"/>
    <col min="9747" max="9747" width="14.85546875" style="107" bestFit="1" customWidth="1"/>
    <col min="9748" max="9748" width="11.42578125" style="107" customWidth="1"/>
    <col min="9749" max="9749" width="15" style="107" customWidth="1"/>
    <col min="9750" max="9750" width="14.42578125" style="107" customWidth="1"/>
    <col min="9751" max="9751" width="16" style="107" bestFit="1" customWidth="1"/>
    <col min="9752" max="9752" width="65.140625" style="107" bestFit="1" customWidth="1"/>
    <col min="9753" max="9753" width="74.140625" style="107" customWidth="1"/>
    <col min="9754" max="9984" width="11.42578125" style="107" customWidth="1"/>
    <col min="9985" max="9985" width="4.7109375" style="107" bestFit="1" customWidth="1"/>
    <col min="9986" max="9986" width="8" style="107" customWidth="1"/>
    <col min="9987" max="9987" width="10.7109375" style="107" customWidth="1"/>
    <col min="9988" max="9988" width="10.140625" style="107" customWidth="1"/>
    <col min="9989" max="9989" width="9.7109375" style="107" customWidth="1"/>
    <col min="9990" max="9990" width="22.85546875" style="107" bestFit="1" customWidth="1"/>
    <col min="9991" max="9991" width="48.28515625" style="107" customWidth="1"/>
    <col min="9992" max="9992" width="11.28515625" style="107" customWidth="1"/>
    <col min="9993" max="9993" width="6.28515625" style="107" customWidth="1"/>
    <col min="9994" max="9994" width="6" style="107" customWidth="1"/>
    <col min="9995" max="9995" width="5.42578125" style="107" customWidth="1"/>
    <col min="9996" max="9996" width="5.85546875" style="107" customWidth="1"/>
    <col min="9997" max="9997" width="7" style="107" bestFit="1" customWidth="1"/>
    <col min="9998" max="9998" width="7" style="107" customWidth="1"/>
    <col min="9999" max="9999" width="6.85546875" style="107" customWidth="1"/>
    <col min="10000" max="10000" width="14.42578125" style="107" bestFit="1" customWidth="1"/>
    <col min="10001" max="10002" width="14.28515625" style="107" bestFit="1" customWidth="1"/>
    <col min="10003" max="10003" width="14.85546875" style="107" bestFit="1" customWidth="1"/>
    <col min="10004" max="10004" width="11.42578125" style="107" customWidth="1"/>
    <col min="10005" max="10005" width="15" style="107" customWidth="1"/>
    <col min="10006" max="10006" width="14.42578125" style="107" customWidth="1"/>
    <col min="10007" max="10007" width="16" style="107" bestFit="1" customWidth="1"/>
    <col min="10008" max="10008" width="65.140625" style="107" bestFit="1" customWidth="1"/>
    <col min="10009" max="10009" width="74.140625" style="107" customWidth="1"/>
    <col min="10010" max="10240" width="11.42578125" style="107" customWidth="1"/>
    <col min="10241" max="10241" width="4.7109375" style="107" bestFit="1" customWidth="1"/>
    <col min="10242" max="10242" width="8" style="107" customWidth="1"/>
    <col min="10243" max="10243" width="10.7109375" style="107" customWidth="1"/>
    <col min="10244" max="10244" width="10.140625" style="107" customWidth="1"/>
    <col min="10245" max="10245" width="9.7109375" style="107" customWidth="1"/>
    <col min="10246" max="10246" width="22.85546875" style="107" bestFit="1" customWidth="1"/>
    <col min="10247" max="10247" width="48.28515625" style="107" customWidth="1"/>
    <col min="10248" max="10248" width="11.28515625" style="107" customWidth="1"/>
    <col min="10249" max="10249" width="6.28515625" style="107" customWidth="1"/>
    <col min="10250" max="10250" width="6" style="107" customWidth="1"/>
    <col min="10251" max="10251" width="5.42578125" style="107" customWidth="1"/>
    <col min="10252" max="10252" width="5.85546875" style="107" customWidth="1"/>
    <col min="10253" max="10253" width="7" style="107" bestFit="1" customWidth="1"/>
    <col min="10254" max="10254" width="7" style="107" customWidth="1"/>
    <col min="10255" max="10255" width="6.85546875" style="107" customWidth="1"/>
    <col min="10256" max="10256" width="14.42578125" style="107" bestFit="1" customWidth="1"/>
    <col min="10257" max="10258" width="14.28515625" style="107" bestFit="1" customWidth="1"/>
    <col min="10259" max="10259" width="14.85546875" style="107" bestFit="1" customWidth="1"/>
    <col min="10260" max="10260" width="11.42578125" style="107" customWidth="1"/>
    <col min="10261" max="10261" width="15" style="107" customWidth="1"/>
    <col min="10262" max="10262" width="14.42578125" style="107" customWidth="1"/>
    <col min="10263" max="10263" width="16" style="107" bestFit="1" customWidth="1"/>
    <col min="10264" max="10264" width="65.140625" style="107" bestFit="1" customWidth="1"/>
    <col min="10265" max="10265" width="74.140625" style="107" customWidth="1"/>
    <col min="10266" max="10496" width="11.42578125" style="107" customWidth="1"/>
    <col min="10497" max="10497" width="4.7109375" style="107" bestFit="1" customWidth="1"/>
    <col min="10498" max="10498" width="8" style="107" customWidth="1"/>
    <col min="10499" max="10499" width="10.7109375" style="107" customWidth="1"/>
    <col min="10500" max="10500" width="10.140625" style="107" customWidth="1"/>
    <col min="10501" max="10501" width="9.7109375" style="107" customWidth="1"/>
    <col min="10502" max="10502" width="22.85546875" style="107" bestFit="1" customWidth="1"/>
    <col min="10503" max="10503" width="48.28515625" style="107" customWidth="1"/>
    <col min="10504" max="10504" width="11.28515625" style="107" customWidth="1"/>
    <col min="10505" max="10505" width="6.28515625" style="107" customWidth="1"/>
    <col min="10506" max="10506" width="6" style="107" customWidth="1"/>
    <col min="10507" max="10507" width="5.42578125" style="107" customWidth="1"/>
    <col min="10508" max="10508" width="5.85546875" style="107" customWidth="1"/>
    <col min="10509" max="10509" width="7" style="107" bestFit="1" customWidth="1"/>
    <col min="10510" max="10510" width="7" style="107" customWidth="1"/>
    <col min="10511" max="10511" width="6.85546875" style="107" customWidth="1"/>
    <col min="10512" max="10512" width="14.42578125" style="107" bestFit="1" customWidth="1"/>
    <col min="10513" max="10514" width="14.28515625" style="107" bestFit="1" customWidth="1"/>
    <col min="10515" max="10515" width="14.85546875" style="107" bestFit="1" customWidth="1"/>
    <col min="10516" max="10516" width="11.42578125" style="107" customWidth="1"/>
    <col min="10517" max="10517" width="15" style="107" customWidth="1"/>
    <col min="10518" max="10518" width="14.42578125" style="107" customWidth="1"/>
    <col min="10519" max="10519" width="16" style="107" bestFit="1" customWidth="1"/>
    <col min="10520" max="10520" width="65.140625" style="107" bestFit="1" customWidth="1"/>
    <col min="10521" max="10521" width="74.140625" style="107" customWidth="1"/>
    <col min="10522" max="10752" width="11.42578125" style="107" customWidth="1"/>
    <col min="10753" max="10753" width="4.7109375" style="107" bestFit="1" customWidth="1"/>
    <col min="10754" max="10754" width="8" style="107" customWidth="1"/>
    <col min="10755" max="10755" width="10.7109375" style="107" customWidth="1"/>
    <col min="10756" max="10756" width="10.140625" style="107" customWidth="1"/>
    <col min="10757" max="10757" width="9.7109375" style="107" customWidth="1"/>
    <col min="10758" max="10758" width="22.85546875" style="107" bestFit="1" customWidth="1"/>
    <col min="10759" max="10759" width="48.28515625" style="107" customWidth="1"/>
    <col min="10760" max="10760" width="11.28515625" style="107" customWidth="1"/>
    <col min="10761" max="10761" width="6.28515625" style="107" customWidth="1"/>
    <col min="10762" max="10762" width="6" style="107" customWidth="1"/>
    <col min="10763" max="10763" width="5.42578125" style="107" customWidth="1"/>
    <col min="10764" max="10764" width="5.85546875" style="107" customWidth="1"/>
    <col min="10765" max="10765" width="7" style="107" bestFit="1" customWidth="1"/>
    <col min="10766" max="10766" width="7" style="107" customWidth="1"/>
    <col min="10767" max="10767" width="6.85546875" style="107" customWidth="1"/>
    <col min="10768" max="10768" width="14.42578125" style="107" bestFit="1" customWidth="1"/>
    <col min="10769" max="10770" width="14.28515625" style="107" bestFit="1" customWidth="1"/>
    <col min="10771" max="10771" width="14.85546875" style="107" bestFit="1" customWidth="1"/>
    <col min="10772" max="10772" width="11.42578125" style="107" customWidth="1"/>
    <col min="10773" max="10773" width="15" style="107" customWidth="1"/>
    <col min="10774" max="10774" width="14.42578125" style="107" customWidth="1"/>
    <col min="10775" max="10775" width="16" style="107" bestFit="1" customWidth="1"/>
    <col min="10776" max="10776" width="65.140625" style="107" bestFit="1" customWidth="1"/>
    <col min="10777" max="10777" width="74.140625" style="107" customWidth="1"/>
    <col min="10778" max="11008" width="11.42578125" style="107" customWidth="1"/>
    <col min="11009" max="11009" width="4.7109375" style="107" bestFit="1" customWidth="1"/>
    <col min="11010" max="11010" width="8" style="107" customWidth="1"/>
    <col min="11011" max="11011" width="10.7109375" style="107" customWidth="1"/>
    <col min="11012" max="11012" width="10.140625" style="107" customWidth="1"/>
    <col min="11013" max="11013" width="9.7109375" style="107" customWidth="1"/>
    <col min="11014" max="11014" width="22.85546875" style="107" bestFit="1" customWidth="1"/>
    <col min="11015" max="11015" width="48.28515625" style="107" customWidth="1"/>
    <col min="11016" max="11016" width="11.28515625" style="107" customWidth="1"/>
    <col min="11017" max="11017" width="6.28515625" style="107" customWidth="1"/>
    <col min="11018" max="11018" width="6" style="107" customWidth="1"/>
    <col min="11019" max="11019" width="5.42578125" style="107" customWidth="1"/>
    <col min="11020" max="11020" width="5.85546875" style="107" customWidth="1"/>
    <col min="11021" max="11021" width="7" style="107" bestFit="1" customWidth="1"/>
    <col min="11022" max="11022" width="7" style="107" customWidth="1"/>
    <col min="11023" max="11023" width="6.85546875" style="107" customWidth="1"/>
    <col min="11024" max="11024" width="14.42578125" style="107" bestFit="1" customWidth="1"/>
    <col min="11025" max="11026" width="14.28515625" style="107" bestFit="1" customWidth="1"/>
    <col min="11027" max="11027" width="14.85546875" style="107" bestFit="1" customWidth="1"/>
    <col min="11028" max="11028" width="11.42578125" style="107" customWidth="1"/>
    <col min="11029" max="11029" width="15" style="107" customWidth="1"/>
    <col min="11030" max="11030" width="14.42578125" style="107" customWidth="1"/>
    <col min="11031" max="11031" width="16" style="107" bestFit="1" customWidth="1"/>
    <col min="11032" max="11032" width="65.140625" style="107" bestFit="1" customWidth="1"/>
    <col min="11033" max="11033" width="74.140625" style="107" customWidth="1"/>
    <col min="11034" max="11264" width="11.42578125" style="107" customWidth="1"/>
    <col min="11265" max="11265" width="4.7109375" style="107" bestFit="1" customWidth="1"/>
    <col min="11266" max="11266" width="8" style="107" customWidth="1"/>
    <col min="11267" max="11267" width="10.7109375" style="107" customWidth="1"/>
    <col min="11268" max="11268" width="10.140625" style="107" customWidth="1"/>
    <col min="11269" max="11269" width="9.7109375" style="107" customWidth="1"/>
    <col min="11270" max="11270" width="22.85546875" style="107" bestFit="1" customWidth="1"/>
    <col min="11271" max="11271" width="48.28515625" style="107" customWidth="1"/>
    <col min="11272" max="11272" width="11.28515625" style="107" customWidth="1"/>
    <col min="11273" max="11273" width="6.28515625" style="107" customWidth="1"/>
    <col min="11274" max="11274" width="6" style="107" customWidth="1"/>
    <col min="11275" max="11275" width="5.42578125" style="107" customWidth="1"/>
    <col min="11276" max="11276" width="5.85546875" style="107" customWidth="1"/>
    <col min="11277" max="11277" width="7" style="107" bestFit="1" customWidth="1"/>
    <col min="11278" max="11278" width="7" style="107" customWidth="1"/>
    <col min="11279" max="11279" width="6.85546875" style="107" customWidth="1"/>
    <col min="11280" max="11280" width="14.42578125" style="107" bestFit="1" customWidth="1"/>
    <col min="11281" max="11282" width="14.28515625" style="107" bestFit="1" customWidth="1"/>
    <col min="11283" max="11283" width="14.85546875" style="107" bestFit="1" customWidth="1"/>
    <col min="11284" max="11284" width="11.42578125" style="107" customWidth="1"/>
    <col min="11285" max="11285" width="15" style="107" customWidth="1"/>
    <col min="11286" max="11286" width="14.42578125" style="107" customWidth="1"/>
    <col min="11287" max="11287" width="16" style="107" bestFit="1" customWidth="1"/>
    <col min="11288" max="11288" width="65.140625" style="107" bestFit="1" customWidth="1"/>
    <col min="11289" max="11289" width="74.140625" style="107" customWidth="1"/>
    <col min="11290" max="11520" width="11.42578125" style="107" customWidth="1"/>
    <col min="11521" max="11521" width="4.7109375" style="107" bestFit="1" customWidth="1"/>
    <col min="11522" max="11522" width="8" style="107" customWidth="1"/>
    <col min="11523" max="11523" width="10.7109375" style="107" customWidth="1"/>
    <col min="11524" max="11524" width="10.140625" style="107" customWidth="1"/>
    <col min="11525" max="11525" width="9.7109375" style="107" customWidth="1"/>
    <col min="11526" max="11526" width="22.85546875" style="107" bestFit="1" customWidth="1"/>
    <col min="11527" max="11527" width="48.28515625" style="107" customWidth="1"/>
    <col min="11528" max="11528" width="11.28515625" style="107" customWidth="1"/>
    <col min="11529" max="11529" width="6.28515625" style="107" customWidth="1"/>
    <col min="11530" max="11530" width="6" style="107" customWidth="1"/>
    <col min="11531" max="11531" width="5.42578125" style="107" customWidth="1"/>
    <col min="11532" max="11532" width="5.85546875" style="107" customWidth="1"/>
    <col min="11533" max="11533" width="7" style="107" bestFit="1" customWidth="1"/>
    <col min="11534" max="11534" width="7" style="107" customWidth="1"/>
    <col min="11535" max="11535" width="6.85546875" style="107" customWidth="1"/>
    <col min="11536" max="11536" width="14.42578125" style="107" bestFit="1" customWidth="1"/>
    <col min="11537" max="11538" width="14.28515625" style="107" bestFit="1" customWidth="1"/>
    <col min="11539" max="11539" width="14.85546875" style="107" bestFit="1" customWidth="1"/>
    <col min="11540" max="11540" width="11.42578125" style="107" customWidth="1"/>
    <col min="11541" max="11541" width="15" style="107" customWidth="1"/>
    <col min="11542" max="11542" width="14.42578125" style="107" customWidth="1"/>
    <col min="11543" max="11543" width="16" style="107" bestFit="1" customWidth="1"/>
    <col min="11544" max="11544" width="65.140625" style="107" bestFit="1" customWidth="1"/>
    <col min="11545" max="11545" width="74.140625" style="107" customWidth="1"/>
    <col min="11546" max="11776" width="11.42578125" style="107" customWidth="1"/>
    <col min="11777" max="11777" width="4.7109375" style="107" bestFit="1" customWidth="1"/>
    <col min="11778" max="11778" width="8" style="107" customWidth="1"/>
    <col min="11779" max="11779" width="10.7109375" style="107" customWidth="1"/>
    <col min="11780" max="11780" width="10.140625" style="107" customWidth="1"/>
    <col min="11781" max="11781" width="9.7109375" style="107" customWidth="1"/>
    <col min="11782" max="11782" width="22.85546875" style="107" bestFit="1" customWidth="1"/>
    <col min="11783" max="11783" width="48.28515625" style="107" customWidth="1"/>
    <col min="11784" max="11784" width="11.28515625" style="107" customWidth="1"/>
    <col min="11785" max="11785" width="6.28515625" style="107" customWidth="1"/>
    <col min="11786" max="11786" width="6" style="107" customWidth="1"/>
    <col min="11787" max="11787" width="5.42578125" style="107" customWidth="1"/>
    <col min="11788" max="11788" width="5.85546875" style="107" customWidth="1"/>
    <col min="11789" max="11789" width="7" style="107" bestFit="1" customWidth="1"/>
    <col min="11790" max="11790" width="7" style="107" customWidth="1"/>
    <col min="11791" max="11791" width="6.85546875" style="107" customWidth="1"/>
    <col min="11792" max="11792" width="14.42578125" style="107" bestFit="1" customWidth="1"/>
    <col min="11793" max="11794" width="14.28515625" style="107" bestFit="1" customWidth="1"/>
    <col min="11795" max="11795" width="14.85546875" style="107" bestFit="1" customWidth="1"/>
    <col min="11796" max="11796" width="11.42578125" style="107" customWidth="1"/>
    <col min="11797" max="11797" width="15" style="107" customWidth="1"/>
    <col min="11798" max="11798" width="14.42578125" style="107" customWidth="1"/>
    <col min="11799" max="11799" width="16" style="107" bestFit="1" customWidth="1"/>
    <col min="11800" max="11800" width="65.140625" style="107" bestFit="1" customWidth="1"/>
    <col min="11801" max="11801" width="74.140625" style="107" customWidth="1"/>
    <col min="11802" max="12032" width="11.42578125" style="107" customWidth="1"/>
    <col min="12033" max="12033" width="4.7109375" style="107" bestFit="1" customWidth="1"/>
    <col min="12034" max="12034" width="8" style="107" customWidth="1"/>
    <col min="12035" max="12035" width="10.7109375" style="107" customWidth="1"/>
    <col min="12036" max="12036" width="10.140625" style="107" customWidth="1"/>
    <col min="12037" max="12037" width="9.7109375" style="107" customWidth="1"/>
    <col min="12038" max="12038" width="22.85546875" style="107" bestFit="1" customWidth="1"/>
    <col min="12039" max="12039" width="48.28515625" style="107" customWidth="1"/>
    <col min="12040" max="12040" width="11.28515625" style="107" customWidth="1"/>
    <col min="12041" max="12041" width="6.28515625" style="107" customWidth="1"/>
    <col min="12042" max="12042" width="6" style="107" customWidth="1"/>
    <col min="12043" max="12043" width="5.42578125" style="107" customWidth="1"/>
    <col min="12044" max="12044" width="5.85546875" style="107" customWidth="1"/>
    <col min="12045" max="12045" width="7" style="107" bestFit="1" customWidth="1"/>
    <col min="12046" max="12046" width="7" style="107" customWidth="1"/>
    <col min="12047" max="12047" width="6.85546875" style="107" customWidth="1"/>
    <col min="12048" max="12048" width="14.42578125" style="107" bestFit="1" customWidth="1"/>
    <col min="12049" max="12050" width="14.28515625" style="107" bestFit="1" customWidth="1"/>
    <col min="12051" max="12051" width="14.85546875" style="107" bestFit="1" customWidth="1"/>
    <col min="12052" max="12052" width="11.42578125" style="107" customWidth="1"/>
    <col min="12053" max="12053" width="15" style="107" customWidth="1"/>
    <col min="12054" max="12054" width="14.42578125" style="107" customWidth="1"/>
    <col min="12055" max="12055" width="16" style="107" bestFit="1" customWidth="1"/>
    <col min="12056" max="12056" width="65.140625" style="107" bestFit="1" customWidth="1"/>
    <col min="12057" max="12057" width="74.140625" style="107" customWidth="1"/>
    <col min="12058" max="12288" width="11.42578125" style="107" customWidth="1"/>
    <col min="12289" max="12289" width="4.7109375" style="107" bestFit="1" customWidth="1"/>
    <col min="12290" max="12290" width="8" style="107" customWidth="1"/>
    <col min="12291" max="12291" width="10.7109375" style="107" customWidth="1"/>
    <col min="12292" max="12292" width="10.140625" style="107" customWidth="1"/>
    <col min="12293" max="12293" width="9.7109375" style="107" customWidth="1"/>
    <col min="12294" max="12294" width="22.85546875" style="107" bestFit="1" customWidth="1"/>
    <col min="12295" max="12295" width="48.28515625" style="107" customWidth="1"/>
    <col min="12296" max="12296" width="11.28515625" style="107" customWidth="1"/>
    <col min="12297" max="12297" width="6.28515625" style="107" customWidth="1"/>
    <col min="12298" max="12298" width="6" style="107" customWidth="1"/>
    <col min="12299" max="12299" width="5.42578125" style="107" customWidth="1"/>
    <col min="12300" max="12300" width="5.85546875" style="107" customWidth="1"/>
    <col min="12301" max="12301" width="7" style="107" bestFit="1" customWidth="1"/>
    <col min="12302" max="12302" width="7" style="107" customWidth="1"/>
    <col min="12303" max="12303" width="6.85546875" style="107" customWidth="1"/>
    <col min="12304" max="12304" width="14.42578125" style="107" bestFit="1" customWidth="1"/>
    <col min="12305" max="12306" width="14.28515625" style="107" bestFit="1" customWidth="1"/>
    <col min="12307" max="12307" width="14.85546875" style="107" bestFit="1" customWidth="1"/>
    <col min="12308" max="12308" width="11.42578125" style="107" customWidth="1"/>
    <col min="12309" max="12309" width="15" style="107" customWidth="1"/>
    <col min="12310" max="12310" width="14.42578125" style="107" customWidth="1"/>
    <col min="12311" max="12311" width="16" style="107" bestFit="1" customWidth="1"/>
    <col min="12312" max="12312" width="65.140625" style="107" bestFit="1" customWidth="1"/>
    <col min="12313" max="12313" width="74.140625" style="107" customWidth="1"/>
    <col min="12314" max="12544" width="11.42578125" style="107" customWidth="1"/>
    <col min="12545" max="12545" width="4.7109375" style="107" bestFit="1" customWidth="1"/>
    <col min="12546" max="12546" width="8" style="107" customWidth="1"/>
    <col min="12547" max="12547" width="10.7109375" style="107" customWidth="1"/>
    <col min="12548" max="12548" width="10.140625" style="107" customWidth="1"/>
    <col min="12549" max="12549" width="9.7109375" style="107" customWidth="1"/>
    <col min="12550" max="12550" width="22.85546875" style="107" bestFit="1" customWidth="1"/>
    <col min="12551" max="12551" width="48.28515625" style="107" customWidth="1"/>
    <col min="12552" max="12552" width="11.28515625" style="107" customWidth="1"/>
    <col min="12553" max="12553" width="6.28515625" style="107" customWidth="1"/>
    <col min="12554" max="12554" width="6" style="107" customWidth="1"/>
    <col min="12555" max="12555" width="5.42578125" style="107" customWidth="1"/>
    <col min="12556" max="12556" width="5.85546875" style="107" customWidth="1"/>
    <col min="12557" max="12557" width="7" style="107" bestFit="1" customWidth="1"/>
    <col min="12558" max="12558" width="7" style="107" customWidth="1"/>
    <col min="12559" max="12559" width="6.85546875" style="107" customWidth="1"/>
    <col min="12560" max="12560" width="14.42578125" style="107" bestFit="1" customWidth="1"/>
    <col min="12561" max="12562" width="14.28515625" style="107" bestFit="1" customWidth="1"/>
    <col min="12563" max="12563" width="14.85546875" style="107" bestFit="1" customWidth="1"/>
    <col min="12564" max="12564" width="11.42578125" style="107" customWidth="1"/>
    <col min="12565" max="12565" width="15" style="107" customWidth="1"/>
    <col min="12566" max="12566" width="14.42578125" style="107" customWidth="1"/>
    <col min="12567" max="12567" width="16" style="107" bestFit="1" customWidth="1"/>
    <col min="12568" max="12568" width="65.140625" style="107" bestFit="1" customWidth="1"/>
    <col min="12569" max="12569" width="74.140625" style="107" customWidth="1"/>
    <col min="12570" max="12800" width="11.42578125" style="107" customWidth="1"/>
    <col min="12801" max="12801" width="4.7109375" style="107" bestFit="1" customWidth="1"/>
    <col min="12802" max="12802" width="8" style="107" customWidth="1"/>
    <col min="12803" max="12803" width="10.7109375" style="107" customWidth="1"/>
    <col min="12804" max="12804" width="10.140625" style="107" customWidth="1"/>
    <col min="12805" max="12805" width="9.7109375" style="107" customWidth="1"/>
    <col min="12806" max="12806" width="22.85546875" style="107" bestFit="1" customWidth="1"/>
    <col min="12807" max="12807" width="48.28515625" style="107" customWidth="1"/>
    <col min="12808" max="12808" width="11.28515625" style="107" customWidth="1"/>
    <col min="12809" max="12809" width="6.28515625" style="107" customWidth="1"/>
    <col min="12810" max="12810" width="6" style="107" customWidth="1"/>
    <col min="12811" max="12811" width="5.42578125" style="107" customWidth="1"/>
    <col min="12812" max="12812" width="5.85546875" style="107" customWidth="1"/>
    <col min="12813" max="12813" width="7" style="107" bestFit="1" customWidth="1"/>
    <col min="12814" max="12814" width="7" style="107" customWidth="1"/>
    <col min="12815" max="12815" width="6.85546875" style="107" customWidth="1"/>
    <col min="12816" max="12816" width="14.42578125" style="107" bestFit="1" customWidth="1"/>
    <col min="12817" max="12818" width="14.28515625" style="107" bestFit="1" customWidth="1"/>
    <col min="12819" max="12819" width="14.85546875" style="107" bestFit="1" customWidth="1"/>
    <col min="12820" max="12820" width="11.42578125" style="107" customWidth="1"/>
    <col min="12821" max="12821" width="15" style="107" customWidth="1"/>
    <col min="12822" max="12822" width="14.42578125" style="107" customWidth="1"/>
    <col min="12823" max="12823" width="16" style="107" bestFit="1" customWidth="1"/>
    <col min="12824" max="12824" width="65.140625" style="107" bestFit="1" customWidth="1"/>
    <col min="12825" max="12825" width="74.140625" style="107" customWidth="1"/>
    <col min="12826" max="13056" width="11.42578125" style="107" customWidth="1"/>
    <col min="13057" max="13057" width="4.7109375" style="107" bestFit="1" customWidth="1"/>
    <col min="13058" max="13058" width="8" style="107" customWidth="1"/>
    <col min="13059" max="13059" width="10.7109375" style="107" customWidth="1"/>
    <col min="13060" max="13060" width="10.140625" style="107" customWidth="1"/>
    <col min="13061" max="13061" width="9.7109375" style="107" customWidth="1"/>
    <col min="13062" max="13062" width="22.85546875" style="107" bestFit="1" customWidth="1"/>
    <col min="13063" max="13063" width="48.28515625" style="107" customWidth="1"/>
    <col min="13064" max="13064" width="11.28515625" style="107" customWidth="1"/>
    <col min="13065" max="13065" width="6.28515625" style="107" customWidth="1"/>
    <col min="13066" max="13066" width="6" style="107" customWidth="1"/>
    <col min="13067" max="13067" width="5.42578125" style="107" customWidth="1"/>
    <col min="13068" max="13068" width="5.85546875" style="107" customWidth="1"/>
    <col min="13069" max="13069" width="7" style="107" bestFit="1" customWidth="1"/>
    <col min="13070" max="13070" width="7" style="107" customWidth="1"/>
    <col min="13071" max="13071" width="6.85546875" style="107" customWidth="1"/>
    <col min="13072" max="13072" width="14.42578125" style="107" bestFit="1" customWidth="1"/>
    <col min="13073" max="13074" width="14.28515625" style="107" bestFit="1" customWidth="1"/>
    <col min="13075" max="13075" width="14.85546875" style="107" bestFit="1" customWidth="1"/>
    <col min="13076" max="13076" width="11.42578125" style="107" customWidth="1"/>
    <col min="13077" max="13077" width="15" style="107" customWidth="1"/>
    <col min="13078" max="13078" width="14.42578125" style="107" customWidth="1"/>
    <col min="13079" max="13079" width="16" style="107" bestFit="1" customWidth="1"/>
    <col min="13080" max="13080" width="65.140625" style="107" bestFit="1" customWidth="1"/>
    <col min="13081" max="13081" width="74.140625" style="107" customWidth="1"/>
    <col min="13082" max="13312" width="11.42578125" style="107" customWidth="1"/>
    <col min="13313" max="13313" width="4.7109375" style="107" bestFit="1" customWidth="1"/>
    <col min="13314" max="13314" width="8" style="107" customWidth="1"/>
    <col min="13315" max="13315" width="10.7109375" style="107" customWidth="1"/>
    <col min="13316" max="13316" width="10.140625" style="107" customWidth="1"/>
    <col min="13317" max="13317" width="9.7109375" style="107" customWidth="1"/>
    <col min="13318" max="13318" width="22.85546875" style="107" bestFit="1" customWidth="1"/>
    <col min="13319" max="13319" width="48.28515625" style="107" customWidth="1"/>
    <col min="13320" max="13320" width="11.28515625" style="107" customWidth="1"/>
    <col min="13321" max="13321" width="6.28515625" style="107" customWidth="1"/>
    <col min="13322" max="13322" width="6" style="107" customWidth="1"/>
    <col min="13323" max="13323" width="5.42578125" style="107" customWidth="1"/>
    <col min="13324" max="13324" width="5.85546875" style="107" customWidth="1"/>
    <col min="13325" max="13325" width="7" style="107" bestFit="1" customWidth="1"/>
    <col min="13326" max="13326" width="7" style="107" customWidth="1"/>
    <col min="13327" max="13327" width="6.85546875" style="107" customWidth="1"/>
    <col min="13328" max="13328" width="14.42578125" style="107" bestFit="1" customWidth="1"/>
    <col min="13329" max="13330" width="14.28515625" style="107" bestFit="1" customWidth="1"/>
    <col min="13331" max="13331" width="14.85546875" style="107" bestFit="1" customWidth="1"/>
    <col min="13332" max="13332" width="11.42578125" style="107" customWidth="1"/>
    <col min="13333" max="13333" width="15" style="107" customWidth="1"/>
    <col min="13334" max="13334" width="14.42578125" style="107" customWidth="1"/>
    <col min="13335" max="13335" width="16" style="107" bestFit="1" customWidth="1"/>
    <col min="13336" max="13336" width="65.140625" style="107" bestFit="1" customWidth="1"/>
    <col min="13337" max="13337" width="74.140625" style="107" customWidth="1"/>
    <col min="13338" max="13568" width="11.42578125" style="107" customWidth="1"/>
    <col min="13569" max="13569" width="4.7109375" style="107" bestFit="1" customWidth="1"/>
    <col min="13570" max="13570" width="8" style="107" customWidth="1"/>
    <col min="13571" max="13571" width="10.7109375" style="107" customWidth="1"/>
    <col min="13572" max="13572" width="10.140625" style="107" customWidth="1"/>
    <col min="13573" max="13573" width="9.7109375" style="107" customWidth="1"/>
    <col min="13574" max="13574" width="22.85546875" style="107" bestFit="1" customWidth="1"/>
    <col min="13575" max="13575" width="48.28515625" style="107" customWidth="1"/>
    <col min="13576" max="13576" width="11.28515625" style="107" customWidth="1"/>
    <col min="13577" max="13577" width="6.28515625" style="107" customWidth="1"/>
    <col min="13578" max="13578" width="6" style="107" customWidth="1"/>
    <col min="13579" max="13579" width="5.42578125" style="107" customWidth="1"/>
    <col min="13580" max="13580" width="5.85546875" style="107" customWidth="1"/>
    <col min="13581" max="13581" width="7" style="107" bestFit="1" customWidth="1"/>
    <col min="13582" max="13582" width="7" style="107" customWidth="1"/>
    <col min="13583" max="13583" width="6.85546875" style="107" customWidth="1"/>
    <col min="13584" max="13584" width="14.42578125" style="107" bestFit="1" customWidth="1"/>
    <col min="13585" max="13586" width="14.28515625" style="107" bestFit="1" customWidth="1"/>
    <col min="13587" max="13587" width="14.85546875" style="107" bestFit="1" customWidth="1"/>
    <col min="13588" max="13588" width="11.42578125" style="107" customWidth="1"/>
    <col min="13589" max="13589" width="15" style="107" customWidth="1"/>
    <col min="13590" max="13590" width="14.42578125" style="107" customWidth="1"/>
    <col min="13591" max="13591" width="16" style="107" bestFit="1" customWidth="1"/>
    <col min="13592" max="13592" width="65.140625" style="107" bestFit="1" customWidth="1"/>
    <col min="13593" max="13593" width="74.140625" style="107" customWidth="1"/>
    <col min="13594" max="13824" width="11.42578125" style="107" customWidth="1"/>
    <col min="13825" max="13825" width="4.7109375" style="107" bestFit="1" customWidth="1"/>
    <col min="13826" max="13826" width="8" style="107" customWidth="1"/>
    <col min="13827" max="13827" width="10.7109375" style="107" customWidth="1"/>
    <col min="13828" max="13828" width="10.140625" style="107" customWidth="1"/>
    <col min="13829" max="13829" width="9.7109375" style="107" customWidth="1"/>
    <col min="13830" max="13830" width="22.85546875" style="107" bestFit="1" customWidth="1"/>
    <col min="13831" max="13831" width="48.28515625" style="107" customWidth="1"/>
    <col min="13832" max="13832" width="11.28515625" style="107" customWidth="1"/>
    <col min="13833" max="13833" width="6.28515625" style="107" customWidth="1"/>
    <col min="13834" max="13834" width="6" style="107" customWidth="1"/>
    <col min="13835" max="13835" width="5.42578125" style="107" customWidth="1"/>
    <col min="13836" max="13836" width="5.85546875" style="107" customWidth="1"/>
    <col min="13837" max="13837" width="7" style="107" bestFit="1" customWidth="1"/>
    <col min="13838" max="13838" width="7" style="107" customWidth="1"/>
    <col min="13839" max="13839" width="6.85546875" style="107" customWidth="1"/>
    <col min="13840" max="13840" width="14.42578125" style="107" bestFit="1" customWidth="1"/>
    <col min="13841" max="13842" width="14.28515625" style="107" bestFit="1" customWidth="1"/>
    <col min="13843" max="13843" width="14.85546875" style="107" bestFit="1" customWidth="1"/>
    <col min="13844" max="13844" width="11.42578125" style="107" customWidth="1"/>
    <col min="13845" max="13845" width="15" style="107" customWidth="1"/>
    <col min="13846" max="13846" width="14.42578125" style="107" customWidth="1"/>
    <col min="13847" max="13847" width="16" style="107" bestFit="1" customWidth="1"/>
    <col min="13848" max="13848" width="65.140625" style="107" bestFit="1" customWidth="1"/>
    <col min="13849" max="13849" width="74.140625" style="107" customWidth="1"/>
    <col min="13850" max="14080" width="11.42578125" style="107" customWidth="1"/>
    <col min="14081" max="14081" width="4.7109375" style="107" bestFit="1" customWidth="1"/>
    <col min="14082" max="14082" width="8" style="107" customWidth="1"/>
    <col min="14083" max="14083" width="10.7109375" style="107" customWidth="1"/>
    <col min="14084" max="14084" width="10.140625" style="107" customWidth="1"/>
    <col min="14085" max="14085" width="9.7109375" style="107" customWidth="1"/>
    <col min="14086" max="14086" width="22.85546875" style="107" bestFit="1" customWidth="1"/>
    <col min="14087" max="14087" width="48.28515625" style="107" customWidth="1"/>
    <col min="14088" max="14088" width="11.28515625" style="107" customWidth="1"/>
    <col min="14089" max="14089" width="6.28515625" style="107" customWidth="1"/>
    <col min="14090" max="14090" width="6" style="107" customWidth="1"/>
    <col min="14091" max="14091" width="5.42578125" style="107" customWidth="1"/>
    <col min="14092" max="14092" width="5.85546875" style="107" customWidth="1"/>
    <col min="14093" max="14093" width="7" style="107" bestFit="1" customWidth="1"/>
    <col min="14094" max="14094" width="7" style="107" customWidth="1"/>
    <col min="14095" max="14095" width="6.85546875" style="107" customWidth="1"/>
    <col min="14096" max="14096" width="14.42578125" style="107" bestFit="1" customWidth="1"/>
    <col min="14097" max="14098" width="14.28515625" style="107" bestFit="1" customWidth="1"/>
    <col min="14099" max="14099" width="14.85546875" style="107" bestFit="1" customWidth="1"/>
    <col min="14100" max="14100" width="11.42578125" style="107" customWidth="1"/>
    <col min="14101" max="14101" width="15" style="107" customWidth="1"/>
    <col min="14102" max="14102" width="14.42578125" style="107" customWidth="1"/>
    <col min="14103" max="14103" width="16" style="107" bestFit="1" customWidth="1"/>
    <col min="14104" max="14104" width="65.140625" style="107" bestFit="1" customWidth="1"/>
    <col min="14105" max="14105" width="74.140625" style="107" customWidth="1"/>
    <col min="14106" max="14336" width="11.42578125" style="107" customWidth="1"/>
    <col min="14337" max="14337" width="4.7109375" style="107" bestFit="1" customWidth="1"/>
    <col min="14338" max="14338" width="8" style="107" customWidth="1"/>
    <col min="14339" max="14339" width="10.7109375" style="107" customWidth="1"/>
    <col min="14340" max="14340" width="10.140625" style="107" customWidth="1"/>
    <col min="14341" max="14341" width="9.7109375" style="107" customWidth="1"/>
    <col min="14342" max="14342" width="22.85546875" style="107" bestFit="1" customWidth="1"/>
    <col min="14343" max="14343" width="48.28515625" style="107" customWidth="1"/>
    <col min="14344" max="14344" width="11.28515625" style="107" customWidth="1"/>
    <col min="14345" max="14345" width="6.28515625" style="107" customWidth="1"/>
    <col min="14346" max="14346" width="6" style="107" customWidth="1"/>
    <col min="14347" max="14347" width="5.42578125" style="107" customWidth="1"/>
    <col min="14348" max="14348" width="5.85546875" style="107" customWidth="1"/>
    <col min="14349" max="14349" width="7" style="107" bestFit="1" customWidth="1"/>
    <col min="14350" max="14350" width="7" style="107" customWidth="1"/>
    <col min="14351" max="14351" width="6.85546875" style="107" customWidth="1"/>
    <col min="14352" max="14352" width="14.42578125" style="107" bestFit="1" customWidth="1"/>
    <col min="14353" max="14354" width="14.28515625" style="107" bestFit="1" customWidth="1"/>
    <col min="14355" max="14355" width="14.85546875" style="107" bestFit="1" customWidth="1"/>
    <col min="14356" max="14356" width="11.42578125" style="107" customWidth="1"/>
    <col min="14357" max="14357" width="15" style="107" customWidth="1"/>
    <col min="14358" max="14358" width="14.42578125" style="107" customWidth="1"/>
    <col min="14359" max="14359" width="16" style="107" bestFit="1" customWidth="1"/>
    <col min="14360" max="14360" width="65.140625" style="107" bestFit="1" customWidth="1"/>
    <col min="14361" max="14361" width="74.140625" style="107" customWidth="1"/>
    <col min="14362" max="14592" width="11.42578125" style="107" customWidth="1"/>
    <col min="14593" max="14593" width="4.7109375" style="107" bestFit="1" customWidth="1"/>
    <col min="14594" max="14594" width="8" style="107" customWidth="1"/>
    <col min="14595" max="14595" width="10.7109375" style="107" customWidth="1"/>
    <col min="14596" max="14596" width="10.140625" style="107" customWidth="1"/>
    <col min="14597" max="14597" width="9.7109375" style="107" customWidth="1"/>
    <col min="14598" max="14598" width="22.85546875" style="107" bestFit="1" customWidth="1"/>
    <col min="14599" max="14599" width="48.28515625" style="107" customWidth="1"/>
    <col min="14600" max="14600" width="11.28515625" style="107" customWidth="1"/>
    <col min="14601" max="14601" width="6.28515625" style="107" customWidth="1"/>
    <col min="14602" max="14602" width="6" style="107" customWidth="1"/>
    <col min="14603" max="14603" width="5.42578125" style="107" customWidth="1"/>
    <col min="14604" max="14604" width="5.85546875" style="107" customWidth="1"/>
    <col min="14605" max="14605" width="7" style="107" bestFit="1" customWidth="1"/>
    <col min="14606" max="14606" width="7" style="107" customWidth="1"/>
    <col min="14607" max="14607" width="6.85546875" style="107" customWidth="1"/>
    <col min="14608" max="14608" width="14.42578125" style="107" bestFit="1" customWidth="1"/>
    <col min="14609" max="14610" width="14.28515625" style="107" bestFit="1" customWidth="1"/>
    <col min="14611" max="14611" width="14.85546875" style="107" bestFit="1" customWidth="1"/>
    <col min="14612" max="14612" width="11.42578125" style="107" customWidth="1"/>
    <col min="14613" max="14613" width="15" style="107" customWidth="1"/>
    <col min="14614" max="14614" width="14.42578125" style="107" customWidth="1"/>
    <col min="14615" max="14615" width="16" style="107" bestFit="1" customWidth="1"/>
    <col min="14616" max="14616" width="65.140625" style="107" bestFit="1" customWidth="1"/>
    <col min="14617" max="14617" width="74.140625" style="107" customWidth="1"/>
    <col min="14618" max="14848" width="11.42578125" style="107" customWidth="1"/>
    <col min="14849" max="14849" width="4.7109375" style="107" bestFit="1" customWidth="1"/>
    <col min="14850" max="14850" width="8" style="107" customWidth="1"/>
    <col min="14851" max="14851" width="10.7109375" style="107" customWidth="1"/>
    <col min="14852" max="14852" width="10.140625" style="107" customWidth="1"/>
    <col min="14853" max="14853" width="9.7109375" style="107" customWidth="1"/>
    <col min="14854" max="14854" width="22.85546875" style="107" bestFit="1" customWidth="1"/>
    <col min="14855" max="14855" width="48.28515625" style="107" customWidth="1"/>
    <col min="14856" max="14856" width="11.28515625" style="107" customWidth="1"/>
    <col min="14857" max="14857" width="6.28515625" style="107" customWidth="1"/>
    <col min="14858" max="14858" width="6" style="107" customWidth="1"/>
    <col min="14859" max="14859" width="5.42578125" style="107" customWidth="1"/>
    <col min="14860" max="14860" width="5.85546875" style="107" customWidth="1"/>
    <col min="14861" max="14861" width="7" style="107" bestFit="1" customWidth="1"/>
    <col min="14862" max="14862" width="7" style="107" customWidth="1"/>
    <col min="14863" max="14863" width="6.85546875" style="107" customWidth="1"/>
    <col min="14864" max="14864" width="14.42578125" style="107" bestFit="1" customWidth="1"/>
    <col min="14865" max="14866" width="14.28515625" style="107" bestFit="1" customWidth="1"/>
    <col min="14867" max="14867" width="14.85546875" style="107" bestFit="1" customWidth="1"/>
    <col min="14868" max="14868" width="11.42578125" style="107" customWidth="1"/>
    <col min="14869" max="14869" width="15" style="107" customWidth="1"/>
    <col min="14870" max="14870" width="14.42578125" style="107" customWidth="1"/>
    <col min="14871" max="14871" width="16" style="107" bestFit="1" customWidth="1"/>
    <col min="14872" max="14872" width="65.140625" style="107" bestFit="1" customWidth="1"/>
    <col min="14873" max="14873" width="74.140625" style="107" customWidth="1"/>
    <col min="14874" max="15104" width="11.42578125" style="107" customWidth="1"/>
    <col min="15105" max="15105" width="4.7109375" style="107" bestFit="1" customWidth="1"/>
    <col min="15106" max="15106" width="8" style="107" customWidth="1"/>
    <col min="15107" max="15107" width="10.7109375" style="107" customWidth="1"/>
    <col min="15108" max="15108" width="10.140625" style="107" customWidth="1"/>
    <col min="15109" max="15109" width="9.7109375" style="107" customWidth="1"/>
    <col min="15110" max="15110" width="22.85546875" style="107" bestFit="1" customWidth="1"/>
    <col min="15111" max="15111" width="48.28515625" style="107" customWidth="1"/>
    <col min="15112" max="15112" width="11.28515625" style="107" customWidth="1"/>
    <col min="15113" max="15113" width="6.28515625" style="107" customWidth="1"/>
    <col min="15114" max="15114" width="6" style="107" customWidth="1"/>
    <col min="15115" max="15115" width="5.42578125" style="107" customWidth="1"/>
    <col min="15116" max="15116" width="5.85546875" style="107" customWidth="1"/>
    <col min="15117" max="15117" width="7" style="107" bestFit="1" customWidth="1"/>
    <col min="15118" max="15118" width="7" style="107" customWidth="1"/>
    <col min="15119" max="15119" width="6.85546875" style="107" customWidth="1"/>
    <col min="15120" max="15120" width="14.42578125" style="107" bestFit="1" customWidth="1"/>
    <col min="15121" max="15122" width="14.28515625" style="107" bestFit="1" customWidth="1"/>
    <col min="15123" max="15123" width="14.85546875" style="107" bestFit="1" customWidth="1"/>
    <col min="15124" max="15124" width="11.42578125" style="107" customWidth="1"/>
    <col min="15125" max="15125" width="15" style="107" customWidth="1"/>
    <col min="15126" max="15126" width="14.42578125" style="107" customWidth="1"/>
    <col min="15127" max="15127" width="16" style="107" bestFit="1" customWidth="1"/>
    <col min="15128" max="15128" width="65.140625" style="107" bestFit="1" customWidth="1"/>
    <col min="15129" max="15129" width="74.140625" style="107" customWidth="1"/>
    <col min="15130" max="15360" width="11.42578125" style="107" customWidth="1"/>
    <col min="15361" max="15361" width="4.7109375" style="107" bestFit="1" customWidth="1"/>
    <col min="15362" max="15362" width="8" style="107" customWidth="1"/>
    <col min="15363" max="15363" width="10.7109375" style="107" customWidth="1"/>
    <col min="15364" max="15364" width="10.140625" style="107" customWidth="1"/>
    <col min="15365" max="15365" width="9.7109375" style="107" customWidth="1"/>
    <col min="15366" max="15366" width="22.85546875" style="107" bestFit="1" customWidth="1"/>
    <col min="15367" max="15367" width="48.28515625" style="107" customWidth="1"/>
    <col min="15368" max="15368" width="11.28515625" style="107" customWidth="1"/>
    <col min="15369" max="15369" width="6.28515625" style="107" customWidth="1"/>
    <col min="15370" max="15370" width="6" style="107" customWidth="1"/>
    <col min="15371" max="15371" width="5.42578125" style="107" customWidth="1"/>
    <col min="15372" max="15372" width="5.85546875" style="107" customWidth="1"/>
    <col min="15373" max="15373" width="7" style="107" bestFit="1" customWidth="1"/>
    <col min="15374" max="15374" width="7" style="107" customWidth="1"/>
    <col min="15375" max="15375" width="6.85546875" style="107" customWidth="1"/>
    <col min="15376" max="15376" width="14.42578125" style="107" bestFit="1" customWidth="1"/>
    <col min="15377" max="15378" width="14.28515625" style="107" bestFit="1" customWidth="1"/>
    <col min="15379" max="15379" width="14.85546875" style="107" bestFit="1" customWidth="1"/>
    <col min="15380" max="15380" width="11.42578125" style="107" customWidth="1"/>
    <col min="15381" max="15381" width="15" style="107" customWidth="1"/>
    <col min="15382" max="15382" width="14.42578125" style="107" customWidth="1"/>
    <col min="15383" max="15383" width="16" style="107" bestFit="1" customWidth="1"/>
    <col min="15384" max="15384" width="65.140625" style="107" bestFit="1" customWidth="1"/>
    <col min="15385" max="15385" width="74.140625" style="107" customWidth="1"/>
    <col min="15386" max="15616" width="11.42578125" style="107" customWidth="1"/>
    <col min="15617" max="15617" width="4.7109375" style="107" bestFit="1" customWidth="1"/>
    <col min="15618" max="15618" width="8" style="107" customWidth="1"/>
    <col min="15619" max="15619" width="10.7109375" style="107" customWidth="1"/>
    <col min="15620" max="15620" width="10.140625" style="107" customWidth="1"/>
    <col min="15621" max="15621" width="9.7109375" style="107" customWidth="1"/>
    <col min="15622" max="15622" width="22.85546875" style="107" bestFit="1" customWidth="1"/>
    <col min="15623" max="15623" width="48.28515625" style="107" customWidth="1"/>
    <col min="15624" max="15624" width="11.28515625" style="107" customWidth="1"/>
    <col min="15625" max="15625" width="6.28515625" style="107" customWidth="1"/>
    <col min="15626" max="15626" width="6" style="107" customWidth="1"/>
    <col min="15627" max="15627" width="5.42578125" style="107" customWidth="1"/>
    <col min="15628" max="15628" width="5.85546875" style="107" customWidth="1"/>
    <col min="15629" max="15629" width="7" style="107" bestFit="1" customWidth="1"/>
    <col min="15630" max="15630" width="7" style="107" customWidth="1"/>
    <col min="15631" max="15631" width="6.85546875" style="107" customWidth="1"/>
    <col min="15632" max="15632" width="14.42578125" style="107" bestFit="1" customWidth="1"/>
    <col min="15633" max="15634" width="14.28515625" style="107" bestFit="1" customWidth="1"/>
    <col min="15635" max="15635" width="14.85546875" style="107" bestFit="1" customWidth="1"/>
    <col min="15636" max="15636" width="11.42578125" style="107" customWidth="1"/>
    <col min="15637" max="15637" width="15" style="107" customWidth="1"/>
    <col min="15638" max="15638" width="14.42578125" style="107" customWidth="1"/>
    <col min="15639" max="15639" width="16" style="107" bestFit="1" customWidth="1"/>
    <col min="15640" max="15640" width="65.140625" style="107" bestFit="1" customWidth="1"/>
    <col min="15641" max="15641" width="74.140625" style="107" customWidth="1"/>
    <col min="15642" max="15872" width="11.42578125" style="107" customWidth="1"/>
    <col min="15873" max="15873" width="4.7109375" style="107" bestFit="1" customWidth="1"/>
    <col min="15874" max="15874" width="8" style="107" customWidth="1"/>
    <col min="15875" max="15875" width="10.7109375" style="107" customWidth="1"/>
    <col min="15876" max="15876" width="10.140625" style="107" customWidth="1"/>
    <col min="15877" max="15877" width="9.7109375" style="107" customWidth="1"/>
    <col min="15878" max="15878" width="22.85546875" style="107" bestFit="1" customWidth="1"/>
    <col min="15879" max="15879" width="48.28515625" style="107" customWidth="1"/>
    <col min="15880" max="15880" width="11.28515625" style="107" customWidth="1"/>
    <col min="15881" max="15881" width="6.28515625" style="107" customWidth="1"/>
    <col min="15882" max="15882" width="6" style="107" customWidth="1"/>
    <col min="15883" max="15883" width="5.42578125" style="107" customWidth="1"/>
    <col min="15884" max="15884" width="5.85546875" style="107" customWidth="1"/>
    <col min="15885" max="15885" width="7" style="107" bestFit="1" customWidth="1"/>
    <col min="15886" max="15886" width="7" style="107" customWidth="1"/>
    <col min="15887" max="15887" width="6.85546875" style="107" customWidth="1"/>
    <col min="15888" max="15888" width="14.42578125" style="107" bestFit="1" customWidth="1"/>
    <col min="15889" max="15890" width="14.28515625" style="107" bestFit="1" customWidth="1"/>
    <col min="15891" max="15891" width="14.85546875" style="107" bestFit="1" customWidth="1"/>
    <col min="15892" max="15892" width="11.42578125" style="107" customWidth="1"/>
    <col min="15893" max="15893" width="15" style="107" customWidth="1"/>
    <col min="15894" max="15894" width="14.42578125" style="107" customWidth="1"/>
    <col min="15895" max="15895" width="16" style="107" bestFit="1" customWidth="1"/>
    <col min="15896" max="15896" width="65.140625" style="107" bestFit="1" customWidth="1"/>
    <col min="15897" max="15897" width="74.140625" style="107" customWidth="1"/>
    <col min="15898" max="16128" width="11.42578125" style="107" customWidth="1"/>
    <col min="16129" max="16129" width="4.7109375" style="107" bestFit="1" customWidth="1"/>
    <col min="16130" max="16130" width="8" style="107" customWidth="1"/>
    <col min="16131" max="16131" width="10.7109375" style="107" customWidth="1"/>
    <col min="16132" max="16132" width="10.140625" style="107" customWidth="1"/>
    <col min="16133" max="16133" width="9.7109375" style="107" customWidth="1"/>
    <col min="16134" max="16134" width="22.85546875" style="107" bestFit="1" customWidth="1"/>
    <col min="16135" max="16135" width="48.28515625" style="107" customWidth="1"/>
    <col min="16136" max="16136" width="11.28515625" style="107" customWidth="1"/>
    <col min="16137" max="16137" width="6.28515625" style="107" customWidth="1"/>
    <col min="16138" max="16138" width="6" style="107" customWidth="1"/>
    <col min="16139" max="16139" width="5.42578125" style="107" customWidth="1"/>
    <col min="16140" max="16140" width="5.85546875" style="107" customWidth="1"/>
    <col min="16141" max="16141" width="7" style="107" bestFit="1" customWidth="1"/>
    <col min="16142" max="16142" width="7" style="107" customWidth="1"/>
    <col min="16143" max="16143" width="6.85546875" style="107" customWidth="1"/>
    <col min="16144" max="16144" width="14.42578125" style="107" bestFit="1" customWidth="1"/>
    <col min="16145" max="16146" width="14.28515625" style="107" bestFit="1" customWidth="1"/>
    <col min="16147" max="16147" width="14.85546875" style="107" bestFit="1" customWidth="1"/>
    <col min="16148" max="16148" width="11.42578125" style="107" customWidth="1"/>
    <col min="16149" max="16149" width="15" style="107" customWidth="1"/>
    <col min="16150" max="16150" width="14.42578125" style="107" customWidth="1"/>
    <col min="16151" max="16151" width="16" style="107" bestFit="1" customWidth="1"/>
    <col min="16152" max="16152" width="65.140625" style="107" bestFit="1" customWidth="1"/>
    <col min="16153" max="16153" width="74.140625" style="107" customWidth="1"/>
    <col min="16154" max="16384" width="11.42578125" style="107" customWidth="1"/>
  </cols>
  <sheetData>
    <row r="1" spans="1:24" ht="23.25" x14ac:dyDescent="0.2">
      <c r="A1" s="106"/>
    </row>
    <row r="2" spans="1:24" ht="15" x14ac:dyDescent="0.25">
      <c r="A2" s="101" t="s">
        <v>40</v>
      </c>
      <c r="B2" s="103"/>
      <c r="C2" s="103"/>
      <c r="D2" s="108">
        <f>ANNEE_DE_REFERENCE</f>
        <v>2014</v>
      </c>
      <c r="E2" s="109"/>
    </row>
    <row r="3" spans="1:24" ht="15" x14ac:dyDescent="0.25">
      <c r="A3" s="87" t="s">
        <v>106</v>
      </c>
      <c r="B3" s="88"/>
      <c r="C3" s="88"/>
      <c r="D3" s="110" t="str">
        <f>TRIMESTRE_DE_REFERENCE</f>
        <v>Q1</v>
      </c>
      <c r="E3" s="109"/>
    </row>
    <row r="5" spans="1:24" s="111" customFormat="1" ht="25.5" customHeight="1" x14ac:dyDescent="0.2">
      <c r="A5" s="417" t="s">
        <v>103</v>
      </c>
      <c r="B5" s="417" t="s">
        <v>126</v>
      </c>
      <c r="C5" s="417" t="s">
        <v>127</v>
      </c>
      <c r="D5" s="417" t="s">
        <v>128</v>
      </c>
      <c r="E5" s="417" t="s">
        <v>129</v>
      </c>
      <c r="F5" s="417" t="s">
        <v>130</v>
      </c>
      <c r="G5" s="417" t="s">
        <v>131</v>
      </c>
      <c r="H5" s="418" t="s">
        <v>132</v>
      </c>
      <c r="I5" s="418"/>
      <c r="J5" s="418"/>
      <c r="K5" s="418"/>
      <c r="L5" s="421" t="s">
        <v>133</v>
      </c>
      <c r="M5" s="422"/>
      <c r="N5" s="422"/>
      <c r="O5" s="423"/>
      <c r="P5" s="419" t="s">
        <v>134</v>
      </c>
      <c r="Q5" s="419"/>
      <c r="R5" s="419"/>
      <c r="S5" s="419"/>
      <c r="T5" s="420" t="s">
        <v>135</v>
      </c>
      <c r="U5" s="420"/>
      <c r="V5" s="420"/>
      <c r="W5" s="420"/>
      <c r="X5" s="416" t="s">
        <v>136</v>
      </c>
    </row>
    <row r="6" spans="1:24" s="116" customFormat="1" ht="38.25" x14ac:dyDescent="0.2">
      <c r="A6" s="417"/>
      <c r="B6" s="417"/>
      <c r="C6" s="417"/>
      <c r="D6" s="417"/>
      <c r="E6" s="417"/>
      <c r="F6" s="417"/>
      <c r="G6" s="417"/>
      <c r="H6" s="112" t="s">
        <v>59</v>
      </c>
      <c r="I6" s="112" t="s">
        <v>5</v>
      </c>
      <c r="J6" s="112" t="s">
        <v>60</v>
      </c>
      <c r="K6" s="112" t="s">
        <v>61</v>
      </c>
      <c r="L6" s="112">
        <v>2013</v>
      </c>
      <c r="M6" s="112">
        <v>2014</v>
      </c>
      <c r="N6" s="112">
        <v>2015</v>
      </c>
      <c r="O6" s="112">
        <v>2016</v>
      </c>
      <c r="P6" s="113" t="s">
        <v>137</v>
      </c>
      <c r="Q6" s="113" t="s">
        <v>138</v>
      </c>
      <c r="R6" s="113" t="s">
        <v>139</v>
      </c>
      <c r="S6" s="113" t="s">
        <v>140</v>
      </c>
      <c r="T6" s="114" t="s">
        <v>141</v>
      </c>
      <c r="U6" s="115" t="s">
        <v>142</v>
      </c>
      <c r="V6" s="115" t="s">
        <v>143</v>
      </c>
      <c r="W6" s="114" t="s">
        <v>144</v>
      </c>
      <c r="X6" s="416"/>
    </row>
    <row r="7" spans="1:24" s="116" customFormat="1" x14ac:dyDescent="0.2">
      <c r="A7" s="117"/>
      <c r="B7" s="117"/>
      <c r="C7" s="117"/>
      <c r="D7" s="118"/>
      <c r="E7" s="117"/>
      <c r="F7" s="117"/>
      <c r="G7" s="117"/>
      <c r="H7" s="119"/>
      <c r="I7" s="119"/>
      <c r="J7" s="119"/>
      <c r="K7" s="119"/>
      <c r="L7" s="119"/>
      <c r="M7" s="119"/>
      <c r="N7" s="119"/>
      <c r="O7" s="119"/>
      <c r="P7" s="120"/>
      <c r="Q7" s="120"/>
      <c r="R7" s="120"/>
      <c r="S7" s="120"/>
      <c r="T7" s="121"/>
      <c r="U7" s="122"/>
      <c r="V7" s="123"/>
      <c r="W7" s="121"/>
      <c r="X7" s="117"/>
    </row>
    <row r="8" spans="1:24" s="134" customFormat="1" ht="38.25" x14ac:dyDescent="0.2">
      <c r="A8" s="124" t="s">
        <v>114</v>
      </c>
      <c r="B8" s="125" t="s">
        <v>115</v>
      </c>
      <c r="C8" s="124" t="s">
        <v>116</v>
      </c>
      <c r="D8" s="124" t="s">
        <v>217</v>
      </c>
      <c r="E8" s="126" t="s">
        <v>218</v>
      </c>
      <c r="F8" s="127" t="s">
        <v>219</v>
      </c>
      <c r="G8" s="128" t="s">
        <v>64</v>
      </c>
      <c r="H8" s="129">
        <v>1</v>
      </c>
      <c r="I8" s="129"/>
      <c r="J8" s="125"/>
      <c r="K8" s="129"/>
      <c r="L8" s="129">
        <v>1</v>
      </c>
      <c r="M8" s="129"/>
      <c r="N8" s="129"/>
      <c r="O8" s="130"/>
      <c r="P8" s="130" t="s">
        <v>96</v>
      </c>
      <c r="Q8" s="130" t="s">
        <v>220</v>
      </c>
      <c r="R8" s="130" t="s">
        <v>118</v>
      </c>
      <c r="S8" s="129" t="s">
        <v>125</v>
      </c>
      <c r="T8" s="131" t="s">
        <v>120</v>
      </c>
      <c r="U8" s="129" t="s">
        <v>145</v>
      </c>
      <c r="V8" s="125" t="s">
        <v>120</v>
      </c>
      <c r="W8" s="132" t="s">
        <v>121</v>
      </c>
      <c r="X8" s="133" t="s">
        <v>221</v>
      </c>
    </row>
    <row r="9" spans="1:24" s="134" customFormat="1" ht="25.5" x14ac:dyDescent="0.2">
      <c r="A9" s="124" t="s">
        <v>114</v>
      </c>
      <c r="B9" s="125" t="s">
        <v>115</v>
      </c>
      <c r="C9" s="124" t="s">
        <v>116</v>
      </c>
      <c r="D9" s="124" t="s">
        <v>217</v>
      </c>
      <c r="E9" s="126" t="s">
        <v>222</v>
      </c>
      <c r="F9" s="127" t="s">
        <v>223</v>
      </c>
      <c r="G9" s="128" t="s">
        <v>122</v>
      </c>
      <c r="H9" s="129"/>
      <c r="I9" s="129"/>
      <c r="J9" s="125">
        <v>1</v>
      </c>
      <c r="K9" s="129"/>
      <c r="L9" s="129">
        <v>1</v>
      </c>
      <c r="M9" s="129">
        <v>1</v>
      </c>
      <c r="N9" s="129"/>
      <c r="O9" s="130"/>
      <c r="P9" s="130" t="s">
        <v>220</v>
      </c>
      <c r="Q9" s="130" t="s">
        <v>118</v>
      </c>
      <c r="R9" s="130"/>
      <c r="S9" s="129"/>
      <c r="T9" s="131" t="s">
        <v>120</v>
      </c>
      <c r="U9" s="129" t="s">
        <v>220</v>
      </c>
      <c r="V9" s="125" t="s">
        <v>119</v>
      </c>
      <c r="W9" s="135"/>
      <c r="X9" s="133"/>
    </row>
    <row r="10" spans="1:24" s="134" customFormat="1" ht="25.5" x14ac:dyDescent="0.2">
      <c r="A10" s="124" t="s">
        <v>114</v>
      </c>
      <c r="B10" s="125" t="s">
        <v>115</v>
      </c>
      <c r="C10" s="124" t="s">
        <v>116</v>
      </c>
      <c r="D10" s="124" t="s">
        <v>217</v>
      </c>
      <c r="E10" s="126" t="s">
        <v>222</v>
      </c>
      <c r="F10" s="127" t="s">
        <v>223</v>
      </c>
      <c r="G10" s="128" t="s">
        <v>123</v>
      </c>
      <c r="H10" s="129">
        <v>1</v>
      </c>
      <c r="I10" s="129"/>
      <c r="J10" s="125"/>
      <c r="K10" s="129"/>
      <c r="L10" s="129">
        <v>1</v>
      </c>
      <c r="M10" s="129"/>
      <c r="N10" s="129"/>
      <c r="O10" s="130"/>
      <c r="P10" s="125" t="s">
        <v>118</v>
      </c>
      <c r="Q10" s="125" t="s">
        <v>124</v>
      </c>
      <c r="R10" s="130"/>
      <c r="S10" s="129"/>
      <c r="T10" s="131" t="s">
        <v>120</v>
      </c>
      <c r="U10" s="129" t="s">
        <v>145</v>
      </c>
      <c r="V10" s="125" t="s">
        <v>120</v>
      </c>
      <c r="W10" s="132" t="s">
        <v>121</v>
      </c>
      <c r="X10" s="133" t="s">
        <v>224</v>
      </c>
    </row>
    <row r="11" spans="1:24" s="134" customFormat="1" ht="25.5" x14ac:dyDescent="0.2">
      <c r="A11" s="124" t="s">
        <v>114</v>
      </c>
      <c r="B11" s="125" t="s">
        <v>115</v>
      </c>
      <c r="C11" s="124" t="s">
        <v>116</v>
      </c>
      <c r="D11" s="124" t="s">
        <v>217</v>
      </c>
      <c r="E11" s="126" t="s">
        <v>222</v>
      </c>
      <c r="F11" s="127" t="s">
        <v>223</v>
      </c>
      <c r="G11" s="128" t="s">
        <v>225</v>
      </c>
      <c r="H11" s="129"/>
      <c r="I11" s="125"/>
      <c r="J11" s="129"/>
      <c r="K11" s="129"/>
      <c r="L11" s="129">
        <v>0</v>
      </c>
      <c r="M11" s="129">
        <v>1</v>
      </c>
      <c r="N11" s="129"/>
      <c r="O11" s="130"/>
      <c r="P11" s="130" t="s">
        <v>96</v>
      </c>
      <c r="Q11" s="130" t="s">
        <v>220</v>
      </c>
      <c r="R11" s="130" t="s">
        <v>118</v>
      </c>
      <c r="S11" s="129" t="s">
        <v>125</v>
      </c>
      <c r="T11" s="131" t="s">
        <v>119</v>
      </c>
      <c r="U11" s="129" t="s">
        <v>145</v>
      </c>
      <c r="V11" s="129" t="s">
        <v>119</v>
      </c>
      <c r="W11" s="132"/>
      <c r="X11" s="133"/>
    </row>
    <row r="12" spans="1:24" s="134" customFormat="1" ht="25.5" x14ac:dyDescent="0.2">
      <c r="A12" s="124" t="s">
        <v>114</v>
      </c>
      <c r="B12" s="125" t="s">
        <v>115</v>
      </c>
      <c r="C12" s="124" t="s">
        <v>116</v>
      </c>
      <c r="D12" s="124" t="s">
        <v>217</v>
      </c>
      <c r="E12" s="126" t="s">
        <v>222</v>
      </c>
      <c r="F12" s="127" t="s">
        <v>223</v>
      </c>
      <c r="G12" s="128" t="s">
        <v>117</v>
      </c>
      <c r="H12" s="129">
        <v>1</v>
      </c>
      <c r="I12" s="125"/>
      <c r="J12" s="129">
        <v>1</v>
      </c>
      <c r="K12" s="129"/>
      <c r="L12" s="129">
        <v>2</v>
      </c>
      <c r="M12" s="129">
        <v>2</v>
      </c>
      <c r="N12" s="129"/>
      <c r="O12" s="130"/>
      <c r="P12" s="130" t="s">
        <v>118</v>
      </c>
      <c r="Q12" s="130"/>
      <c r="R12" s="130"/>
      <c r="S12" s="129"/>
      <c r="T12" s="131" t="s">
        <v>119</v>
      </c>
      <c r="U12" s="129" t="s">
        <v>145</v>
      </c>
      <c r="V12" s="129" t="s">
        <v>119</v>
      </c>
      <c r="W12" s="132"/>
      <c r="X12" s="133"/>
    </row>
    <row r="13" spans="1:24" s="134" customFormat="1" ht="25.5" x14ac:dyDescent="0.2">
      <c r="A13" s="124" t="s">
        <v>114</v>
      </c>
      <c r="B13" s="125" t="s">
        <v>115</v>
      </c>
      <c r="C13" s="124" t="s">
        <v>116</v>
      </c>
      <c r="D13" s="124" t="s">
        <v>217</v>
      </c>
      <c r="E13" s="126" t="s">
        <v>222</v>
      </c>
      <c r="F13" s="127" t="s">
        <v>223</v>
      </c>
      <c r="G13" s="128" t="s">
        <v>226</v>
      </c>
      <c r="H13" s="129"/>
      <c r="I13" s="125"/>
      <c r="J13" s="129"/>
      <c r="K13" s="129"/>
      <c r="L13" s="129">
        <v>0</v>
      </c>
      <c r="M13" s="129"/>
      <c r="N13" s="129">
        <v>1</v>
      </c>
      <c r="O13" s="130"/>
      <c r="P13" s="130" t="s">
        <v>118</v>
      </c>
      <c r="Q13" s="130"/>
      <c r="R13" s="130"/>
      <c r="S13" s="129"/>
      <c r="T13" s="131" t="s">
        <v>119</v>
      </c>
      <c r="U13" s="129" t="s">
        <v>145</v>
      </c>
      <c r="V13" s="136" t="s">
        <v>119</v>
      </c>
      <c r="W13" s="136"/>
      <c r="X13" s="133"/>
    </row>
    <row r="14" spans="1:24" s="134" customFormat="1" ht="25.5" x14ac:dyDescent="0.2">
      <c r="A14" s="124" t="s">
        <v>114</v>
      </c>
      <c r="B14" s="125" t="s">
        <v>115</v>
      </c>
      <c r="C14" s="124" t="s">
        <v>116</v>
      </c>
      <c r="D14" s="124" t="s">
        <v>217</v>
      </c>
      <c r="E14" s="126" t="s">
        <v>222</v>
      </c>
      <c r="F14" s="127" t="s">
        <v>223</v>
      </c>
      <c r="G14" s="137" t="s">
        <v>105</v>
      </c>
      <c r="H14" s="129"/>
      <c r="I14" s="125">
        <v>1</v>
      </c>
      <c r="J14" s="129"/>
      <c r="K14" s="129"/>
      <c r="L14" s="129">
        <v>1</v>
      </c>
      <c r="M14" s="129"/>
      <c r="N14" s="129"/>
      <c r="O14" s="130"/>
      <c r="P14" s="130" t="s">
        <v>118</v>
      </c>
      <c r="Q14" s="130" t="s">
        <v>96</v>
      </c>
      <c r="R14" s="130" t="s">
        <v>220</v>
      </c>
      <c r="S14" s="129"/>
      <c r="T14" s="131" t="s">
        <v>120</v>
      </c>
      <c r="U14" s="138" t="s">
        <v>145</v>
      </c>
      <c r="V14" s="139" t="s">
        <v>120</v>
      </c>
      <c r="W14" s="136" t="s">
        <v>121</v>
      </c>
      <c r="X14" s="133" t="s">
        <v>227</v>
      </c>
    </row>
    <row r="15" spans="1:24" x14ac:dyDescent="0.2">
      <c r="F15" s="140"/>
      <c r="G15" s="141"/>
      <c r="H15" s="142"/>
    </row>
  </sheetData>
  <mergeCells count="12">
    <mergeCell ref="A5:A6"/>
    <mergeCell ref="B5:B6"/>
    <mergeCell ref="C5:C6"/>
    <mergeCell ref="D5:D6"/>
    <mergeCell ref="E5:E6"/>
    <mergeCell ref="X5:X6"/>
    <mergeCell ref="F5:F6"/>
    <mergeCell ref="G5:G6"/>
    <mergeCell ref="H5:K5"/>
    <mergeCell ref="P5:S5"/>
    <mergeCell ref="T5:W5"/>
    <mergeCell ref="L5:O5"/>
  </mergeCells>
  <dataValidations disablePrompts="1" count="4">
    <dataValidation type="list" allowBlank="1" showInputMessage="1" showErrorMessage="1" sqref="WVO8:WVO13 JC8:JC13 SY8:SY13 ACU8:ACU13 AMQ8:AMQ13 AWM8:AWM13 BGI8:BGI13 BQE8:BQE13 CAA8:CAA13 CJW8:CJW13 CTS8:CTS13 DDO8:DDO13 DNK8:DNK13 DXG8:DXG13 EHC8:EHC13 EQY8:EQY13 FAU8:FAU13 FKQ8:FKQ13 FUM8:FUM13 GEI8:GEI13 GOE8:GOE13 GYA8:GYA13 HHW8:HHW13 HRS8:HRS13 IBO8:IBO13 ILK8:ILK13 IVG8:IVG13 JFC8:JFC13 JOY8:JOY13 JYU8:JYU13 KIQ8:KIQ13 KSM8:KSM13 LCI8:LCI13 LME8:LME13 LWA8:LWA13 MFW8:MFW13 MPS8:MPS13 MZO8:MZO13 NJK8:NJK13 NTG8:NTG13 ODC8:ODC13 OMY8:OMY13 OWU8:OWU13 PGQ8:PGQ13 PQM8:PQM13 QAI8:QAI13 QKE8:QKE13 QUA8:QUA13 RDW8:RDW13 RNS8:RNS13 RXO8:RXO13 SHK8:SHK13 SRG8:SRG13 TBC8:TBC13 TKY8:TKY13 TUU8:TUU13 UEQ8:UEQ13 UOM8:UOM13 UYI8:UYI13 VIE8:VIE13 VSA8:VSA13 WBW8:WBW13 WLS8:WLS13">
      <formula1>Type_Activite</formula1>
    </dataValidation>
    <dataValidation type="list" allowBlank="1" showInputMessage="1" showErrorMessage="1" sqref="WWD8:WWD12 JR8:JR12 TN8:TN12 ADJ8:ADJ12 ANF8:ANF12 AXB8:AXB12 BGX8:BGX12 BQT8:BQT12 CAP8:CAP12 CKL8:CKL12 CUH8:CUH12 DED8:DED12 DNZ8:DNZ12 DXV8:DXV12 EHR8:EHR12 ERN8:ERN12 FBJ8:FBJ12 FLF8:FLF12 FVB8:FVB12 GEX8:GEX12 GOT8:GOT12 GYP8:GYP12 HIL8:HIL12 HSH8:HSH12 ICD8:ICD12 ILZ8:ILZ12 IVV8:IVV12 JFR8:JFR12 JPN8:JPN12 JZJ8:JZJ12 KJF8:KJF12 KTB8:KTB12 LCX8:LCX12 LMT8:LMT12 LWP8:LWP12 MGL8:MGL12 MQH8:MQH12 NAD8:NAD12 NJZ8:NJZ12 NTV8:NTV12 ODR8:ODR12 ONN8:ONN12 OXJ8:OXJ12 PHF8:PHF12 PRB8:PRB12 QAX8:QAX12 QKT8:QKT12 QUP8:QUP12 REL8:REL12 ROH8:ROH12 RYD8:RYD12 SHZ8:SHZ12 SRV8:SRV12 TBR8:TBR12 TLN8:TLN12 TVJ8:TVJ12 UFF8:UFF12 UPB8:UPB12 UYX8:UYX12 VIT8:VIT12 VSP8:VSP12 WCL8:WCL12 WMH8:WMH12">
      <formula1>Budget</formula1>
    </dataValidation>
    <dataValidation type="list" allowBlank="1" showInputMessage="1" showErrorMessage="1" sqref="O8:O13 JP8:JP13 TL8:TL13 ADH8:ADH13 AND8:AND13 AWZ8:AWZ13 BGV8:BGV13 BQR8:BQR13 CAN8:CAN13 CKJ8:CKJ13 CUF8:CUF13 DEB8:DEB13 DNX8:DNX13 DXT8:DXT13 EHP8:EHP13 ERL8:ERL13 FBH8:FBH13 FLD8:FLD13 FUZ8:FUZ13 GEV8:GEV13 GOR8:GOR13 GYN8:GYN13 HIJ8:HIJ13 HSF8:HSF13 ICB8:ICB13 ILX8:ILX13 IVT8:IVT13 JFP8:JFP13 JPL8:JPL13 JZH8:JZH13 KJD8:KJD13 KSZ8:KSZ13 LCV8:LCV13 LMR8:LMR13 LWN8:LWN13 MGJ8:MGJ13 MQF8:MQF13 NAB8:NAB13 NJX8:NJX13 NTT8:NTT13 ODP8:ODP13 ONL8:ONL13 OXH8:OXH13 PHD8:PHD13 PQZ8:PQZ13 QAV8:QAV13 QKR8:QKR13 QUN8:QUN13 REJ8:REJ13 ROF8:ROF13 RYB8:RYB13 SHX8:SHX13 SRT8:SRT13 TBP8:TBP13 TLL8:TLL13 TVH8:TVH13 UFD8:UFD13 UOZ8:UOZ13 UYV8:UYV13 VIR8:VIR13 VSN8:VSN13 WCJ8:WCJ13 WMF8:WMF13 WWB8:WWB13 WVW8:WVZ13 JK8:JN13 TG8:TJ13 ADC8:ADF13 AMY8:ANB13 AWU8:AWX13 BGQ8:BGT13 BQM8:BQP13 CAI8:CAL13 CKE8:CKH13 CUA8:CUD13 DDW8:DDZ13 DNS8:DNV13 DXO8:DXR13 EHK8:EHN13 ERG8:ERJ13 FBC8:FBF13 FKY8:FLB13 FUU8:FUX13 GEQ8:GET13 GOM8:GOP13 GYI8:GYL13 HIE8:HIH13 HSA8:HSD13 IBW8:IBZ13 ILS8:ILV13 IVO8:IVR13 JFK8:JFN13 JPG8:JPJ13 JZC8:JZF13 KIY8:KJB13 KSU8:KSX13 LCQ8:LCT13 LMM8:LMP13 LWI8:LWL13 MGE8:MGH13 MQA8:MQD13 MZW8:MZZ13 NJS8:NJV13 NTO8:NTR13 ODK8:ODN13 ONG8:ONJ13 OXC8:OXF13 PGY8:PHB13 PQU8:PQX13 QAQ8:QAT13 QKM8:QKP13 QUI8:QUL13 REE8:REH13 ROA8:ROD13 RXW8:RXZ13 SHS8:SHV13 SRO8:SRR13 TBK8:TBN13 TLG8:TLJ13 TVC8:TVF13 UEY8:UFB13 UOU8:UOX13 UYQ8:UYT13 VIM8:VIP13 VSI8:VSL13 WCE8:WCH13 WMA8:WMD13">
      <formula1>Ressources</formula1>
    </dataValidation>
    <dataValidation type="list" allowBlank="1" showInputMessage="1" showErrorMessage="1" sqref="WMG8:WMG13 JO8:JO13 TK8:TK13 ADG8:ADG13 ANC8:ANC13 AWY8:AWY13 BGU8:BGU13 BQQ8:BQQ13 CAM8:CAM13 CKI8:CKI13 CUE8:CUE13 DEA8:DEA13 DNW8:DNW13 DXS8:DXS13 EHO8:EHO13 ERK8:ERK13 FBG8:FBG13 FLC8:FLC13 FUY8:FUY13 GEU8:GEU13 GOQ8:GOQ13 GYM8:GYM13 HII8:HII13 HSE8:HSE13 ICA8:ICA13 ILW8:ILW13 IVS8:IVS13 JFO8:JFO13 JPK8:JPK13 JZG8:JZG13 KJC8:KJC13 KSY8:KSY13 LCU8:LCU13 LMQ8:LMQ13 LWM8:LWM13 MGI8:MGI13 MQE8:MQE13 NAA8:NAA13 NJW8:NJW13 NTS8:NTS13 ODO8:ODO13 ONK8:ONK13 OXG8:OXG13 PHC8:PHC13 PQY8:PQY13 QAU8:QAU13 QKQ8:QKQ13 QUM8:QUM13 REI8:REI13 ROE8:ROE13 RYA8:RYA13 SHW8:SHW13 SRS8:SRS13 TBO8:TBO13 TLK8:TLK13 TVG8:TVG13 UFC8:UFC13 UOY8:UOY13 UYU8:UYU13 VIQ8:VIQ13 VSM8:VSM13 WCI8:WCI13 WME8:WME13 WWA8:WWA13 WWC8:WWC13 JQ8:JQ13 TM8:TM13 ADI8:ADI13 ANE8:ANE13 AXA8:AXA13 BGW8:BGW13 BQS8:BQS13 CAO8:CAO13 CKK8:CKK13 CUG8:CUG13 DEC8:DEC13 DNY8:DNY13 DXU8:DXU13 EHQ8:EHQ13 ERM8:ERM13 FBI8:FBI13 FLE8:FLE13 FVA8:FVA13 GEW8:GEW13 GOS8:GOS13 GYO8:GYO13 HIK8:HIK13 HSG8:HSG13 ICC8:ICC13 ILY8:ILY13 IVU8:IVU13 JFQ8:JFQ13 JPM8:JPM13 JZI8:JZI13 KJE8:KJE13 KTA8:KTA13 LCW8:LCW13 LMS8:LMS13 LWO8:LWO13 MGK8:MGK13 MQG8:MQG13 NAC8:NAC13 NJY8:NJY13 NTU8:NTU13 ODQ8:ODQ13 ONM8:ONM13 OXI8:OXI13 PHE8:PHE13 PRA8:PRA13 QAW8:QAW13 QKS8:QKS13 QUO8:QUO13 REK8:REK13 ROG8:ROG13 RYC8:RYC13 SHY8:SHY13 SRU8:SRU13 TBQ8:TBQ13 TLM8:TLM13 TVI8:TVI13 UFE8:UFE13 UPA8:UPA13 UYW8:UYW13 VIS8:VIS13 VSO8:VSO13 WCK8:WCK13">
      <formula1>Mission</formula1>
    </dataValidation>
  </dataValidations>
  <pageMargins left="0.70866141732283472" right="0.70866141732283472" top="0.74803149606299213" bottom="0.74803149606299213" header="0.31496062992125984" footer="0.31496062992125984"/>
  <pageSetup paperSize="9" scale="46" fitToHeight="2" orientation="landscape" r:id="rId1"/>
  <headerFooter>
    <oddHeader>&amp;C&amp;"Arial,Bold"&amp;18&amp;K03+000Extrait du POP Pays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
  <sheetViews>
    <sheetView topLeftCell="A4" zoomScale="145" zoomScaleNormal="145" workbookViewId="0">
      <selection activeCell="S40" sqref="S40"/>
    </sheetView>
  </sheetViews>
  <sheetFormatPr baseColWidth="10" defaultColWidth="9.140625" defaultRowHeight="12.75" x14ac:dyDescent="0.2"/>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
  <sheetViews>
    <sheetView workbookViewId="0"/>
  </sheetViews>
  <sheetFormatPr baseColWidth="10" defaultColWidth="9.140625" defaultRowHeight="12.75" x14ac:dyDescent="0.2"/>
  <sheetData>
    <row r="1" spans="1:1" ht="23.25" x14ac:dyDescent="0.35">
      <c r="A1" s="72" t="s">
        <v>237</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J3323"/>
  <sheetViews>
    <sheetView zoomScaleNormal="100" workbookViewId="0">
      <selection activeCell="I55" sqref="I55"/>
    </sheetView>
  </sheetViews>
  <sheetFormatPr baseColWidth="10" defaultColWidth="9.140625" defaultRowHeight="12.75" x14ac:dyDescent="0.2"/>
  <cols>
    <col min="1" max="1" width="30.7109375" style="234" customWidth="1"/>
    <col min="2" max="2" width="11.85546875" style="234" bestFit="1" customWidth="1"/>
    <col min="3" max="3" width="8.5703125" style="234" customWidth="1"/>
    <col min="4" max="4" width="9.85546875" style="234" bestFit="1" customWidth="1"/>
    <col min="5" max="5" width="8.5703125" style="234" bestFit="1" customWidth="1"/>
    <col min="6" max="6" width="10.42578125" style="234" customWidth="1"/>
    <col min="7" max="7" width="29.85546875" style="234" customWidth="1"/>
    <col min="8" max="8" width="11.42578125" style="234" customWidth="1"/>
    <col min="9" max="9" width="8.85546875" style="234" bestFit="1" customWidth="1"/>
    <col min="10" max="10" width="28.7109375" style="234" customWidth="1"/>
    <col min="11" max="11" width="10.28515625" style="234" customWidth="1"/>
    <col min="12" max="16" width="9.140625" style="234" customWidth="1"/>
    <col min="17" max="85" width="9.140625" style="234"/>
    <col min="86" max="88" width="0" style="234" hidden="1" customWidth="1"/>
    <col min="89" max="16384" width="9.140625" style="234"/>
  </cols>
  <sheetData>
    <row r="1" spans="1:16" ht="23.25" x14ac:dyDescent="0.2">
      <c r="A1" s="232"/>
      <c r="B1" s="233"/>
    </row>
    <row r="2" spans="1:16" ht="15" x14ac:dyDescent="0.25">
      <c r="A2" s="250" t="s">
        <v>41</v>
      </c>
      <c r="B2" s="252" t="str">
        <f>CODE_PROJET</f>
        <v>BDI1207311</v>
      </c>
      <c r="C2" s="249"/>
      <c r="D2" s="249"/>
      <c r="E2" s="249"/>
      <c r="F2" s="248"/>
    </row>
    <row r="3" spans="1:16" ht="15" x14ac:dyDescent="0.25">
      <c r="A3" s="247" t="s">
        <v>65</v>
      </c>
      <c r="B3" s="251" t="str">
        <f>INTITULE_PROJET</f>
        <v>Appui à l'amélioration du système des marchés publics</v>
      </c>
      <c r="C3" s="246"/>
      <c r="D3" s="246"/>
      <c r="E3" s="246"/>
      <c r="F3" s="245"/>
    </row>
    <row r="4" spans="1:16" ht="15" x14ac:dyDescent="0.25">
      <c r="A4" s="250" t="s">
        <v>40</v>
      </c>
      <c r="B4" s="249">
        <f>ANNEE_DE_REFERENCE</f>
        <v>2014</v>
      </c>
      <c r="C4" s="249"/>
      <c r="D4" s="249"/>
      <c r="E4" s="249"/>
      <c r="F4" s="248"/>
    </row>
    <row r="5" spans="1:16" ht="15" x14ac:dyDescent="0.25">
      <c r="A5" s="247" t="s">
        <v>106</v>
      </c>
      <c r="B5" s="246" t="str">
        <f>TRIMESTRE_DE_REFERENCE</f>
        <v>Q1</v>
      </c>
      <c r="C5" s="246"/>
      <c r="D5" s="246"/>
      <c r="E5" s="246"/>
      <c r="F5" s="245"/>
    </row>
    <row r="6" spans="1:16" x14ac:dyDescent="0.2">
      <c r="A6" s="2"/>
      <c r="L6" s="236"/>
      <c r="M6" s="236"/>
      <c r="N6" s="236"/>
    </row>
    <row r="7" spans="1:16" s="244" customFormat="1" ht="15" x14ac:dyDescent="0.25">
      <c r="A7" s="319" t="s">
        <v>212</v>
      </c>
      <c r="B7" s="320"/>
      <c r="C7" s="320"/>
      <c r="D7" s="321" t="s">
        <v>209</v>
      </c>
      <c r="E7" s="321"/>
      <c r="F7" s="321"/>
      <c r="G7" s="322" t="s">
        <v>210</v>
      </c>
      <c r="H7" s="322"/>
      <c r="I7" s="322"/>
      <c r="J7" s="323" t="s">
        <v>211</v>
      </c>
      <c r="K7" s="323"/>
    </row>
    <row r="8" spans="1:16" ht="25.5" x14ac:dyDescent="0.2">
      <c r="A8" s="242" t="s">
        <v>204</v>
      </c>
      <c r="B8" s="242" t="s">
        <v>208</v>
      </c>
      <c r="C8" s="242" t="s">
        <v>206</v>
      </c>
      <c r="D8" s="242" t="s">
        <v>205</v>
      </c>
      <c r="E8" s="242" t="s">
        <v>207</v>
      </c>
      <c r="F8" s="242" t="s">
        <v>18</v>
      </c>
      <c r="G8" s="243" t="s">
        <v>19</v>
      </c>
      <c r="H8" s="242" t="s">
        <v>20</v>
      </c>
      <c r="I8" s="242" t="s">
        <v>21</v>
      </c>
      <c r="J8" s="242" t="s">
        <v>22</v>
      </c>
      <c r="K8" s="241" t="s">
        <v>23</v>
      </c>
    </row>
    <row r="9" spans="1:16" ht="51" x14ac:dyDescent="0.2">
      <c r="A9" s="306" t="s">
        <v>509</v>
      </c>
      <c r="B9" s="307" t="s">
        <v>302</v>
      </c>
      <c r="C9" s="303" t="s">
        <v>96</v>
      </c>
      <c r="D9" s="312" t="s">
        <v>17</v>
      </c>
      <c r="E9" s="312" t="s">
        <v>12</v>
      </c>
      <c r="F9" s="313" t="str">
        <f>IF(AND(D9="High",E9="High"),"Very High Risk",
IF(OR(AND(D9="High",E9="Medium"),AND(D9="Medium",E9="High")),"High Risk",
IF(OR(AND(D9="High",E9="Low"),AND(D9="Medium",E9="Medium"),AND(D9="Low",E9="High")),"Medium Risk",
IF(OR(D9="",E9=""),"","Low Risk"))))</f>
        <v>Medium Risk</v>
      </c>
      <c r="G9" s="240" t="s">
        <v>312</v>
      </c>
      <c r="H9" s="240" t="s">
        <v>121</v>
      </c>
      <c r="I9" s="238" t="s">
        <v>305</v>
      </c>
      <c r="J9" s="239"/>
      <c r="K9" s="303" t="s">
        <v>48</v>
      </c>
      <c r="P9" s="236"/>
    </row>
    <row r="10" spans="1:16" ht="25.5" x14ac:dyDescent="0.2">
      <c r="A10" s="304"/>
      <c r="B10" s="308"/>
      <c r="C10" s="310"/>
      <c r="D10" s="304"/>
      <c r="E10" s="304"/>
      <c r="F10" s="314"/>
      <c r="G10" s="240" t="s">
        <v>313</v>
      </c>
      <c r="H10" s="240" t="s">
        <v>121</v>
      </c>
      <c r="I10" s="238" t="s">
        <v>305</v>
      </c>
      <c r="J10" s="237"/>
      <c r="K10" s="304"/>
    </row>
    <row r="11" spans="1:16" ht="38.25" x14ac:dyDescent="0.2">
      <c r="A11" s="305"/>
      <c r="B11" s="309"/>
      <c r="C11" s="311"/>
      <c r="D11" s="305"/>
      <c r="E11" s="305"/>
      <c r="F11" s="315"/>
      <c r="G11" s="240" t="s">
        <v>304</v>
      </c>
      <c r="H11" s="240" t="s">
        <v>121</v>
      </c>
      <c r="I11" s="238" t="s">
        <v>305</v>
      </c>
      <c r="J11" s="237"/>
      <c r="K11" s="305"/>
    </row>
    <row r="12" spans="1:16" ht="38.25" x14ac:dyDescent="0.2">
      <c r="A12" s="306" t="s">
        <v>306</v>
      </c>
      <c r="B12" s="307" t="s">
        <v>302</v>
      </c>
      <c r="C12" s="303" t="s">
        <v>74</v>
      </c>
      <c r="D12" s="312" t="s">
        <v>17</v>
      </c>
      <c r="E12" s="312" t="s">
        <v>12</v>
      </c>
      <c r="F12" s="313" t="str">
        <f>IF(AND(D12="High",E12="High"),"Very High Risk",
IF(OR(AND(D12="High",E12="Medium"),AND(D12="Medium",E12="High")),"High Risk",
IF(OR(AND(D12="High",E12="Low"),AND(D12="Medium",E12="Medium"),AND(D12="Low",E12="High")),"Medium Risk",
IF(OR(D12="",E12=""),"","Low Risk"))))</f>
        <v>Medium Risk</v>
      </c>
      <c r="G12" s="240" t="s">
        <v>307</v>
      </c>
      <c r="H12" s="240" t="s">
        <v>303</v>
      </c>
      <c r="I12" s="238">
        <v>41730</v>
      </c>
      <c r="J12" s="239"/>
      <c r="K12" s="303" t="s">
        <v>48</v>
      </c>
      <c r="P12" s="236"/>
    </row>
    <row r="13" spans="1:16" x14ac:dyDescent="0.2">
      <c r="A13" s="304"/>
      <c r="B13" s="308"/>
      <c r="C13" s="310"/>
      <c r="D13" s="304"/>
      <c r="E13" s="304"/>
      <c r="F13" s="314"/>
      <c r="G13" s="240"/>
      <c r="H13" s="240"/>
      <c r="I13" s="238"/>
      <c r="J13" s="237"/>
      <c r="K13" s="304"/>
    </row>
    <row r="14" spans="1:16" x14ac:dyDescent="0.2">
      <c r="A14" s="305"/>
      <c r="B14" s="309"/>
      <c r="C14" s="311"/>
      <c r="D14" s="305"/>
      <c r="E14" s="305"/>
      <c r="F14" s="315"/>
      <c r="G14" s="165" t="s">
        <v>189</v>
      </c>
      <c r="H14" s="166"/>
      <c r="I14" s="167"/>
      <c r="J14" s="166"/>
      <c r="K14" s="305"/>
    </row>
    <row r="15" spans="1:16" x14ac:dyDescent="0.2">
      <c r="A15" s="306" t="s">
        <v>308</v>
      </c>
      <c r="B15" s="307" t="s">
        <v>302</v>
      </c>
      <c r="C15" s="303" t="s">
        <v>96</v>
      </c>
      <c r="D15" s="312" t="s">
        <v>14</v>
      </c>
      <c r="E15" s="312" t="s">
        <v>14</v>
      </c>
      <c r="F15" s="313" t="str">
        <f>IF(AND(D15="High",E15="High"),"Very High Risk",
IF(OR(AND(D15="High",E15="Medium"),AND(D15="Medium",E15="High")),"High Risk",
IF(OR(AND(D15="High",E15="Low"),AND(D15="Medium",E15="Medium"),AND(D15="Low",E15="High")),"Medium Risk",
IF(OR(D15="",E15=""),"","Low Risk"))))</f>
        <v>Medium Risk</v>
      </c>
      <c r="G15" s="240" t="s">
        <v>309</v>
      </c>
      <c r="H15" s="240" t="s">
        <v>547</v>
      </c>
      <c r="I15" s="238">
        <v>41671</v>
      </c>
      <c r="J15" s="239"/>
      <c r="K15" s="303" t="s">
        <v>48</v>
      </c>
    </row>
    <row r="16" spans="1:16" ht="25.5" x14ac:dyDescent="0.2">
      <c r="A16" s="304"/>
      <c r="B16" s="308"/>
      <c r="C16" s="310"/>
      <c r="D16" s="304"/>
      <c r="E16" s="304"/>
      <c r="F16" s="314"/>
      <c r="G16" s="240" t="s">
        <v>310</v>
      </c>
      <c r="H16" s="240" t="s">
        <v>547</v>
      </c>
      <c r="I16" s="238">
        <v>41671</v>
      </c>
      <c r="J16" s="237"/>
      <c r="K16" s="304"/>
    </row>
    <row r="17" spans="1:11" x14ac:dyDescent="0.2">
      <c r="A17" s="305"/>
      <c r="B17" s="309"/>
      <c r="C17" s="311"/>
      <c r="D17" s="305"/>
      <c r="E17" s="305"/>
      <c r="F17" s="315"/>
      <c r="G17" s="165" t="s">
        <v>189</v>
      </c>
      <c r="H17" s="166"/>
      <c r="I17" s="167"/>
      <c r="J17" s="166"/>
      <c r="K17" s="305"/>
    </row>
    <row r="18" spans="1:11" ht="25.5" x14ac:dyDescent="0.2">
      <c r="A18" s="316" t="s">
        <v>508</v>
      </c>
      <c r="B18" s="307" t="s">
        <v>302</v>
      </c>
      <c r="C18" s="303" t="s">
        <v>74</v>
      </c>
      <c r="D18" s="312" t="s">
        <v>17</v>
      </c>
      <c r="E18" s="312" t="s">
        <v>12</v>
      </c>
      <c r="F18" s="313" t="str">
        <f>IF(AND(D18="High",E18="High"),"Very High Risk",
IF(OR(AND(D18="High",E18="Medium"),AND(D18="Medium",E18="High")),"High Risk",
IF(OR(AND(D18="High",E18="Low"),AND(D18="Medium",E18="Medium"),AND(D18="Low",E18="High")),"Medium Risk",
IF(OR(D18="",E18=""),"","Low Risk"))))</f>
        <v>Medium Risk</v>
      </c>
      <c r="G18" s="240" t="s">
        <v>311</v>
      </c>
      <c r="H18" s="240" t="s">
        <v>121</v>
      </c>
      <c r="I18" s="238">
        <v>41609</v>
      </c>
      <c r="J18" s="239"/>
      <c r="K18" s="303" t="s">
        <v>48</v>
      </c>
    </row>
    <row r="19" spans="1:11" x14ac:dyDescent="0.2">
      <c r="A19" s="317"/>
      <c r="B19" s="308"/>
      <c r="C19" s="310"/>
      <c r="D19" s="304"/>
      <c r="E19" s="304"/>
      <c r="F19" s="314"/>
      <c r="G19" s="237"/>
      <c r="H19" s="237"/>
      <c r="I19" s="238"/>
      <c r="J19" s="237"/>
      <c r="K19" s="304"/>
    </row>
    <row r="20" spans="1:11" x14ac:dyDescent="0.2">
      <c r="A20" s="318"/>
      <c r="B20" s="309"/>
      <c r="C20" s="311"/>
      <c r="D20" s="305"/>
      <c r="E20" s="305"/>
      <c r="F20" s="315"/>
      <c r="G20" s="165" t="s">
        <v>189</v>
      </c>
      <c r="H20" s="166"/>
      <c r="I20" s="167"/>
      <c r="J20" s="166"/>
      <c r="K20" s="305"/>
    </row>
    <row r="21" spans="1:11" ht="51" x14ac:dyDescent="0.2">
      <c r="A21" s="306" t="s">
        <v>544</v>
      </c>
      <c r="B21" s="307" t="s">
        <v>510</v>
      </c>
      <c r="C21" s="303" t="s">
        <v>96</v>
      </c>
      <c r="D21" s="312" t="s">
        <v>14</v>
      </c>
      <c r="E21" s="312" t="s">
        <v>17</v>
      </c>
      <c r="F21" s="313" t="str">
        <f>IF(AND(D21="High",E21="High"),"Very High Risk",
IF(OR(AND(D21="High",E21="Medium"),AND(D21="Medium",E21="High")),"High Risk",
IF(OR(AND(D21="High",E21="Low"),AND(D21="Medium",E21="Medium"),AND(D21="Low",E21="High")),"Medium Risk",
IF(OR(D21="",E21=""),"","Low Risk"))))</f>
        <v>High Risk</v>
      </c>
      <c r="G21" s="240" t="s">
        <v>545</v>
      </c>
      <c r="H21" s="240" t="s">
        <v>121</v>
      </c>
      <c r="I21" s="238" t="s">
        <v>548</v>
      </c>
      <c r="J21" s="239"/>
      <c r="K21" s="303" t="s">
        <v>48</v>
      </c>
    </row>
    <row r="22" spans="1:11" ht="63.75" x14ac:dyDescent="0.2">
      <c r="A22" s="304"/>
      <c r="B22" s="308"/>
      <c r="C22" s="310"/>
      <c r="D22" s="304"/>
      <c r="E22" s="304"/>
      <c r="F22" s="314"/>
      <c r="G22" s="240" t="s">
        <v>546</v>
      </c>
      <c r="H22" s="240" t="s">
        <v>550</v>
      </c>
      <c r="I22" s="238" t="s">
        <v>548</v>
      </c>
      <c r="J22" s="237"/>
      <c r="K22" s="304"/>
    </row>
    <row r="23" spans="1:11" x14ac:dyDescent="0.2">
      <c r="A23" s="305"/>
      <c r="B23" s="309"/>
      <c r="C23" s="311"/>
      <c r="D23" s="305"/>
      <c r="E23" s="305"/>
      <c r="F23" s="315"/>
      <c r="G23" s="165" t="s">
        <v>189</v>
      </c>
      <c r="H23" s="166"/>
      <c r="I23" s="167"/>
      <c r="J23" s="166"/>
      <c r="K23" s="305"/>
    </row>
    <row r="24" spans="1:11" ht="25.5" x14ac:dyDescent="0.2">
      <c r="A24" s="316" t="s">
        <v>512</v>
      </c>
      <c r="B24" s="307" t="s">
        <v>510</v>
      </c>
      <c r="C24" s="303" t="s">
        <v>96</v>
      </c>
      <c r="D24" s="312" t="s">
        <v>14</v>
      </c>
      <c r="E24" s="312" t="s">
        <v>17</v>
      </c>
      <c r="F24" s="313" t="str">
        <f>IF(AND(D24="High",E24="High"),"Very High Risk",
IF(OR(AND(D24="High",E24="Medium"),AND(D24="Medium",E24="High")),"High Risk",
IF(OR(AND(D24="High",E24="Low"),AND(D24="Medium",E24="Medium"),AND(D24="Low",E24="High")),"Medium Risk",
IF(OR(D24="",E24=""),"","Low Risk"))))</f>
        <v>High Risk</v>
      </c>
      <c r="G24" s="240" t="s">
        <v>517</v>
      </c>
      <c r="H24" s="240" t="s">
        <v>121</v>
      </c>
      <c r="I24" s="238" t="s">
        <v>548</v>
      </c>
      <c r="J24" s="239"/>
      <c r="K24" s="303" t="s">
        <v>48</v>
      </c>
    </row>
    <row r="25" spans="1:11" ht="63.75" x14ac:dyDescent="0.2">
      <c r="A25" s="317"/>
      <c r="B25" s="308"/>
      <c r="C25" s="310"/>
      <c r="D25" s="304"/>
      <c r="E25" s="304"/>
      <c r="F25" s="314"/>
      <c r="G25" s="240" t="s">
        <v>516</v>
      </c>
      <c r="H25" s="240" t="s">
        <v>550</v>
      </c>
      <c r="I25" s="238" t="s">
        <v>548</v>
      </c>
      <c r="J25" s="237"/>
      <c r="K25" s="304"/>
    </row>
    <row r="26" spans="1:11" x14ac:dyDescent="0.2">
      <c r="A26" s="318"/>
      <c r="B26" s="309"/>
      <c r="C26" s="311"/>
      <c r="D26" s="305"/>
      <c r="E26" s="305"/>
      <c r="F26" s="315"/>
      <c r="G26" s="165" t="s">
        <v>189</v>
      </c>
      <c r="H26" s="166"/>
      <c r="I26" s="167"/>
      <c r="J26" s="166"/>
      <c r="K26" s="305"/>
    </row>
    <row r="27" spans="1:11" ht="38.25" x14ac:dyDescent="0.2">
      <c r="A27" s="316" t="s">
        <v>511</v>
      </c>
      <c r="B27" s="307" t="s">
        <v>510</v>
      </c>
      <c r="C27" s="303" t="s">
        <v>96</v>
      </c>
      <c r="D27" s="312" t="s">
        <v>12</v>
      </c>
      <c r="E27" s="312" t="s">
        <v>17</v>
      </c>
      <c r="F27" s="313" t="str">
        <f>IF(AND(D27="High",E27="High"),"Very High Risk",
IF(OR(AND(D27="High",E27="Medium"),AND(D27="Medium",E27="High")),"High Risk",
IF(OR(AND(D27="High",E27="Low"),AND(D27="Medium",E27="Medium"),AND(D27="Low",E27="High")),"Medium Risk",
IF(OR(D27="",E27=""),"","Low Risk"))))</f>
        <v>Medium Risk</v>
      </c>
      <c r="G27" s="240" t="s">
        <v>513</v>
      </c>
      <c r="H27" s="240" t="s">
        <v>121</v>
      </c>
      <c r="I27" s="238" t="s">
        <v>548</v>
      </c>
      <c r="J27" s="239"/>
      <c r="K27" s="303" t="s">
        <v>48</v>
      </c>
    </row>
    <row r="28" spans="1:11" ht="25.5" x14ac:dyDescent="0.2">
      <c r="A28" s="317"/>
      <c r="B28" s="308"/>
      <c r="C28" s="310"/>
      <c r="D28" s="304"/>
      <c r="E28" s="304"/>
      <c r="F28" s="314"/>
      <c r="G28" s="240" t="s">
        <v>514</v>
      </c>
      <c r="H28" s="240" t="s">
        <v>121</v>
      </c>
      <c r="I28" s="238" t="s">
        <v>548</v>
      </c>
      <c r="J28" s="237"/>
      <c r="K28" s="304"/>
    </row>
    <row r="29" spans="1:11" ht="25.5" x14ac:dyDescent="0.2">
      <c r="A29" s="318"/>
      <c r="B29" s="309"/>
      <c r="C29" s="311"/>
      <c r="D29" s="305"/>
      <c r="E29" s="305"/>
      <c r="F29" s="315"/>
      <c r="G29" s="240" t="s">
        <v>515</v>
      </c>
      <c r="H29" s="240" t="s">
        <v>121</v>
      </c>
      <c r="I29" s="238" t="s">
        <v>548</v>
      </c>
      <c r="J29" s="240"/>
      <c r="K29" s="305"/>
    </row>
    <row r="30" spans="1:11" x14ac:dyDescent="0.2">
      <c r="A30" s="316" t="s">
        <v>518</v>
      </c>
      <c r="B30" s="307" t="s">
        <v>510</v>
      </c>
      <c r="C30" s="303" t="s">
        <v>96</v>
      </c>
      <c r="D30" s="312" t="s">
        <v>14</v>
      </c>
      <c r="E30" s="312" t="s">
        <v>14</v>
      </c>
      <c r="F30" s="313" t="str">
        <f>IF(AND(D30="High",E30="High"),"Very High Risk",
IF(OR(AND(D30="High",E30="Medium"),AND(D30="Medium",E30="High")),"High Risk",
IF(OR(AND(D30="High",E30="Low"),AND(D30="Medium",E30="Medium"),AND(D30="Low",E30="High")),"Medium Risk",
IF(OR(D30="",E30=""),"","Low Risk"))))</f>
        <v>Medium Risk</v>
      </c>
      <c r="G30" s="240" t="s">
        <v>519</v>
      </c>
      <c r="H30" s="240" t="s">
        <v>121</v>
      </c>
      <c r="I30" s="238" t="s">
        <v>549</v>
      </c>
      <c r="J30" s="239"/>
      <c r="K30" s="303" t="s">
        <v>48</v>
      </c>
    </row>
    <row r="31" spans="1:11" x14ac:dyDescent="0.2">
      <c r="A31" s="317"/>
      <c r="B31" s="308"/>
      <c r="C31" s="310"/>
      <c r="D31" s="304"/>
      <c r="E31" s="304"/>
      <c r="F31" s="314"/>
      <c r="G31" s="240"/>
      <c r="H31" s="240"/>
      <c r="I31" s="238"/>
      <c r="J31" s="237"/>
      <c r="K31" s="304"/>
    </row>
    <row r="32" spans="1:11" x14ac:dyDescent="0.2">
      <c r="A32" s="318"/>
      <c r="B32" s="309"/>
      <c r="C32" s="311"/>
      <c r="D32" s="305"/>
      <c r="E32" s="305"/>
      <c r="F32" s="315"/>
      <c r="G32" s="165" t="s">
        <v>189</v>
      </c>
      <c r="H32" s="166"/>
      <c r="I32" s="167"/>
      <c r="J32" s="166"/>
      <c r="K32" s="305"/>
    </row>
    <row r="33" spans="1:11" ht="25.5" x14ac:dyDescent="0.2">
      <c r="A33" s="316" t="s">
        <v>520</v>
      </c>
      <c r="B33" s="307" t="s">
        <v>510</v>
      </c>
      <c r="C33" s="303" t="s">
        <v>96</v>
      </c>
      <c r="D33" s="312" t="s">
        <v>12</v>
      </c>
      <c r="E33" s="312" t="s">
        <v>17</v>
      </c>
      <c r="F33" s="313" t="str">
        <f>IF(AND(D33="High",E33="High"),"Very High Risk",
IF(OR(AND(D33="High",E33="Medium"),AND(D33="Medium",E33="High")),"High Risk",
IF(OR(AND(D33="High",E33="Low"),AND(D33="Medium",E33="Medium"),AND(D33="Low",E33="High")),"Medium Risk",
IF(OR(D33="",E33=""),"","Low Risk"))))</f>
        <v>Medium Risk</v>
      </c>
      <c r="G33" s="240" t="s">
        <v>521</v>
      </c>
      <c r="H33" s="240" t="s">
        <v>121</v>
      </c>
      <c r="I33" s="238" t="s">
        <v>548</v>
      </c>
      <c r="J33" s="239"/>
      <c r="K33" s="303" t="s">
        <v>48</v>
      </c>
    </row>
    <row r="34" spans="1:11" ht="38.25" x14ac:dyDescent="0.2">
      <c r="A34" s="317"/>
      <c r="B34" s="308"/>
      <c r="C34" s="310"/>
      <c r="D34" s="304"/>
      <c r="E34" s="304"/>
      <c r="F34" s="314"/>
      <c r="G34" s="240" t="s">
        <v>522</v>
      </c>
      <c r="H34" s="240" t="s">
        <v>121</v>
      </c>
      <c r="I34" s="238" t="s">
        <v>548</v>
      </c>
      <c r="J34" s="237"/>
      <c r="K34" s="304"/>
    </row>
    <row r="35" spans="1:11" ht="25.5" x14ac:dyDescent="0.2">
      <c r="A35" s="318"/>
      <c r="B35" s="309"/>
      <c r="C35" s="311"/>
      <c r="D35" s="305"/>
      <c r="E35" s="305"/>
      <c r="F35" s="315"/>
      <c r="G35" s="240" t="s">
        <v>523</v>
      </c>
      <c r="H35" s="240" t="s">
        <v>121</v>
      </c>
      <c r="I35" s="238" t="s">
        <v>548</v>
      </c>
      <c r="J35" s="237"/>
      <c r="K35" s="305"/>
    </row>
    <row r="36" spans="1:11" ht="38.25" x14ac:dyDescent="0.2">
      <c r="A36" s="306" t="s">
        <v>524</v>
      </c>
      <c r="B36" s="307" t="s">
        <v>510</v>
      </c>
      <c r="C36" s="303" t="s">
        <v>96</v>
      </c>
      <c r="D36" s="312" t="s">
        <v>12</v>
      </c>
      <c r="E36" s="312" t="s">
        <v>14</v>
      </c>
      <c r="F36" s="313" t="str">
        <f>IF(AND(D36="High",E36="High"),"Very High Risk",
IF(OR(AND(D36="High",E36="Medium"),AND(D36="Medium",E36="High")),"High Risk",
IF(OR(AND(D36="High",E36="Low"),AND(D36="Medium",E36="Medium"),AND(D36="Low",E36="High")),"Medium Risk",
IF(OR(D36="",E36=""),"","Low Risk"))))</f>
        <v>Low Risk</v>
      </c>
      <c r="G36" s="240" t="s">
        <v>525</v>
      </c>
      <c r="H36" s="240" t="s">
        <v>121</v>
      </c>
      <c r="I36" s="238" t="s">
        <v>548</v>
      </c>
      <c r="J36" s="239"/>
      <c r="K36" s="303" t="s">
        <v>48</v>
      </c>
    </row>
    <row r="37" spans="1:11" ht="25.5" x14ac:dyDescent="0.2">
      <c r="A37" s="304"/>
      <c r="B37" s="308"/>
      <c r="C37" s="310"/>
      <c r="D37" s="304"/>
      <c r="E37" s="304"/>
      <c r="F37" s="314"/>
      <c r="G37" s="240" t="s">
        <v>526</v>
      </c>
      <c r="H37" s="240" t="s">
        <v>121</v>
      </c>
      <c r="I37" s="238" t="s">
        <v>548</v>
      </c>
      <c r="J37" s="237"/>
      <c r="K37" s="304"/>
    </row>
    <row r="38" spans="1:11" ht="51" x14ac:dyDescent="0.2">
      <c r="A38" s="305"/>
      <c r="B38" s="309"/>
      <c r="C38" s="311"/>
      <c r="D38" s="305"/>
      <c r="E38" s="305"/>
      <c r="F38" s="315"/>
      <c r="G38" s="240" t="s">
        <v>527</v>
      </c>
      <c r="H38" s="240" t="s">
        <v>121</v>
      </c>
      <c r="I38" s="238" t="s">
        <v>548</v>
      </c>
      <c r="J38" s="237"/>
      <c r="K38" s="305"/>
    </row>
    <row r="39" spans="1:11" ht="38.25" x14ac:dyDescent="0.2">
      <c r="A39" s="306" t="s">
        <v>528</v>
      </c>
      <c r="B39" s="307" t="s">
        <v>510</v>
      </c>
      <c r="C39" s="303" t="s">
        <v>96</v>
      </c>
      <c r="D39" s="312" t="s">
        <v>14</v>
      </c>
      <c r="E39" s="312" t="s">
        <v>14</v>
      </c>
      <c r="F39" s="313" t="str">
        <f>IF(AND(D39="High",E39="High"),"Very High Risk",
IF(OR(AND(D39="High",E39="Medium"),AND(D39="Medium",E39="High")),"High Risk",
IF(OR(AND(D39="High",E39="Low"),AND(D39="Medium",E39="Medium"),AND(D39="Low",E39="High")),"Medium Risk",
IF(OR(D39="",E39=""),"","Low Risk"))))</f>
        <v>Medium Risk</v>
      </c>
      <c r="G39" s="240" t="s">
        <v>529</v>
      </c>
      <c r="H39" s="240" t="s">
        <v>121</v>
      </c>
      <c r="I39" s="238" t="s">
        <v>549</v>
      </c>
      <c r="J39" s="239"/>
      <c r="K39" s="303" t="s">
        <v>48</v>
      </c>
    </row>
    <row r="40" spans="1:11" ht="63.75" x14ac:dyDescent="0.2">
      <c r="A40" s="304"/>
      <c r="B40" s="308"/>
      <c r="C40" s="310"/>
      <c r="D40" s="304"/>
      <c r="E40" s="304"/>
      <c r="F40" s="314"/>
      <c r="G40" s="240" t="s">
        <v>516</v>
      </c>
      <c r="H40" s="240" t="s">
        <v>550</v>
      </c>
      <c r="I40" s="238" t="s">
        <v>549</v>
      </c>
      <c r="J40" s="237"/>
      <c r="K40" s="304"/>
    </row>
    <row r="41" spans="1:11" ht="15.75" customHeight="1" x14ac:dyDescent="0.2">
      <c r="A41" s="305"/>
      <c r="B41" s="309"/>
      <c r="C41" s="311"/>
      <c r="D41" s="305"/>
      <c r="E41" s="305"/>
      <c r="F41" s="315"/>
      <c r="G41" s="165" t="s">
        <v>189</v>
      </c>
      <c r="H41" s="166"/>
      <c r="I41" s="167"/>
      <c r="J41" s="166"/>
      <c r="K41" s="305"/>
    </row>
    <row r="42" spans="1:11" ht="54" customHeight="1" x14ac:dyDescent="0.2">
      <c r="A42" s="306" t="s">
        <v>530</v>
      </c>
      <c r="B42" s="307" t="s">
        <v>510</v>
      </c>
      <c r="C42" s="303" t="s">
        <v>74</v>
      </c>
      <c r="D42" s="312" t="s">
        <v>12</v>
      </c>
      <c r="E42" s="312" t="s">
        <v>17</v>
      </c>
      <c r="F42" s="313" t="str">
        <f>IF(AND(D42="High",E42="High"),"Very High Risk",
IF(OR(AND(D42="High",E42="Medium"),AND(D42="Medium",E42="High")),"High Risk",
IF(OR(AND(D42="High",E42="Low"),AND(D42="Medium",E42="Medium"),AND(D42="Low",E42="High")),"Medium Risk",
IF(OR(D42="",E42=""),"","Low Risk"))))</f>
        <v>Medium Risk</v>
      </c>
      <c r="G42" s="240" t="s">
        <v>531</v>
      </c>
      <c r="H42" s="240" t="s">
        <v>550</v>
      </c>
      <c r="I42" s="238" t="s">
        <v>548</v>
      </c>
      <c r="J42" s="239"/>
      <c r="K42" s="303" t="s">
        <v>48</v>
      </c>
    </row>
    <row r="43" spans="1:11" ht="50.25" customHeight="1" x14ac:dyDescent="0.2">
      <c r="A43" s="304"/>
      <c r="B43" s="308"/>
      <c r="C43" s="310"/>
      <c r="D43" s="304"/>
      <c r="E43" s="304"/>
      <c r="F43" s="314"/>
      <c r="G43" s="240" t="s">
        <v>532</v>
      </c>
      <c r="H43" s="240" t="s">
        <v>121</v>
      </c>
      <c r="I43" s="238">
        <v>41699</v>
      </c>
      <c r="J43" s="237"/>
      <c r="K43" s="304"/>
    </row>
    <row r="44" spans="1:11" ht="27" customHeight="1" x14ac:dyDescent="0.2">
      <c r="A44" s="305"/>
      <c r="B44" s="309"/>
      <c r="C44" s="311"/>
      <c r="D44" s="305"/>
      <c r="E44" s="305"/>
      <c r="F44" s="315"/>
      <c r="G44" s="240" t="s">
        <v>533</v>
      </c>
      <c r="H44" s="240" t="s">
        <v>551</v>
      </c>
      <c r="I44" s="238" t="s">
        <v>548</v>
      </c>
      <c r="J44" s="237"/>
      <c r="K44" s="305"/>
    </row>
    <row r="45" spans="1:11" ht="76.5" x14ac:dyDescent="0.2">
      <c r="A45" s="306" t="s">
        <v>534</v>
      </c>
      <c r="B45" s="307" t="s">
        <v>510</v>
      </c>
      <c r="C45" s="303" t="s">
        <v>96</v>
      </c>
      <c r="D45" s="312" t="s">
        <v>17</v>
      </c>
      <c r="E45" s="312" t="s">
        <v>17</v>
      </c>
      <c r="F45" s="313" t="str">
        <f>IF(AND(D45="High",E45="High"),"Very High Risk",
IF(OR(AND(D45="High",E45="Medium"),AND(D45="Medium",E45="High")),"High Risk",
IF(OR(AND(D45="High",E45="Low"),AND(D45="Medium",E45="Medium"),AND(D45="Low",E45="High")),"Medium Risk",
IF(OR(D45="",E45=""),"","Low Risk"))))</f>
        <v>Very High Risk</v>
      </c>
      <c r="G45" s="240" t="s">
        <v>535</v>
      </c>
      <c r="H45" s="240"/>
      <c r="I45" s="238"/>
      <c r="J45" s="239"/>
      <c r="K45" s="303" t="s">
        <v>48</v>
      </c>
    </row>
    <row r="46" spans="1:11" ht="114.75" x14ac:dyDescent="0.2">
      <c r="A46" s="304"/>
      <c r="B46" s="308"/>
      <c r="C46" s="310"/>
      <c r="D46" s="304"/>
      <c r="E46" s="304"/>
      <c r="F46" s="314"/>
      <c r="G46" s="240" t="s">
        <v>536</v>
      </c>
      <c r="H46" s="237"/>
      <c r="I46" s="238"/>
      <c r="J46" s="237"/>
      <c r="K46" s="304"/>
    </row>
    <row r="47" spans="1:11" x14ac:dyDescent="0.2">
      <c r="A47" s="305"/>
      <c r="B47" s="309"/>
      <c r="C47" s="311"/>
      <c r="D47" s="305"/>
      <c r="E47" s="305"/>
      <c r="F47" s="315"/>
      <c r="G47" s="165" t="s">
        <v>189</v>
      </c>
      <c r="H47" s="166"/>
      <c r="I47" s="167"/>
      <c r="J47" s="166"/>
      <c r="K47" s="305"/>
    </row>
    <row r="48" spans="1:11" ht="25.5" x14ac:dyDescent="0.2">
      <c r="A48" s="306" t="s">
        <v>537</v>
      </c>
      <c r="B48" s="307" t="s">
        <v>510</v>
      </c>
      <c r="C48" s="303" t="s">
        <v>96</v>
      </c>
      <c r="D48" s="312" t="s">
        <v>17</v>
      </c>
      <c r="E48" s="312" t="s">
        <v>17</v>
      </c>
      <c r="F48" s="313" t="str">
        <f>IF(AND(D48="High",E48="High"),"Very High Risk",
IF(OR(AND(D48="High",E48="Medium"),AND(D48="Medium",E48="High")),"High Risk",
IF(OR(AND(D48="High",E48="Low"),AND(D48="Medium",E48="Medium"),AND(D48="Low",E48="High")),"Medium Risk",
IF(OR(D48="",E48=""),"","Low Risk"))))</f>
        <v>Very High Risk</v>
      </c>
      <c r="G48" s="240" t="s">
        <v>538</v>
      </c>
      <c r="H48" s="240" t="s">
        <v>121</v>
      </c>
      <c r="I48" s="238" t="s">
        <v>548</v>
      </c>
      <c r="J48" s="239"/>
      <c r="K48" s="303" t="s">
        <v>48</v>
      </c>
    </row>
    <row r="49" spans="1:11" ht="25.5" x14ac:dyDescent="0.2">
      <c r="A49" s="304"/>
      <c r="B49" s="308"/>
      <c r="C49" s="310"/>
      <c r="D49" s="304"/>
      <c r="E49" s="304"/>
      <c r="F49" s="314"/>
      <c r="G49" s="240" t="s">
        <v>539</v>
      </c>
      <c r="H49" s="240" t="s">
        <v>121</v>
      </c>
      <c r="I49" s="238" t="s">
        <v>552</v>
      </c>
      <c r="J49" s="237"/>
      <c r="K49" s="304"/>
    </row>
    <row r="50" spans="1:11" ht="51" x14ac:dyDescent="0.2">
      <c r="A50" s="305"/>
      <c r="B50" s="309"/>
      <c r="C50" s="311"/>
      <c r="D50" s="305"/>
      <c r="E50" s="305"/>
      <c r="F50" s="315"/>
      <c r="G50" s="240" t="s">
        <v>540</v>
      </c>
      <c r="H50" s="240" t="s">
        <v>121</v>
      </c>
      <c r="I50" s="238" t="s">
        <v>548</v>
      </c>
      <c r="J50" s="237"/>
      <c r="K50" s="305"/>
    </row>
    <row r="51" spans="1:11" ht="51" x14ac:dyDescent="0.2">
      <c r="A51" s="306" t="s">
        <v>541</v>
      </c>
      <c r="B51" s="307" t="s">
        <v>510</v>
      </c>
      <c r="C51" s="303" t="s">
        <v>96</v>
      </c>
      <c r="D51" s="312" t="s">
        <v>14</v>
      </c>
      <c r="E51" s="312" t="s">
        <v>12</v>
      </c>
      <c r="F51" s="313" t="str">
        <f>IF(AND(D51="High",E51="High"),"Very High Risk",
IF(OR(AND(D51="High",E51="Medium"),AND(D51="Medium",E51="High")),"High Risk",
IF(OR(AND(D51="High",E51="Low"),AND(D51="Medium",E51="Medium"),AND(D51="Low",E51="High")),"Medium Risk",
IF(OR(D51="",E51=""),"","Low Risk"))))</f>
        <v>Low Risk</v>
      </c>
      <c r="G51" s="240" t="s">
        <v>542</v>
      </c>
      <c r="H51" s="240" t="s">
        <v>121</v>
      </c>
      <c r="I51" s="238" t="s">
        <v>548</v>
      </c>
      <c r="J51" s="239"/>
      <c r="K51" s="303" t="s">
        <v>48</v>
      </c>
    </row>
    <row r="52" spans="1:11" ht="63.75" x14ac:dyDescent="0.2">
      <c r="A52" s="304"/>
      <c r="B52" s="308"/>
      <c r="C52" s="310"/>
      <c r="D52" s="304"/>
      <c r="E52" s="304"/>
      <c r="F52" s="314"/>
      <c r="G52" s="240" t="s">
        <v>543</v>
      </c>
      <c r="H52" s="240" t="s">
        <v>121</v>
      </c>
      <c r="I52" s="238" t="s">
        <v>548</v>
      </c>
      <c r="J52" s="237"/>
      <c r="K52" s="304"/>
    </row>
    <row r="53" spans="1:11" x14ac:dyDescent="0.2">
      <c r="A53" s="305"/>
      <c r="B53" s="309"/>
      <c r="C53" s="311"/>
      <c r="D53" s="305"/>
      <c r="E53" s="305"/>
      <c r="F53" s="315"/>
      <c r="G53" s="165" t="s">
        <v>189</v>
      </c>
      <c r="H53" s="166"/>
      <c r="I53" s="167"/>
      <c r="J53" s="166"/>
      <c r="K53" s="305"/>
    </row>
    <row r="54" spans="1:11" x14ac:dyDescent="0.2">
      <c r="A54" s="306"/>
      <c r="B54" s="307"/>
      <c r="C54" s="303"/>
      <c r="D54" s="312"/>
      <c r="E54" s="312"/>
      <c r="F54" s="313" t="str">
        <f>IF(AND(D54="High",E54="High"),"Very High Risk",
IF(OR(AND(D54="High",E54="Medium"),AND(D54="Medium",E54="High")),"High Risk",
IF(OR(AND(D54="High",E54="Low"),AND(D54="Medium",E54="Medium"),AND(D54="Low",E54="High")),"Medium Risk",
IF(OR(D54="",E54=""),"","Low Risk"))))</f>
        <v/>
      </c>
      <c r="G54" s="240"/>
      <c r="H54" s="240"/>
      <c r="I54" s="238"/>
      <c r="J54" s="239"/>
      <c r="K54" s="303"/>
    </row>
    <row r="55" spans="1:11" x14ac:dyDescent="0.2">
      <c r="A55" s="304"/>
      <c r="B55" s="308"/>
      <c r="C55" s="310"/>
      <c r="D55" s="304"/>
      <c r="E55" s="304"/>
      <c r="F55" s="314"/>
      <c r="G55" s="240"/>
      <c r="H55" s="237"/>
      <c r="I55" s="238"/>
      <c r="J55" s="237"/>
      <c r="K55" s="304"/>
    </row>
    <row r="56" spans="1:11" x14ac:dyDescent="0.2">
      <c r="A56" s="305"/>
      <c r="B56" s="309"/>
      <c r="C56" s="311"/>
      <c r="D56" s="305"/>
      <c r="E56" s="305"/>
      <c r="F56" s="315"/>
      <c r="G56" s="165" t="s">
        <v>189</v>
      </c>
      <c r="H56" s="166"/>
      <c r="I56" s="167"/>
      <c r="J56" s="166"/>
      <c r="K56" s="305"/>
    </row>
    <row r="57" spans="1:11" ht="12.75" customHeight="1" x14ac:dyDescent="0.2">
      <c r="A57" s="306"/>
      <c r="B57" s="307"/>
      <c r="C57" s="303"/>
      <c r="D57" s="312"/>
      <c r="E57" s="312"/>
      <c r="F57" s="313" t="str">
        <f>IF(AND(D57="High",E57="High"),"Very High Risk",
IF(OR(AND(D57="High",E57="Medium"),AND(D57="Medium",E57="High")),"High Risk",
IF(OR(AND(D57="High",E57="Low"),AND(D57="Medium",E57="Medium"),AND(D57="Low",E57="High")),"Medium Risk",
IF(OR(D57="",E57=""),"","Low Risk"))))</f>
        <v/>
      </c>
      <c r="G57" s="240"/>
      <c r="H57" s="240"/>
      <c r="I57" s="238"/>
      <c r="J57" s="239"/>
      <c r="K57" s="303"/>
    </row>
    <row r="58" spans="1:11" x14ac:dyDescent="0.2">
      <c r="A58" s="304"/>
      <c r="B58" s="308"/>
      <c r="C58" s="310"/>
      <c r="D58" s="304"/>
      <c r="E58" s="304"/>
      <c r="F58" s="314"/>
      <c r="G58" s="237"/>
      <c r="H58" s="237"/>
      <c r="I58" s="238"/>
      <c r="J58" s="237"/>
      <c r="K58" s="304"/>
    </row>
    <row r="59" spans="1:11" x14ac:dyDescent="0.2">
      <c r="A59" s="305"/>
      <c r="B59" s="309"/>
      <c r="C59" s="311"/>
      <c r="D59" s="305"/>
      <c r="E59" s="305"/>
      <c r="F59" s="315"/>
      <c r="G59" s="165" t="s">
        <v>189</v>
      </c>
      <c r="H59" s="166"/>
      <c r="I59" s="167"/>
      <c r="J59" s="166"/>
      <c r="K59" s="305"/>
    </row>
    <row r="60" spans="1:11" ht="12.75" customHeight="1" x14ac:dyDescent="0.2">
      <c r="A60" s="306"/>
      <c r="B60" s="307"/>
      <c r="C60" s="303"/>
      <c r="D60" s="312"/>
      <c r="E60" s="312"/>
      <c r="F60" s="313" t="str">
        <f>IF(AND(D60="High",E60="High"),"Very High Risk",
IF(OR(AND(D60="High",E60="Medium"),AND(D60="Medium",E60="High")),"High Risk",
IF(OR(AND(D60="High",E60="Low"),AND(D60="Medium",E60="Medium"),AND(D60="Low",E60="High")),"Medium Risk",
IF(OR(D60="",E60=""),"","Low Risk"))))</f>
        <v/>
      </c>
      <c r="G60" s="240"/>
      <c r="H60" s="240"/>
      <c r="I60" s="238"/>
      <c r="J60" s="239"/>
      <c r="K60" s="303"/>
    </row>
    <row r="61" spans="1:11" x14ac:dyDescent="0.2">
      <c r="A61" s="304"/>
      <c r="B61" s="308"/>
      <c r="C61" s="310"/>
      <c r="D61" s="304"/>
      <c r="E61" s="304"/>
      <c r="F61" s="314"/>
      <c r="G61" s="237"/>
      <c r="H61" s="237"/>
      <c r="I61" s="238"/>
      <c r="J61" s="237"/>
      <c r="K61" s="304"/>
    </row>
    <row r="62" spans="1:11" x14ac:dyDescent="0.2">
      <c r="A62" s="305"/>
      <c r="B62" s="309"/>
      <c r="C62" s="311"/>
      <c r="D62" s="305"/>
      <c r="E62" s="305"/>
      <c r="F62" s="315"/>
      <c r="G62" s="165" t="s">
        <v>189</v>
      </c>
      <c r="H62" s="166"/>
      <c r="I62" s="167"/>
      <c r="J62" s="166"/>
      <c r="K62" s="305"/>
    </row>
    <row r="63" spans="1:11" ht="12.75" customHeight="1" x14ac:dyDescent="0.2">
      <c r="A63" s="306"/>
      <c r="B63" s="307"/>
      <c r="C63" s="303"/>
      <c r="D63" s="312"/>
      <c r="E63" s="312"/>
      <c r="F63" s="313" t="str">
        <f>IF(AND(D63="High",E63="High"),"Very High Risk",
IF(OR(AND(D63="High",E63="Medium"),AND(D63="Medium",E63="High")),"High Risk",
IF(OR(AND(D63="High",E63="Low"),AND(D63="Medium",E63="Medium"),AND(D63="Low",E63="High")),"Medium Risk",
IF(OR(D63="",E63=""),"","Low Risk"))))</f>
        <v/>
      </c>
      <c r="G63" s="240"/>
      <c r="H63" s="240"/>
      <c r="I63" s="238"/>
      <c r="J63" s="239"/>
      <c r="K63" s="303"/>
    </row>
    <row r="64" spans="1:11" x14ac:dyDescent="0.2">
      <c r="A64" s="304"/>
      <c r="B64" s="308"/>
      <c r="C64" s="310"/>
      <c r="D64" s="304"/>
      <c r="E64" s="304"/>
      <c r="F64" s="314"/>
      <c r="G64" s="237"/>
      <c r="H64" s="237"/>
      <c r="I64" s="238"/>
      <c r="J64" s="237"/>
      <c r="K64" s="304"/>
    </row>
    <row r="65" spans="1:11" x14ac:dyDescent="0.2">
      <c r="A65" s="305"/>
      <c r="B65" s="309"/>
      <c r="C65" s="311"/>
      <c r="D65" s="305"/>
      <c r="E65" s="305"/>
      <c r="F65" s="315"/>
      <c r="G65" s="165" t="s">
        <v>189</v>
      </c>
      <c r="H65" s="166"/>
      <c r="I65" s="167"/>
      <c r="J65" s="166"/>
      <c r="K65" s="305"/>
    </row>
    <row r="66" spans="1:11" ht="12.75" customHeight="1" x14ac:dyDescent="0.2">
      <c r="A66" s="306"/>
      <c r="B66" s="307"/>
      <c r="C66" s="303"/>
      <c r="D66" s="312"/>
      <c r="E66" s="312"/>
      <c r="F66" s="313" t="str">
        <f>IF(AND(D66="High",E66="High"),"Very High Risk",
IF(OR(AND(D66="High",E66="Medium"),AND(D66="Medium",E66="High")),"High Risk",
IF(OR(AND(D66="High",E66="Low"),AND(D66="Medium",E66="Medium"),AND(D66="Low",E66="High")),"Medium Risk",
IF(OR(D66="",E66=""),"","Low Risk"))))</f>
        <v/>
      </c>
      <c r="G66" s="240"/>
      <c r="H66" s="240"/>
      <c r="I66" s="238"/>
      <c r="J66" s="239"/>
      <c r="K66" s="303"/>
    </row>
    <row r="67" spans="1:11" x14ac:dyDescent="0.2">
      <c r="A67" s="304"/>
      <c r="B67" s="308"/>
      <c r="C67" s="310"/>
      <c r="D67" s="304"/>
      <c r="E67" s="304"/>
      <c r="F67" s="314"/>
      <c r="G67" s="237"/>
      <c r="H67" s="237"/>
      <c r="I67" s="238"/>
      <c r="J67" s="237"/>
      <c r="K67" s="304"/>
    </row>
    <row r="68" spans="1:11" x14ac:dyDescent="0.2">
      <c r="A68" s="305"/>
      <c r="B68" s="309"/>
      <c r="C68" s="311"/>
      <c r="D68" s="305"/>
      <c r="E68" s="305"/>
      <c r="F68" s="315"/>
      <c r="G68" s="165" t="s">
        <v>189</v>
      </c>
      <c r="H68" s="166"/>
      <c r="I68" s="167"/>
      <c r="J68" s="166"/>
      <c r="K68" s="305"/>
    </row>
    <row r="69" spans="1:11" ht="12.75" customHeight="1" x14ac:dyDescent="0.2">
      <c r="A69" s="306"/>
      <c r="B69" s="307"/>
      <c r="C69" s="303"/>
      <c r="D69" s="312"/>
      <c r="E69" s="312"/>
      <c r="F69" s="313" t="str">
        <f>IF(AND(D69="High",E69="High"),"Very High Risk",
IF(OR(AND(D69="High",E69="Medium"),AND(D69="Medium",E69="High")),"High Risk",
IF(OR(AND(D69="High",E69="Low"),AND(D69="Medium",E69="Medium"),AND(D69="Low",E69="High")),"Medium Risk",
IF(OR(D69="",E69=""),"","Low Risk"))))</f>
        <v/>
      </c>
      <c r="G69" s="240"/>
      <c r="H69" s="240"/>
      <c r="I69" s="238"/>
      <c r="J69" s="239"/>
      <c r="K69" s="303"/>
    </row>
    <row r="70" spans="1:11" x14ac:dyDescent="0.2">
      <c r="A70" s="304"/>
      <c r="B70" s="308"/>
      <c r="C70" s="310"/>
      <c r="D70" s="304"/>
      <c r="E70" s="304"/>
      <c r="F70" s="314"/>
      <c r="G70" s="237"/>
      <c r="H70" s="237"/>
      <c r="I70" s="238"/>
      <c r="J70" s="237"/>
      <c r="K70" s="304"/>
    </row>
    <row r="71" spans="1:11" x14ac:dyDescent="0.2">
      <c r="A71" s="305"/>
      <c r="B71" s="309"/>
      <c r="C71" s="311"/>
      <c r="D71" s="305"/>
      <c r="E71" s="305"/>
      <c r="F71" s="315"/>
      <c r="G71" s="165" t="s">
        <v>189</v>
      </c>
      <c r="H71" s="166"/>
      <c r="I71" s="167"/>
      <c r="J71" s="166"/>
      <c r="K71" s="305"/>
    </row>
    <row r="3320" spans="86:88" x14ac:dyDescent="0.2">
      <c r="CJ3320" s="235" t="s">
        <v>74</v>
      </c>
    </row>
    <row r="3321" spans="86:88" x14ac:dyDescent="0.2">
      <c r="CH3321" s="236" t="s">
        <v>12</v>
      </c>
      <c r="CI3321" s="236" t="s">
        <v>13</v>
      </c>
      <c r="CJ3321" s="235" t="s">
        <v>75</v>
      </c>
    </row>
    <row r="3322" spans="86:88" x14ac:dyDescent="0.2">
      <c r="CH3322" s="236" t="s">
        <v>14</v>
      </c>
      <c r="CI3322" s="236" t="s">
        <v>15</v>
      </c>
      <c r="CJ3322" s="235" t="s">
        <v>73</v>
      </c>
    </row>
    <row r="3323" spans="86:88" x14ac:dyDescent="0.2">
      <c r="CH3323" s="236" t="s">
        <v>17</v>
      </c>
      <c r="CI3323" s="236" t="s">
        <v>17</v>
      </c>
      <c r="CJ3323" s="235" t="s">
        <v>16</v>
      </c>
    </row>
  </sheetData>
  <sheetProtection sheet="1" objects="1" scenarios="1" formatCells="0" formatColumns="0" formatRows="0" insertColumns="0" insertRows="0" sort="0" autoFilter="0"/>
  <mergeCells count="151">
    <mergeCell ref="A7:C7"/>
    <mergeCell ref="D7:F7"/>
    <mergeCell ref="G7:I7"/>
    <mergeCell ref="J7:K7"/>
    <mergeCell ref="A9:A11"/>
    <mergeCell ref="B9:B11"/>
    <mergeCell ref="C9:C11"/>
    <mergeCell ref="D9:D11"/>
    <mergeCell ref="K9:K11"/>
    <mergeCell ref="A12:A14"/>
    <mergeCell ref="B12:B14"/>
    <mergeCell ref="C12:C14"/>
    <mergeCell ref="D12:D14"/>
    <mergeCell ref="E12:E14"/>
    <mergeCell ref="K15:K17"/>
    <mergeCell ref="E9:E11"/>
    <mergeCell ref="F9:F11"/>
    <mergeCell ref="F12:F14"/>
    <mergeCell ref="K12:K14"/>
    <mergeCell ref="A18:A20"/>
    <mergeCell ref="B18:B20"/>
    <mergeCell ref="C18:C20"/>
    <mergeCell ref="D18:D20"/>
    <mergeCell ref="E18:E20"/>
    <mergeCell ref="F18:F20"/>
    <mergeCell ref="K18:K20"/>
    <mergeCell ref="A15:A17"/>
    <mergeCell ref="B15:B17"/>
    <mergeCell ref="C15:C17"/>
    <mergeCell ref="D15:D17"/>
    <mergeCell ref="E15:E17"/>
    <mergeCell ref="F15:F17"/>
    <mergeCell ref="F24:F26"/>
    <mergeCell ref="K24:K26"/>
    <mergeCell ref="A21:A23"/>
    <mergeCell ref="B21:B23"/>
    <mergeCell ref="C21:C23"/>
    <mergeCell ref="D21:D23"/>
    <mergeCell ref="E21:E23"/>
    <mergeCell ref="F21:F23"/>
    <mergeCell ref="C27:C29"/>
    <mergeCell ref="D27:D29"/>
    <mergeCell ref="E27:E29"/>
    <mergeCell ref="F27:F29"/>
    <mergeCell ref="K21:K23"/>
    <mergeCell ref="A24:A26"/>
    <mergeCell ref="B24:B26"/>
    <mergeCell ref="C24:C26"/>
    <mergeCell ref="D24:D26"/>
    <mergeCell ref="E24:E26"/>
    <mergeCell ref="K27:K29"/>
    <mergeCell ref="A30:A32"/>
    <mergeCell ref="B30:B32"/>
    <mergeCell ref="C30:C32"/>
    <mergeCell ref="D30:D32"/>
    <mergeCell ref="E30:E32"/>
    <mergeCell ref="F30:F32"/>
    <mergeCell ref="K30:K32"/>
    <mergeCell ref="A27:A29"/>
    <mergeCell ref="B27:B29"/>
    <mergeCell ref="F36:F38"/>
    <mergeCell ref="K36:K38"/>
    <mergeCell ref="A33:A35"/>
    <mergeCell ref="B33:B35"/>
    <mergeCell ref="C33:C35"/>
    <mergeCell ref="D33:D35"/>
    <mergeCell ref="E33:E35"/>
    <mergeCell ref="F33:F35"/>
    <mergeCell ref="C39:C41"/>
    <mergeCell ref="D39:D41"/>
    <mergeCell ref="E39:E41"/>
    <mergeCell ref="F39:F41"/>
    <mergeCell ref="K33:K35"/>
    <mergeCell ref="A36:A38"/>
    <mergeCell ref="B36:B38"/>
    <mergeCell ref="C36:C38"/>
    <mergeCell ref="D36:D38"/>
    <mergeCell ref="E36:E38"/>
    <mergeCell ref="K39:K41"/>
    <mergeCell ref="A42:A44"/>
    <mergeCell ref="B42:B44"/>
    <mergeCell ref="C42:C44"/>
    <mergeCell ref="D42:D44"/>
    <mergeCell ref="E42:E44"/>
    <mergeCell ref="F42:F44"/>
    <mergeCell ref="K42:K44"/>
    <mergeCell ref="A39:A41"/>
    <mergeCell ref="B39:B41"/>
    <mergeCell ref="F48:F50"/>
    <mergeCell ref="K48:K50"/>
    <mergeCell ref="A45:A47"/>
    <mergeCell ref="B45:B47"/>
    <mergeCell ref="C45:C47"/>
    <mergeCell ref="D45:D47"/>
    <mergeCell ref="E45:E47"/>
    <mergeCell ref="F45:F47"/>
    <mergeCell ref="C51:C53"/>
    <mergeCell ref="D51:D53"/>
    <mergeCell ref="E51:E53"/>
    <mergeCell ref="F51:F53"/>
    <mergeCell ref="K45:K47"/>
    <mergeCell ref="A48:A50"/>
    <mergeCell ref="B48:B50"/>
    <mergeCell ref="C48:C50"/>
    <mergeCell ref="D48:D50"/>
    <mergeCell ref="E48:E50"/>
    <mergeCell ref="K51:K53"/>
    <mergeCell ref="A54:A56"/>
    <mergeCell ref="B54:B56"/>
    <mergeCell ref="C54:C56"/>
    <mergeCell ref="D54:D56"/>
    <mergeCell ref="E54:E56"/>
    <mergeCell ref="F54:F56"/>
    <mergeCell ref="K54:K56"/>
    <mergeCell ref="A51:A53"/>
    <mergeCell ref="B51:B53"/>
    <mergeCell ref="A63:A65"/>
    <mergeCell ref="B63:B65"/>
    <mergeCell ref="F60:F62"/>
    <mergeCell ref="K60:K62"/>
    <mergeCell ref="A57:A59"/>
    <mergeCell ref="B57:B59"/>
    <mergeCell ref="C57:C59"/>
    <mergeCell ref="D57:D59"/>
    <mergeCell ref="E57:E59"/>
    <mergeCell ref="F57:F59"/>
    <mergeCell ref="C63:C65"/>
    <mergeCell ref="D63:D65"/>
    <mergeCell ref="E63:E65"/>
    <mergeCell ref="F63:F65"/>
    <mergeCell ref="K57:K59"/>
    <mergeCell ref="A60:A62"/>
    <mergeCell ref="B60:B62"/>
    <mergeCell ref="C60:C62"/>
    <mergeCell ref="D60:D62"/>
    <mergeCell ref="E60:E62"/>
    <mergeCell ref="K63:K65"/>
    <mergeCell ref="K69:K71"/>
    <mergeCell ref="A69:A71"/>
    <mergeCell ref="B69:B71"/>
    <mergeCell ref="C69:C71"/>
    <mergeCell ref="D69:D71"/>
    <mergeCell ref="E69:E71"/>
    <mergeCell ref="F69:F71"/>
    <mergeCell ref="A66:A68"/>
    <mergeCell ref="B66:B68"/>
    <mergeCell ref="C66:C68"/>
    <mergeCell ref="D66:D68"/>
    <mergeCell ref="E66:E68"/>
    <mergeCell ref="F66:F68"/>
    <mergeCell ref="K66:K68"/>
  </mergeCells>
  <conditionalFormatting sqref="F9:F29">
    <cfRule type="cellIs" dxfId="216" priority="9" operator="equal">
      <formula>"Very High Risk"</formula>
    </cfRule>
    <cfRule type="cellIs" dxfId="215" priority="10" operator="equal">
      <formula>"High Risk"</formula>
    </cfRule>
    <cfRule type="cellIs" dxfId="214" priority="11" operator="equal">
      <formula>"Low Risk"</formula>
    </cfRule>
    <cfRule type="cellIs" dxfId="213" priority="12" operator="equal">
      <formula>"Medium Risk"</formula>
    </cfRule>
  </conditionalFormatting>
  <conditionalFormatting sqref="F30:F47 F51:F71">
    <cfRule type="cellIs" dxfId="212" priority="5" operator="equal">
      <formula>"Very High Risk"</formula>
    </cfRule>
    <cfRule type="cellIs" dxfId="211" priority="6" operator="equal">
      <formula>"High Risk"</formula>
    </cfRule>
    <cfRule type="cellIs" dxfId="210" priority="7" operator="equal">
      <formula>"Low Risk"</formula>
    </cfRule>
    <cfRule type="cellIs" dxfId="209" priority="8" operator="equal">
      <formula>"Medium Risk"</formula>
    </cfRule>
  </conditionalFormatting>
  <conditionalFormatting sqref="F48:F50">
    <cfRule type="cellIs" dxfId="208" priority="1" operator="equal">
      <formula>"Very High Risk"</formula>
    </cfRule>
    <cfRule type="cellIs" dxfId="207" priority="2" operator="equal">
      <formula>"High Risk"</formula>
    </cfRule>
    <cfRule type="cellIs" dxfId="206" priority="3" operator="equal">
      <formula>"Low Risk"</formula>
    </cfRule>
    <cfRule type="cellIs" dxfId="205" priority="4" operator="equal">
      <formula>"Medium Risk"</formula>
    </cfRule>
  </conditionalFormatting>
  <dataValidations count="3">
    <dataValidation type="list" showInputMessage="1" showErrorMessage="1" sqref="C9:C12 C15 C18 C21 C24 C27 C30 C33 C36 C39 C42 C45 C48 C51 C54 C57 C60 C63 C66 C69">
      <formula1>"FIN, OPS, JUR, REP, DEV"</formula1>
    </dataValidation>
    <dataValidation type="list" showInputMessage="1" showErrorMessage="1" sqref="D9:E71">
      <formula1>"Low, Medium, High"</formula1>
    </dataValidation>
    <dataValidation type="list" allowBlank="1" showInputMessage="1" showErrorMessage="1" sqref="K9:K71">
      <formula1>"Nouveau, En cours, Terminé"</formula1>
    </dataValidation>
  </dataValidations>
  <pageMargins left="0.7" right="0.7" top="0.75" bottom="0.75" header="0.3" footer="0.3"/>
  <pageSetup paperSize="9" scale="78" fitToHeight="0" orientation="landscape" r:id="rId1"/>
  <headerFooter>
    <oddHeader>&amp;C&amp;"Arial,Bold"&amp;18&amp;K03+000Plan de gestion des risques et problèmes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M56"/>
  <sheetViews>
    <sheetView view="pageLayout" zoomScaleNormal="100" workbookViewId="0">
      <selection activeCell="B18" sqref="B18:B20"/>
    </sheetView>
  </sheetViews>
  <sheetFormatPr baseColWidth="10" defaultColWidth="9.140625" defaultRowHeight="12.75" x14ac:dyDescent="0.2"/>
  <cols>
    <col min="1" max="1" width="3.7109375" style="9" customWidth="1"/>
    <col min="2" max="2" width="39.5703125" style="9" customWidth="1"/>
    <col min="3" max="3" width="12.7109375" style="9" customWidth="1"/>
    <col min="4" max="4" width="7.85546875" style="9" bestFit="1" customWidth="1"/>
    <col min="5" max="5" width="9.28515625" style="9" customWidth="1"/>
    <col min="6" max="6" width="33.85546875" style="9" customWidth="1"/>
    <col min="7" max="7" width="4.85546875" style="9" bestFit="1" customWidth="1"/>
    <col min="8" max="8" width="9.140625" style="9"/>
    <col min="9" max="9" width="32.140625" style="9" customWidth="1"/>
    <col min="10" max="10" width="10" style="9" customWidth="1"/>
    <col min="11" max="13" width="9.140625" style="9" hidden="1" customWidth="1"/>
    <col min="14" max="16384" width="9.140625" style="9"/>
  </cols>
  <sheetData>
    <row r="1" spans="1:10" ht="23.25" x14ac:dyDescent="0.2">
      <c r="A1" s="8"/>
    </row>
    <row r="2" spans="1:10" ht="15" x14ac:dyDescent="0.25">
      <c r="B2" s="97" t="s">
        <v>41</v>
      </c>
      <c r="C2" s="99" t="str">
        <f>CODE_PROJET</f>
        <v>BDI1207311</v>
      </c>
      <c r="D2" s="98"/>
      <c r="E2" s="100"/>
      <c r="F2" s="71"/>
      <c r="G2" s="187" t="s">
        <v>248</v>
      </c>
      <c r="H2" s="188" t="s">
        <v>252</v>
      </c>
      <c r="I2" s="188" t="s">
        <v>249</v>
      </c>
      <c r="J2" s="189"/>
    </row>
    <row r="3" spans="1:10" ht="15" x14ac:dyDescent="0.25">
      <c r="B3" s="73" t="s">
        <v>65</v>
      </c>
      <c r="C3" s="75" t="str">
        <f>INTITULE_PROJET</f>
        <v>Appui à l'amélioration du système des marchés publics</v>
      </c>
      <c r="D3" s="74"/>
      <c r="E3" s="76"/>
      <c r="F3" s="71"/>
      <c r="G3" s="190"/>
      <c r="H3" s="69"/>
      <c r="I3" s="69" t="s">
        <v>250</v>
      </c>
      <c r="J3" s="191"/>
    </row>
    <row r="4" spans="1:10" ht="15" x14ac:dyDescent="0.25">
      <c r="B4" s="97" t="s">
        <v>40</v>
      </c>
      <c r="C4" s="99">
        <f>ANNEE_DE_REFERENCE</f>
        <v>2014</v>
      </c>
      <c r="D4" s="98"/>
      <c r="E4" s="100"/>
      <c r="F4" s="71"/>
      <c r="G4" s="192"/>
      <c r="H4" s="193"/>
      <c r="I4" s="194" t="s">
        <v>251</v>
      </c>
      <c r="J4" s="195"/>
    </row>
    <row r="5" spans="1:10" ht="15" x14ac:dyDescent="0.25">
      <c r="B5" s="73" t="s">
        <v>106</v>
      </c>
      <c r="C5" s="75" t="str">
        <f>TRIMESTRE_DE_REFERENCE</f>
        <v>Q1</v>
      </c>
      <c r="D5" s="74"/>
      <c r="E5" s="76"/>
      <c r="F5" s="71"/>
    </row>
    <row r="6" spans="1:10" s="69" customFormat="1" ht="15" x14ac:dyDescent="0.25">
      <c r="B6" s="68"/>
      <c r="C6" s="67"/>
      <c r="D6" s="68"/>
      <c r="E6" s="68"/>
      <c r="F6" s="70"/>
    </row>
    <row r="7" spans="1:10" s="10" customFormat="1" ht="15" x14ac:dyDescent="0.25">
      <c r="B7" s="202" t="s">
        <v>213</v>
      </c>
      <c r="C7" s="203"/>
      <c r="D7" s="203"/>
      <c r="E7" s="203"/>
      <c r="F7" s="204" t="s">
        <v>24</v>
      </c>
      <c r="G7" s="204"/>
      <c r="H7" s="204"/>
      <c r="I7" s="205" t="s">
        <v>216</v>
      </c>
      <c r="J7" s="205"/>
    </row>
    <row r="8" spans="1:10" s="10" customFormat="1" ht="38.25" x14ac:dyDescent="0.2">
      <c r="A8" s="11" t="s">
        <v>25</v>
      </c>
      <c r="B8" s="206" t="s">
        <v>213</v>
      </c>
      <c r="C8" s="207" t="s">
        <v>253</v>
      </c>
      <c r="D8" s="206" t="s">
        <v>247</v>
      </c>
      <c r="E8" s="206" t="s">
        <v>214</v>
      </c>
      <c r="F8" s="208" t="s">
        <v>19</v>
      </c>
      <c r="G8" s="207" t="s">
        <v>20</v>
      </c>
      <c r="H8" s="207" t="s">
        <v>21</v>
      </c>
      <c r="I8" s="207" t="s">
        <v>215</v>
      </c>
      <c r="J8" s="209" t="s">
        <v>23</v>
      </c>
    </row>
    <row r="9" spans="1:10" s="12" customFormat="1" x14ac:dyDescent="0.2">
      <c r="A9" s="324">
        <v>1</v>
      </c>
      <c r="B9" s="333"/>
      <c r="C9" s="330"/>
      <c r="D9" s="334"/>
      <c r="E9" s="164"/>
      <c r="F9" s="196"/>
      <c r="G9" s="163"/>
      <c r="H9" s="163"/>
      <c r="I9" s="197"/>
      <c r="J9" s="337"/>
    </row>
    <row r="10" spans="1:10" x14ac:dyDescent="0.2">
      <c r="A10" s="325"/>
      <c r="B10" s="328"/>
      <c r="C10" s="331"/>
      <c r="D10" s="340"/>
      <c r="E10" s="198"/>
      <c r="F10" s="196"/>
      <c r="G10" s="163"/>
      <c r="H10" s="163"/>
      <c r="I10" s="197"/>
      <c r="J10" s="342"/>
    </row>
    <row r="11" spans="1:10" x14ac:dyDescent="0.2">
      <c r="A11" s="326"/>
      <c r="B11" s="329"/>
      <c r="C11" s="332"/>
      <c r="D11" s="341"/>
      <c r="E11" s="199" t="s">
        <v>233</v>
      </c>
      <c r="F11" s="165" t="s">
        <v>189</v>
      </c>
      <c r="G11" s="166"/>
      <c r="H11" s="167"/>
      <c r="I11" s="166"/>
      <c r="J11" s="343"/>
    </row>
    <row r="12" spans="1:10" x14ac:dyDescent="0.2">
      <c r="A12" s="324">
        <f>+A9+1</f>
        <v>2</v>
      </c>
      <c r="B12" s="327"/>
      <c r="C12" s="330"/>
      <c r="D12" s="334"/>
      <c r="E12" s="164"/>
      <c r="F12" s="196"/>
      <c r="G12" s="163"/>
      <c r="H12" s="163"/>
      <c r="I12" s="197"/>
      <c r="J12" s="337"/>
    </row>
    <row r="13" spans="1:10" x14ac:dyDescent="0.2">
      <c r="A13" s="325"/>
      <c r="B13" s="328"/>
      <c r="C13" s="331"/>
      <c r="D13" s="340"/>
      <c r="E13" s="198"/>
      <c r="F13" s="201"/>
      <c r="G13" s="163"/>
      <c r="H13" s="163"/>
      <c r="I13" s="197"/>
      <c r="J13" s="342"/>
    </row>
    <row r="14" spans="1:10" x14ac:dyDescent="0.2">
      <c r="A14" s="326"/>
      <c r="B14" s="329"/>
      <c r="C14" s="332"/>
      <c r="D14" s="341"/>
      <c r="E14" s="200"/>
      <c r="F14" s="165" t="s">
        <v>189</v>
      </c>
      <c r="G14" s="166"/>
      <c r="H14" s="167"/>
      <c r="I14" s="166"/>
      <c r="J14" s="343"/>
    </row>
    <row r="15" spans="1:10" x14ac:dyDescent="0.2">
      <c r="A15" s="324">
        <f>+A12+1</f>
        <v>3</v>
      </c>
      <c r="B15" s="333"/>
      <c r="C15" s="330"/>
      <c r="D15" s="334"/>
      <c r="E15" s="164"/>
      <c r="F15" s="196"/>
      <c r="G15" s="163"/>
      <c r="H15" s="163"/>
      <c r="I15" s="197"/>
      <c r="J15" s="337"/>
    </row>
    <row r="16" spans="1:10" x14ac:dyDescent="0.2">
      <c r="A16" s="325"/>
      <c r="B16" s="328"/>
      <c r="C16" s="331"/>
      <c r="D16" s="340"/>
      <c r="E16" s="198"/>
      <c r="F16" s="196"/>
      <c r="G16" s="163"/>
      <c r="H16" s="163"/>
      <c r="I16" s="197"/>
      <c r="J16" s="342"/>
    </row>
    <row r="17" spans="1:10" x14ac:dyDescent="0.2">
      <c r="A17" s="326"/>
      <c r="B17" s="329"/>
      <c r="C17" s="332"/>
      <c r="D17" s="341"/>
      <c r="E17" s="200"/>
      <c r="F17" s="165" t="s">
        <v>189</v>
      </c>
      <c r="G17" s="166"/>
      <c r="H17" s="167"/>
      <c r="I17" s="166"/>
      <c r="J17" s="343"/>
    </row>
    <row r="18" spans="1:10" x14ac:dyDescent="0.2">
      <c r="A18" s="324">
        <f>+A15+1</f>
        <v>4</v>
      </c>
      <c r="B18" s="333"/>
      <c r="C18" s="330"/>
      <c r="D18" s="334"/>
      <c r="E18" s="164"/>
      <c r="F18" s="196"/>
      <c r="G18" s="163"/>
      <c r="H18" s="163"/>
      <c r="I18" s="197"/>
      <c r="J18" s="337"/>
    </row>
    <row r="19" spans="1:10" x14ac:dyDescent="0.2">
      <c r="A19" s="325"/>
      <c r="B19" s="328"/>
      <c r="C19" s="331"/>
      <c r="D19" s="340"/>
      <c r="E19" s="198"/>
      <c r="F19" s="196"/>
      <c r="G19" s="163"/>
      <c r="H19" s="163"/>
      <c r="I19" s="197"/>
      <c r="J19" s="342"/>
    </row>
    <row r="20" spans="1:10" x14ac:dyDescent="0.2">
      <c r="A20" s="326"/>
      <c r="B20" s="329"/>
      <c r="C20" s="332"/>
      <c r="D20" s="341"/>
      <c r="E20" s="200"/>
      <c r="F20" s="165" t="s">
        <v>189</v>
      </c>
      <c r="G20" s="166"/>
      <c r="H20" s="167"/>
      <c r="I20" s="166"/>
      <c r="J20" s="343"/>
    </row>
    <row r="21" spans="1:10" x14ac:dyDescent="0.2">
      <c r="A21" s="324">
        <f>+A18+1</f>
        <v>5</v>
      </c>
      <c r="B21" s="327" t="s">
        <v>97</v>
      </c>
      <c r="C21" s="330"/>
      <c r="D21" s="334"/>
      <c r="E21" s="337"/>
      <c r="F21" s="196"/>
      <c r="G21" s="163"/>
      <c r="H21" s="163"/>
      <c r="I21" s="197"/>
      <c r="J21" s="337"/>
    </row>
    <row r="22" spans="1:10" x14ac:dyDescent="0.2">
      <c r="A22" s="325"/>
      <c r="B22" s="328"/>
      <c r="C22" s="331"/>
      <c r="D22" s="335"/>
      <c r="E22" s="328"/>
      <c r="F22" s="196"/>
      <c r="G22" s="163"/>
      <c r="H22" s="163"/>
      <c r="I22" s="197"/>
      <c r="J22" s="338"/>
    </row>
    <row r="23" spans="1:10" x14ac:dyDescent="0.2">
      <c r="A23" s="326"/>
      <c r="B23" s="329"/>
      <c r="C23" s="332"/>
      <c r="D23" s="336"/>
      <c r="E23" s="329"/>
      <c r="F23" s="165" t="s">
        <v>189</v>
      </c>
      <c r="G23" s="166"/>
      <c r="H23" s="167"/>
      <c r="I23" s="166"/>
      <c r="J23" s="339"/>
    </row>
    <row r="24" spans="1:10" x14ac:dyDescent="0.2">
      <c r="A24" s="324">
        <f>+A21+1</f>
        <v>6</v>
      </c>
      <c r="B24" s="333"/>
      <c r="C24" s="330"/>
      <c r="D24" s="334"/>
      <c r="E24" s="337"/>
      <c r="F24" s="196"/>
      <c r="G24" s="163"/>
      <c r="H24" s="163"/>
      <c r="I24" s="197"/>
      <c r="J24" s="337"/>
    </row>
    <row r="25" spans="1:10" x14ac:dyDescent="0.2">
      <c r="A25" s="325"/>
      <c r="B25" s="328"/>
      <c r="C25" s="331"/>
      <c r="D25" s="335"/>
      <c r="E25" s="328"/>
      <c r="F25" s="196"/>
      <c r="G25" s="163"/>
      <c r="H25" s="163"/>
      <c r="I25" s="197"/>
      <c r="J25" s="338"/>
    </row>
    <row r="26" spans="1:10" x14ac:dyDescent="0.2">
      <c r="A26" s="326"/>
      <c r="B26" s="329"/>
      <c r="C26" s="332"/>
      <c r="D26" s="336"/>
      <c r="E26" s="329"/>
      <c r="F26" s="165" t="s">
        <v>189</v>
      </c>
      <c r="G26" s="166"/>
      <c r="H26" s="167"/>
      <c r="I26" s="166"/>
      <c r="J26" s="339"/>
    </row>
    <row r="27" spans="1:10" x14ac:dyDescent="0.2">
      <c r="A27" s="324">
        <f>+A24+1</f>
        <v>7</v>
      </c>
      <c r="B27" s="333"/>
      <c r="C27" s="330"/>
      <c r="D27" s="334"/>
      <c r="E27" s="337"/>
      <c r="F27" s="196"/>
      <c r="G27" s="163"/>
      <c r="H27" s="163"/>
      <c r="I27" s="197"/>
      <c r="J27" s="337"/>
    </row>
    <row r="28" spans="1:10" x14ac:dyDescent="0.2">
      <c r="A28" s="325"/>
      <c r="B28" s="328"/>
      <c r="C28" s="331"/>
      <c r="D28" s="335"/>
      <c r="E28" s="328"/>
      <c r="F28" s="196"/>
      <c r="G28" s="163"/>
      <c r="H28" s="163"/>
      <c r="I28" s="197"/>
      <c r="J28" s="338"/>
    </row>
    <row r="29" spans="1:10" x14ac:dyDescent="0.2">
      <c r="A29" s="326"/>
      <c r="B29" s="329"/>
      <c r="C29" s="332"/>
      <c r="D29" s="336"/>
      <c r="E29" s="329"/>
      <c r="F29" s="165" t="s">
        <v>189</v>
      </c>
      <c r="G29" s="166"/>
      <c r="H29" s="167"/>
      <c r="I29" s="166"/>
      <c r="J29" s="339"/>
    </row>
    <row r="30" spans="1:10" x14ac:dyDescent="0.2">
      <c r="A30" s="324">
        <f>+A27+1</f>
        <v>8</v>
      </c>
      <c r="B30" s="333"/>
      <c r="C30" s="330"/>
      <c r="D30" s="334"/>
      <c r="E30" s="337"/>
      <c r="F30" s="196"/>
      <c r="G30" s="163"/>
      <c r="H30" s="163"/>
      <c r="I30" s="197"/>
      <c r="J30" s="337"/>
    </row>
    <row r="31" spans="1:10" x14ac:dyDescent="0.2">
      <c r="A31" s="325"/>
      <c r="B31" s="328"/>
      <c r="C31" s="331"/>
      <c r="D31" s="335"/>
      <c r="E31" s="328"/>
      <c r="F31" s="196"/>
      <c r="G31" s="163"/>
      <c r="H31" s="163"/>
      <c r="I31" s="197"/>
      <c r="J31" s="338"/>
    </row>
    <row r="32" spans="1:10" x14ac:dyDescent="0.2">
      <c r="A32" s="326"/>
      <c r="B32" s="329"/>
      <c r="C32" s="332"/>
      <c r="D32" s="336"/>
      <c r="E32" s="329"/>
      <c r="F32" s="165" t="s">
        <v>189</v>
      </c>
      <c r="G32" s="166"/>
      <c r="H32" s="167"/>
      <c r="I32" s="166"/>
      <c r="J32" s="339"/>
    </row>
    <row r="33" spans="1:10" x14ac:dyDescent="0.2">
      <c r="A33" s="324">
        <f>+A30+1</f>
        <v>9</v>
      </c>
      <c r="B33" s="333"/>
      <c r="C33" s="330"/>
      <c r="D33" s="334"/>
      <c r="E33" s="337"/>
      <c r="F33" s="196"/>
      <c r="G33" s="163"/>
      <c r="H33" s="163"/>
      <c r="I33" s="197"/>
      <c r="J33" s="337"/>
    </row>
    <row r="34" spans="1:10" x14ac:dyDescent="0.2">
      <c r="A34" s="325"/>
      <c r="B34" s="328"/>
      <c r="C34" s="331"/>
      <c r="D34" s="335"/>
      <c r="E34" s="328"/>
      <c r="F34" s="196"/>
      <c r="G34" s="163"/>
      <c r="H34" s="163"/>
      <c r="I34" s="197"/>
      <c r="J34" s="338"/>
    </row>
    <row r="35" spans="1:10" x14ac:dyDescent="0.2">
      <c r="A35" s="326"/>
      <c r="B35" s="329"/>
      <c r="C35" s="332"/>
      <c r="D35" s="336"/>
      <c r="E35" s="329"/>
      <c r="F35" s="165" t="s">
        <v>189</v>
      </c>
      <c r="G35" s="166"/>
      <c r="H35" s="167"/>
      <c r="I35" s="166"/>
      <c r="J35" s="339"/>
    </row>
    <row r="36" spans="1:10" x14ac:dyDescent="0.2">
      <c r="A36" s="324">
        <f>+A33+1</f>
        <v>10</v>
      </c>
      <c r="B36" s="333"/>
      <c r="C36" s="330"/>
      <c r="D36" s="334"/>
      <c r="E36" s="337"/>
      <c r="F36" s="196"/>
      <c r="G36" s="163"/>
      <c r="H36" s="163"/>
      <c r="I36" s="197"/>
      <c r="J36" s="337"/>
    </row>
    <row r="37" spans="1:10" x14ac:dyDescent="0.2">
      <c r="A37" s="325"/>
      <c r="B37" s="328"/>
      <c r="C37" s="331"/>
      <c r="D37" s="335"/>
      <c r="E37" s="328"/>
      <c r="F37" s="196"/>
      <c r="G37" s="163"/>
      <c r="H37" s="163"/>
      <c r="I37" s="197"/>
      <c r="J37" s="338"/>
    </row>
    <row r="38" spans="1:10" x14ac:dyDescent="0.2">
      <c r="A38" s="326"/>
      <c r="B38" s="329"/>
      <c r="C38" s="332"/>
      <c r="D38" s="336"/>
      <c r="E38" s="329"/>
      <c r="F38" s="165" t="s">
        <v>189</v>
      </c>
      <c r="G38" s="166"/>
      <c r="H38" s="167"/>
      <c r="I38" s="166"/>
      <c r="J38" s="339"/>
    </row>
    <row r="39" spans="1:10" x14ac:dyDescent="0.2">
      <c r="A39" s="324">
        <f>+A36+1</f>
        <v>11</v>
      </c>
      <c r="B39" s="333"/>
      <c r="C39" s="330"/>
      <c r="D39" s="334"/>
      <c r="E39" s="337"/>
      <c r="F39" s="196"/>
      <c r="G39" s="163"/>
      <c r="H39" s="163"/>
      <c r="I39" s="197"/>
      <c r="J39" s="337"/>
    </row>
    <row r="40" spans="1:10" x14ac:dyDescent="0.2">
      <c r="A40" s="325"/>
      <c r="B40" s="328"/>
      <c r="C40" s="331"/>
      <c r="D40" s="335"/>
      <c r="E40" s="328"/>
      <c r="F40" s="196"/>
      <c r="G40" s="163"/>
      <c r="H40" s="163"/>
      <c r="I40" s="197"/>
      <c r="J40" s="338"/>
    </row>
    <row r="41" spans="1:10" x14ac:dyDescent="0.2">
      <c r="A41" s="326"/>
      <c r="B41" s="329"/>
      <c r="C41" s="332"/>
      <c r="D41" s="336"/>
      <c r="E41" s="329"/>
      <c r="F41" s="165" t="s">
        <v>189</v>
      </c>
      <c r="G41" s="166"/>
      <c r="H41" s="167"/>
      <c r="I41" s="166"/>
      <c r="J41" s="339"/>
    </row>
    <row r="42" spans="1:10" x14ac:dyDescent="0.2">
      <c r="A42" s="324">
        <f>+A39+1</f>
        <v>12</v>
      </c>
      <c r="B42" s="333"/>
      <c r="C42" s="330"/>
      <c r="D42" s="334"/>
      <c r="E42" s="337"/>
      <c r="F42" s="196"/>
      <c r="G42" s="163"/>
      <c r="H42" s="163"/>
      <c r="I42" s="197"/>
      <c r="J42" s="337"/>
    </row>
    <row r="43" spans="1:10" x14ac:dyDescent="0.2">
      <c r="A43" s="325"/>
      <c r="B43" s="328"/>
      <c r="C43" s="331"/>
      <c r="D43" s="335"/>
      <c r="E43" s="328"/>
      <c r="F43" s="196"/>
      <c r="G43" s="163"/>
      <c r="H43" s="163"/>
      <c r="I43" s="197"/>
      <c r="J43" s="338"/>
    </row>
    <row r="44" spans="1:10" x14ac:dyDescent="0.2">
      <c r="A44" s="326"/>
      <c r="B44" s="329"/>
      <c r="C44" s="332"/>
      <c r="D44" s="336"/>
      <c r="E44" s="329"/>
      <c r="F44" s="165" t="s">
        <v>189</v>
      </c>
      <c r="G44" s="166"/>
      <c r="H44" s="167"/>
      <c r="I44" s="166"/>
      <c r="J44" s="339"/>
    </row>
    <row r="45" spans="1:10" x14ac:dyDescent="0.2">
      <c r="A45" s="324">
        <f>+A42+1</f>
        <v>13</v>
      </c>
      <c r="B45" s="333"/>
      <c r="C45" s="330"/>
      <c r="D45" s="334"/>
      <c r="E45" s="337"/>
      <c r="F45" s="196"/>
      <c r="G45" s="163"/>
      <c r="H45" s="163"/>
      <c r="I45" s="197"/>
      <c r="J45" s="337"/>
    </row>
    <row r="46" spans="1:10" x14ac:dyDescent="0.2">
      <c r="A46" s="325"/>
      <c r="B46" s="328"/>
      <c r="C46" s="331"/>
      <c r="D46" s="335"/>
      <c r="E46" s="328"/>
      <c r="F46" s="196"/>
      <c r="G46" s="163"/>
      <c r="H46" s="163"/>
      <c r="I46" s="197"/>
      <c r="J46" s="338"/>
    </row>
    <row r="47" spans="1:10" x14ac:dyDescent="0.2">
      <c r="A47" s="326"/>
      <c r="B47" s="329"/>
      <c r="C47" s="332"/>
      <c r="D47" s="336"/>
      <c r="E47" s="329"/>
      <c r="F47" s="165" t="s">
        <v>189</v>
      </c>
      <c r="G47" s="166"/>
      <c r="H47" s="167"/>
      <c r="I47" s="166"/>
      <c r="J47" s="339"/>
    </row>
    <row r="48" spans="1:10" x14ac:dyDescent="0.2">
      <c r="A48" s="324">
        <f>+A45+1</f>
        <v>14</v>
      </c>
      <c r="B48" s="333"/>
      <c r="C48" s="330"/>
      <c r="D48" s="334"/>
      <c r="E48" s="337"/>
      <c r="F48" s="196"/>
      <c r="G48" s="163"/>
      <c r="H48" s="163"/>
      <c r="I48" s="197"/>
      <c r="J48" s="337"/>
    </row>
    <row r="49" spans="1:10" x14ac:dyDescent="0.2">
      <c r="A49" s="325"/>
      <c r="B49" s="328"/>
      <c r="C49" s="331"/>
      <c r="D49" s="335"/>
      <c r="E49" s="328"/>
      <c r="F49" s="196"/>
      <c r="G49" s="163"/>
      <c r="H49" s="163"/>
      <c r="I49" s="197"/>
      <c r="J49" s="338"/>
    </row>
    <row r="50" spans="1:10" x14ac:dyDescent="0.2">
      <c r="A50" s="326"/>
      <c r="B50" s="329"/>
      <c r="C50" s="332"/>
      <c r="D50" s="336"/>
      <c r="E50" s="329"/>
      <c r="F50" s="165" t="s">
        <v>189</v>
      </c>
      <c r="G50" s="166"/>
      <c r="H50" s="167"/>
      <c r="I50" s="166"/>
      <c r="J50" s="339"/>
    </row>
    <row r="51" spans="1:10" x14ac:dyDescent="0.2">
      <c r="A51" s="324">
        <f>+A48+1</f>
        <v>15</v>
      </c>
      <c r="B51" s="333"/>
      <c r="C51" s="330"/>
      <c r="D51" s="334"/>
      <c r="E51" s="337"/>
      <c r="F51" s="196"/>
      <c r="G51" s="163"/>
      <c r="H51" s="163"/>
      <c r="I51" s="197"/>
      <c r="J51" s="337"/>
    </row>
    <row r="52" spans="1:10" x14ac:dyDescent="0.2">
      <c r="A52" s="325"/>
      <c r="B52" s="328"/>
      <c r="C52" s="331"/>
      <c r="D52" s="335"/>
      <c r="E52" s="328"/>
      <c r="F52" s="196"/>
      <c r="G52" s="163"/>
      <c r="H52" s="163"/>
      <c r="I52" s="197"/>
      <c r="J52" s="338"/>
    </row>
    <row r="53" spans="1:10" x14ac:dyDescent="0.2">
      <c r="A53" s="326"/>
      <c r="B53" s="329"/>
      <c r="C53" s="332"/>
      <c r="D53" s="336"/>
      <c r="E53" s="329"/>
      <c r="F53" s="165" t="s">
        <v>189</v>
      </c>
      <c r="G53" s="166"/>
      <c r="H53" s="167"/>
      <c r="I53" s="166"/>
      <c r="J53" s="339"/>
    </row>
    <row r="54" spans="1:10" x14ac:dyDescent="0.2">
      <c r="A54" s="324">
        <f>+A51+1</f>
        <v>16</v>
      </c>
      <c r="B54" s="333"/>
      <c r="C54" s="330"/>
      <c r="D54" s="334"/>
      <c r="E54" s="337"/>
      <c r="F54" s="196"/>
      <c r="G54" s="163"/>
      <c r="H54" s="163"/>
      <c r="I54" s="197"/>
      <c r="J54" s="337"/>
    </row>
    <row r="55" spans="1:10" x14ac:dyDescent="0.2">
      <c r="A55" s="325"/>
      <c r="B55" s="328"/>
      <c r="C55" s="331"/>
      <c r="D55" s="335"/>
      <c r="E55" s="328"/>
      <c r="F55" s="196"/>
      <c r="G55" s="163"/>
      <c r="H55" s="163"/>
      <c r="I55" s="197"/>
      <c r="J55" s="338"/>
    </row>
    <row r="56" spans="1:10" x14ac:dyDescent="0.2">
      <c r="A56" s="326"/>
      <c r="B56" s="329"/>
      <c r="C56" s="332"/>
      <c r="D56" s="336"/>
      <c r="E56" s="329"/>
      <c r="F56" s="165" t="s">
        <v>189</v>
      </c>
      <c r="G56" s="166"/>
      <c r="H56" s="167"/>
      <c r="I56" s="166"/>
      <c r="J56" s="339"/>
    </row>
  </sheetData>
  <sheetProtection sheet="1" objects="1" scenarios="1" formatColumns="0" formatRows="0" insertRows="0"/>
  <mergeCells count="92">
    <mergeCell ref="J15:J17"/>
    <mergeCell ref="J18:J20"/>
    <mergeCell ref="A12:A14"/>
    <mergeCell ref="B12:B14"/>
    <mergeCell ref="C12:C14"/>
    <mergeCell ref="D12:D14"/>
    <mergeCell ref="J12:J14"/>
    <mergeCell ref="A15:A17"/>
    <mergeCell ref="D9:D11"/>
    <mergeCell ref="D15:D17"/>
    <mergeCell ref="D18:D20"/>
    <mergeCell ref="J48:J50"/>
    <mergeCell ref="J42:J44"/>
    <mergeCell ref="J45:J47"/>
    <mergeCell ref="J36:J38"/>
    <mergeCell ref="J39:J41"/>
    <mergeCell ref="J30:J32"/>
    <mergeCell ref="J33:J35"/>
    <mergeCell ref="J24:J26"/>
    <mergeCell ref="J27:J29"/>
    <mergeCell ref="D21:D23"/>
    <mergeCell ref="E21:E23"/>
    <mergeCell ref="J21:J23"/>
    <mergeCell ref="J9:J11"/>
    <mergeCell ref="J51:J53"/>
    <mergeCell ref="A48:A50"/>
    <mergeCell ref="B48:B50"/>
    <mergeCell ref="C48:C50"/>
    <mergeCell ref="D48:D50"/>
    <mergeCell ref="E48:E50"/>
    <mergeCell ref="A51:A53"/>
    <mergeCell ref="B51:B53"/>
    <mergeCell ref="C51:C53"/>
    <mergeCell ref="D51:D53"/>
    <mergeCell ref="E51:E53"/>
    <mergeCell ref="J54:J56"/>
    <mergeCell ref="A54:A56"/>
    <mergeCell ref="B54:B56"/>
    <mergeCell ref="C54:C56"/>
    <mergeCell ref="D54:D56"/>
    <mergeCell ref="E54:E56"/>
    <mergeCell ref="A45:A47"/>
    <mergeCell ref="B45:B47"/>
    <mergeCell ref="C45:C47"/>
    <mergeCell ref="D45:D47"/>
    <mergeCell ref="E45:E47"/>
    <mergeCell ref="A42:A44"/>
    <mergeCell ref="B42:B44"/>
    <mergeCell ref="C42:C44"/>
    <mergeCell ref="D42:D44"/>
    <mergeCell ref="E42:E44"/>
    <mergeCell ref="A39:A41"/>
    <mergeCell ref="B39:B41"/>
    <mergeCell ref="C39:C41"/>
    <mergeCell ref="D39:D41"/>
    <mergeCell ref="E39:E41"/>
    <mergeCell ref="A36:A38"/>
    <mergeCell ref="B36:B38"/>
    <mergeCell ref="C36:C38"/>
    <mergeCell ref="D36:D38"/>
    <mergeCell ref="E36:E38"/>
    <mergeCell ref="A33:A35"/>
    <mergeCell ref="B33:B35"/>
    <mergeCell ref="C33:C35"/>
    <mergeCell ref="D33:D35"/>
    <mergeCell ref="E33:E35"/>
    <mergeCell ref="A30:A32"/>
    <mergeCell ref="B30:B32"/>
    <mergeCell ref="C30:C32"/>
    <mergeCell ref="D30:D32"/>
    <mergeCell ref="E30:E32"/>
    <mergeCell ref="A27:A29"/>
    <mergeCell ref="B27:B29"/>
    <mergeCell ref="C27:C29"/>
    <mergeCell ref="D27:D29"/>
    <mergeCell ref="E27:E29"/>
    <mergeCell ref="A24:A26"/>
    <mergeCell ref="B24:B26"/>
    <mergeCell ref="C24:C26"/>
    <mergeCell ref="D24:D26"/>
    <mergeCell ref="E24:E26"/>
    <mergeCell ref="A9:A11"/>
    <mergeCell ref="A21:A23"/>
    <mergeCell ref="B21:B23"/>
    <mergeCell ref="C21:C23"/>
    <mergeCell ref="A18:A20"/>
    <mergeCell ref="B9:B11"/>
    <mergeCell ref="B15:B17"/>
    <mergeCell ref="B18:B20"/>
    <mergeCell ref="C9:C11"/>
    <mergeCell ref="C15:C17"/>
    <mergeCell ref="C18:C20"/>
  </mergeCells>
  <dataValidations count="2">
    <dataValidation type="list" allowBlank="1" showInputMessage="1" showErrorMessage="1" sqref="J48 J51 J54 J21 J24 J27 J30 J33 J36 J39 J42 J45 J9 J15 J18 J12">
      <formula1>"OPEN, ONGOING, CLOSED"</formula1>
    </dataValidation>
    <dataValidation type="date" allowBlank="1" showInputMessage="1" showErrorMessage="1" sqref="C9:C56">
      <formula1>40909</formula1>
      <formula2>44166</formula2>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&amp;C&amp;"Arial,Bold"&amp;18&amp;K03+000Suivi décisions SMCL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U496"/>
  <sheetViews>
    <sheetView zoomScale="85" zoomScaleNormal="85" workbookViewId="0">
      <selection activeCell="J9" sqref="J9"/>
    </sheetView>
  </sheetViews>
  <sheetFormatPr baseColWidth="10" defaultColWidth="11.42578125" defaultRowHeight="15" x14ac:dyDescent="0.25"/>
  <cols>
    <col min="1" max="2" width="10" style="256" customWidth="1"/>
    <col min="3" max="3" width="13.28515625" style="256" customWidth="1"/>
    <col min="4" max="4" width="12.7109375" style="256" customWidth="1"/>
    <col min="5" max="5" width="42.140625" style="256" customWidth="1"/>
    <col min="6" max="6" width="13.7109375" style="256" customWidth="1"/>
    <col min="7" max="10" width="11.42578125" style="256"/>
    <col min="11" max="12" width="12.85546875" style="256" customWidth="1"/>
    <col min="13" max="13" width="10.7109375" style="256" customWidth="1"/>
    <col min="14" max="14" width="12.85546875" style="256" customWidth="1"/>
    <col min="15" max="15" width="15.5703125" style="256" customWidth="1"/>
    <col min="16" max="16" width="10.7109375" style="256" customWidth="1"/>
    <col min="17" max="17" width="12.85546875" style="256" customWidth="1"/>
    <col min="18" max="18" width="15.5703125" style="256" customWidth="1"/>
    <col min="19" max="19" width="10.5703125" style="256" customWidth="1"/>
    <col min="20" max="20" width="12.85546875" style="256" customWidth="1"/>
    <col min="21" max="23" width="15.7109375" style="256" customWidth="1"/>
    <col min="24" max="24" width="10.7109375" style="256" customWidth="1"/>
    <col min="25" max="25" width="12.85546875" style="256" customWidth="1"/>
    <col min="26" max="26" width="11.85546875" style="256" customWidth="1"/>
    <col min="27" max="27" width="15.7109375" style="256" customWidth="1"/>
    <col min="28" max="29" width="13.140625" style="256" customWidth="1"/>
    <col min="30" max="31" width="11.28515625" style="256" customWidth="1"/>
    <col min="32" max="32" width="11.5703125" style="256" customWidth="1"/>
    <col min="33" max="33" width="14.42578125" style="256" customWidth="1"/>
    <col min="34" max="34" width="12.42578125" style="256" customWidth="1"/>
    <col min="35" max="35" width="10.7109375" style="256" customWidth="1"/>
    <col min="36" max="36" width="14.28515625" style="256" customWidth="1"/>
    <col min="37" max="37" width="17.140625" style="256" customWidth="1"/>
    <col min="38" max="39" width="25.7109375" style="256" customWidth="1"/>
    <col min="40" max="40" width="12.7109375" style="256" customWidth="1"/>
    <col min="41" max="41" width="16.140625" style="256" customWidth="1"/>
    <col min="42" max="48" width="18.28515625" style="256" customWidth="1"/>
    <col min="49" max="49" width="11.85546875" style="256" customWidth="1"/>
    <col min="50" max="50" width="7.7109375" style="256" customWidth="1"/>
    <col min="51" max="51" width="13.140625" style="256" customWidth="1"/>
    <col min="52" max="52" width="7.7109375" style="256" customWidth="1"/>
    <col min="53" max="53" width="12.140625" style="256" customWidth="1"/>
    <col min="54" max="54" width="7.7109375" style="256" customWidth="1"/>
    <col min="55" max="55" width="12.140625" style="256" customWidth="1"/>
    <col min="56" max="56" width="7.7109375" style="256" customWidth="1"/>
    <col min="57" max="57" width="12.140625" style="256" customWidth="1"/>
    <col min="58" max="58" width="7.7109375" style="256" customWidth="1"/>
    <col min="59" max="59" width="12.140625" style="256" customWidth="1"/>
    <col min="60" max="60" width="7.7109375" style="256" customWidth="1"/>
    <col min="61" max="61" width="13" style="256" customWidth="1"/>
    <col min="62" max="62" width="12.42578125" style="256" customWidth="1"/>
    <col min="63" max="63" width="7.7109375" style="256" customWidth="1"/>
    <col min="64" max="64" width="12.42578125" style="256" customWidth="1"/>
    <col min="65" max="65" width="7.7109375" style="256" customWidth="1"/>
    <col min="66" max="66" width="11.140625" style="256" customWidth="1"/>
    <col min="67" max="67" width="12" style="256" customWidth="1"/>
    <col min="68" max="68" width="15.28515625" style="256" customWidth="1"/>
    <col min="69" max="69" width="42.7109375" style="256" customWidth="1"/>
    <col min="70" max="70" width="13.28515625" style="256" customWidth="1"/>
    <col min="71" max="71" width="24.7109375" style="256" customWidth="1"/>
    <col min="72" max="72" width="23.28515625" style="256" customWidth="1"/>
    <col min="73" max="16384" width="11.42578125" style="256"/>
  </cols>
  <sheetData>
    <row r="1" spans="1:73" ht="51.6" customHeight="1" thickBot="1" x14ac:dyDescent="0.3">
      <c r="A1" s="347" t="s">
        <v>434</v>
      </c>
      <c r="B1" s="348"/>
      <c r="C1" s="349">
        <f ca="1">TODAY()</f>
        <v>41879</v>
      </c>
      <c r="D1" s="350"/>
      <c r="AX1" s="257"/>
    </row>
    <row r="2" spans="1:73" ht="15.75" thickBot="1" x14ac:dyDescent="0.3"/>
    <row r="3" spans="1:73" s="258" customFormat="1" ht="25.15" customHeight="1" thickBot="1" x14ac:dyDescent="0.3">
      <c r="A3" s="351" t="s">
        <v>433</v>
      </c>
      <c r="B3" s="352"/>
      <c r="C3" s="352"/>
      <c r="D3" s="353"/>
      <c r="E3" s="344" t="s">
        <v>432</v>
      </c>
      <c r="F3" s="357" t="s">
        <v>194</v>
      </c>
      <c r="G3" s="344" t="s">
        <v>431</v>
      </c>
      <c r="H3" s="351" t="s">
        <v>430</v>
      </c>
      <c r="I3" s="352"/>
      <c r="J3" s="352"/>
      <c r="K3" s="352"/>
      <c r="L3" s="352"/>
      <c r="M3" s="352"/>
      <c r="N3" s="352"/>
      <c r="O3" s="352"/>
      <c r="P3" s="352"/>
      <c r="Q3" s="352"/>
      <c r="R3" s="352"/>
      <c r="S3" s="352"/>
      <c r="T3" s="352"/>
      <c r="U3" s="353"/>
      <c r="V3" s="365" t="s">
        <v>429</v>
      </c>
      <c r="W3" s="365"/>
      <c r="X3" s="365"/>
      <c r="Y3" s="365"/>
      <c r="Z3" s="365"/>
      <c r="AA3" s="366"/>
      <c r="AB3" s="357" t="s">
        <v>428</v>
      </c>
      <c r="AC3" s="344" t="s">
        <v>236</v>
      </c>
      <c r="AD3" s="351" t="s">
        <v>427</v>
      </c>
      <c r="AE3" s="352"/>
      <c r="AF3" s="353"/>
      <c r="AG3" s="369" t="s">
        <v>426</v>
      </c>
      <c r="AH3" s="365"/>
      <c r="AI3" s="365"/>
      <c r="AJ3" s="366"/>
      <c r="AK3" s="357" t="s">
        <v>425</v>
      </c>
      <c r="AL3" s="369" t="s">
        <v>424</v>
      </c>
      <c r="AM3" s="365"/>
      <c r="AN3" s="366"/>
      <c r="AO3" s="360" t="s">
        <v>410</v>
      </c>
      <c r="AP3" s="361"/>
      <c r="AQ3" s="361"/>
      <c r="AR3" s="361"/>
      <c r="AS3" s="361"/>
      <c r="AT3" s="361"/>
      <c r="AU3" s="361"/>
      <c r="AV3" s="362"/>
      <c r="AW3" s="363" t="s">
        <v>423</v>
      </c>
      <c r="AX3" s="379"/>
      <c r="AY3" s="379"/>
      <c r="AZ3" s="379"/>
      <c r="BA3" s="379"/>
      <c r="BB3" s="379"/>
      <c r="BC3" s="379"/>
      <c r="BD3" s="379"/>
      <c r="BE3" s="379"/>
      <c r="BF3" s="379"/>
      <c r="BG3" s="379"/>
      <c r="BH3" s="379"/>
      <c r="BI3" s="379"/>
      <c r="BJ3" s="379"/>
      <c r="BK3" s="379"/>
      <c r="BL3" s="379"/>
      <c r="BM3" s="364"/>
      <c r="BN3" s="360" t="s">
        <v>422</v>
      </c>
      <c r="BO3" s="361"/>
      <c r="BP3" s="362"/>
      <c r="BQ3" s="344" t="s">
        <v>421</v>
      </c>
      <c r="BR3" s="351" t="s">
        <v>420</v>
      </c>
      <c r="BS3" s="352"/>
      <c r="BT3" s="353"/>
      <c r="BU3" s="370" t="s">
        <v>419</v>
      </c>
    </row>
    <row r="4" spans="1:73" s="260" customFormat="1" ht="52.9" customHeight="1" thickBot="1" x14ac:dyDescent="0.25">
      <c r="A4" s="354"/>
      <c r="B4" s="355"/>
      <c r="C4" s="355"/>
      <c r="D4" s="356"/>
      <c r="E4" s="345"/>
      <c r="F4" s="358"/>
      <c r="G4" s="345"/>
      <c r="H4" s="360" t="s">
        <v>418</v>
      </c>
      <c r="I4" s="361"/>
      <c r="J4" s="362"/>
      <c r="K4" s="360" t="s">
        <v>417</v>
      </c>
      <c r="L4" s="361"/>
      <c r="M4" s="373" t="s">
        <v>416</v>
      </c>
      <c r="N4" s="373"/>
      <c r="O4" s="373"/>
      <c r="P4" s="360" t="s">
        <v>415</v>
      </c>
      <c r="Q4" s="361"/>
      <c r="R4" s="362"/>
      <c r="S4" s="373" t="s">
        <v>414</v>
      </c>
      <c r="T4" s="373"/>
      <c r="U4" s="373"/>
      <c r="V4" s="367"/>
      <c r="W4" s="367"/>
      <c r="X4" s="367"/>
      <c r="Y4" s="367"/>
      <c r="Z4" s="367"/>
      <c r="AA4" s="368"/>
      <c r="AB4" s="358"/>
      <c r="AC4" s="345"/>
      <c r="AD4" s="354"/>
      <c r="AE4" s="355"/>
      <c r="AF4" s="356"/>
      <c r="AG4" s="374" t="s">
        <v>413</v>
      </c>
      <c r="AH4" s="374" t="s">
        <v>412</v>
      </c>
      <c r="AI4" s="376" t="s">
        <v>411</v>
      </c>
      <c r="AJ4" s="377"/>
      <c r="AK4" s="358"/>
      <c r="AL4" s="378"/>
      <c r="AM4" s="367"/>
      <c r="AN4" s="368"/>
      <c r="AO4" s="360" t="s">
        <v>410</v>
      </c>
      <c r="AP4" s="361"/>
      <c r="AQ4" s="361"/>
      <c r="AR4" s="361"/>
      <c r="AS4" s="361"/>
      <c r="AT4" s="361"/>
      <c r="AU4" s="361"/>
      <c r="AV4" s="362"/>
      <c r="AW4" s="363" t="s">
        <v>385</v>
      </c>
      <c r="AX4" s="364"/>
      <c r="AY4" s="363" t="s">
        <v>384</v>
      </c>
      <c r="AZ4" s="364"/>
      <c r="BA4" s="363" t="s">
        <v>383</v>
      </c>
      <c r="BB4" s="364"/>
      <c r="BC4" s="363" t="s">
        <v>382</v>
      </c>
      <c r="BD4" s="364"/>
      <c r="BE4" s="363" t="s">
        <v>381</v>
      </c>
      <c r="BF4" s="364"/>
      <c r="BG4" s="363" t="s">
        <v>409</v>
      </c>
      <c r="BH4" s="364"/>
      <c r="BI4" s="259" t="s">
        <v>408</v>
      </c>
      <c r="BJ4" s="363" t="s">
        <v>379</v>
      </c>
      <c r="BK4" s="364"/>
      <c r="BL4" s="363" t="s">
        <v>378</v>
      </c>
      <c r="BM4" s="364"/>
      <c r="BN4" s="357" t="s">
        <v>407</v>
      </c>
      <c r="BO4" s="360" t="s">
        <v>406</v>
      </c>
      <c r="BP4" s="362"/>
      <c r="BQ4" s="345"/>
      <c r="BR4" s="354"/>
      <c r="BS4" s="355"/>
      <c r="BT4" s="356"/>
      <c r="BU4" s="371"/>
    </row>
    <row r="5" spans="1:73" s="260" customFormat="1" ht="52.9" customHeight="1" thickBot="1" x14ac:dyDescent="0.25">
      <c r="A5" s="261" t="s">
        <v>148</v>
      </c>
      <c r="B5" s="261" t="s">
        <v>405</v>
      </c>
      <c r="C5" s="261" t="s">
        <v>404</v>
      </c>
      <c r="D5" s="261" t="s">
        <v>128</v>
      </c>
      <c r="E5" s="346"/>
      <c r="F5" s="359"/>
      <c r="G5" s="346"/>
      <c r="H5" s="261" t="s">
        <v>364</v>
      </c>
      <c r="I5" s="261" t="s">
        <v>402</v>
      </c>
      <c r="J5" s="261" t="s">
        <v>403</v>
      </c>
      <c r="K5" s="261" t="s">
        <v>364</v>
      </c>
      <c r="L5" s="261" t="s">
        <v>402</v>
      </c>
      <c r="M5" s="261" t="s">
        <v>395</v>
      </c>
      <c r="N5" s="262" t="s">
        <v>394</v>
      </c>
      <c r="O5" s="262" t="s">
        <v>401</v>
      </c>
      <c r="P5" s="262" t="s">
        <v>395</v>
      </c>
      <c r="Q5" s="262" t="s">
        <v>394</v>
      </c>
      <c r="R5" s="262" t="s">
        <v>400</v>
      </c>
      <c r="S5" s="261" t="s">
        <v>395</v>
      </c>
      <c r="T5" s="261" t="s">
        <v>399</v>
      </c>
      <c r="U5" s="261" t="s">
        <v>398</v>
      </c>
      <c r="V5" s="263" t="s">
        <v>397</v>
      </c>
      <c r="W5" s="263" t="s">
        <v>396</v>
      </c>
      <c r="X5" s="263" t="s">
        <v>395</v>
      </c>
      <c r="Y5" s="263" t="s">
        <v>394</v>
      </c>
      <c r="Z5" s="263" t="s">
        <v>393</v>
      </c>
      <c r="AA5" s="263" t="s">
        <v>392</v>
      </c>
      <c r="AB5" s="359"/>
      <c r="AC5" s="346"/>
      <c r="AD5" s="261" t="s">
        <v>391</v>
      </c>
      <c r="AE5" s="261" t="s">
        <v>390</v>
      </c>
      <c r="AF5" s="261" t="s">
        <v>389</v>
      </c>
      <c r="AG5" s="375"/>
      <c r="AH5" s="375"/>
      <c r="AI5" s="264" t="s">
        <v>388</v>
      </c>
      <c r="AJ5" s="265" t="s">
        <v>25</v>
      </c>
      <c r="AK5" s="359"/>
      <c r="AL5" s="266" t="s">
        <v>148</v>
      </c>
      <c r="AM5" s="266" t="s">
        <v>387</v>
      </c>
      <c r="AN5" s="266" t="s">
        <v>386</v>
      </c>
      <c r="AO5" s="261" t="s">
        <v>385</v>
      </c>
      <c r="AP5" s="261" t="s">
        <v>384</v>
      </c>
      <c r="AQ5" s="261" t="s">
        <v>383</v>
      </c>
      <c r="AR5" s="261" t="s">
        <v>382</v>
      </c>
      <c r="AS5" s="261" t="s">
        <v>381</v>
      </c>
      <c r="AT5" s="261" t="s">
        <v>380</v>
      </c>
      <c r="AU5" s="261" t="s">
        <v>379</v>
      </c>
      <c r="AV5" s="261" t="s">
        <v>378</v>
      </c>
      <c r="AW5" s="266" t="s">
        <v>238</v>
      </c>
      <c r="AX5" s="266" t="s">
        <v>377</v>
      </c>
      <c r="AY5" s="266" t="s">
        <v>238</v>
      </c>
      <c r="AZ5" s="266" t="s">
        <v>377</v>
      </c>
      <c r="BA5" s="266" t="s">
        <v>238</v>
      </c>
      <c r="BB5" s="266" t="s">
        <v>377</v>
      </c>
      <c r="BC5" s="266" t="s">
        <v>238</v>
      </c>
      <c r="BD5" s="266" t="s">
        <v>377</v>
      </c>
      <c r="BE5" s="266" t="s">
        <v>238</v>
      </c>
      <c r="BF5" s="266" t="s">
        <v>377</v>
      </c>
      <c r="BG5" s="266" t="s">
        <v>238</v>
      </c>
      <c r="BH5" s="266" t="s">
        <v>377</v>
      </c>
      <c r="BI5" s="266" t="s">
        <v>238</v>
      </c>
      <c r="BJ5" s="266" t="s">
        <v>238</v>
      </c>
      <c r="BK5" s="266" t="s">
        <v>377</v>
      </c>
      <c r="BL5" s="266" t="s">
        <v>238</v>
      </c>
      <c r="BM5" s="266" t="s">
        <v>377</v>
      </c>
      <c r="BN5" s="359"/>
      <c r="BO5" s="261" t="s">
        <v>376</v>
      </c>
      <c r="BP5" s="261" t="s">
        <v>375</v>
      </c>
      <c r="BQ5" s="346"/>
      <c r="BR5" s="267" t="s">
        <v>374</v>
      </c>
      <c r="BS5" s="267" t="s">
        <v>373</v>
      </c>
      <c r="BT5" s="268" t="s">
        <v>372</v>
      </c>
      <c r="BU5" s="372"/>
    </row>
    <row r="6" spans="1:73" ht="51" customHeight="1" thickBot="1" x14ac:dyDescent="0.3">
      <c r="A6" s="269" t="s">
        <v>368</v>
      </c>
      <c r="B6" s="270" t="s">
        <v>359</v>
      </c>
      <c r="C6" s="271" t="str">
        <f t="shared" ref="C6:C69" si="0">IF(A6="REPBDI","n/a",IF(A6="PAEX","BDI0402111",IF(A6="PAREC","BDI00005",IF(A6="FBBR","BDI00006",IF(A6="APVR","BDI0502411",IF(AND(A6="Justice",B6=""),"compléter volet",IF(AND(A6="Justice",B6="AIOJ"),"BDI0703511",IF(AND(A6="Justice",B6="Justice C.-O."),"BDI0804711",IF(AND(A6="Justice",B6="Central &amp; Périph."),"BDI1006711",IF(A6="AEP","BDI0704211",IF(A6="FCE","BDI0704511",IF(AND(A6="Pavage",B6=""),"compléter volet",IF(AND(A6="Pavage",B6="HIMO"),"BDI0804911",IF(AND(A6="Pavage",B6="PNUD"),"BDI100691T",IF(A6="ADLPC","BDI0805011",IF(A6="PADAPC","BDI0805111",IF(A6="PAIOSA","BDI0905511",IF(A6="AFIE","BDI0905711",IF(A6="PAISS","BDI0905811",IF(AND(A6="Police",B6=""),"compléter volet",IF(AND(A6="Police",B6="APPNB"),"BDI0804811",IF(AND(A6="Police",B6="Appui SSR"),"BDI0905911",IF(A6="AFPT","BDI1006611",IF(A6="AASMPB","BDI1207311",IF(A6="ABGLC","BDI1107211",IF(A6="ASNIS","BDI1006811",IF(A6="MiniRelEx","BDI0703711",IF(A6="",""))))))))))))))))))))))))))))</f>
        <v>BDI1207311</v>
      </c>
      <c r="D6" s="271" t="str">
        <f t="shared" ref="D6:D69" si="1">IF(A6="REPBDI","n/a",IF(A6="PAEX","Autre",IF(A6="PAREC","Autre",IF(A6="FBBR","Autre",IF(A6="APVR","Agriculture",IF(A6="Justice","Gouvernance",IF(A6="AEP","Education",IF(A6="FCE","Education",IF(A6="Pavage","Infrastructure",IF(A6="ADLPC","Gouvernance",IF(A6="PADAPC","Agriculture",IF(A6="PAIOSA","Agriculture",IF(A6="AFIE","Education",IF(A6="PAISS","Santé",IF(A6="Police","Gouvernance",IF(A6="AFPT","Education",IF(A6="AASMPB","Gouvernance",IF(A6="ABGLC","Gouvernance",IF(A6="ASNIS","Santé",IF(A6="MiniRelEx","Autre",IF(A6="","")))))))))))))))))))))</f>
        <v>Gouvernance</v>
      </c>
      <c r="E6" s="272" t="s">
        <v>435</v>
      </c>
      <c r="F6" s="273" t="s">
        <v>371</v>
      </c>
      <c r="G6" s="269" t="s">
        <v>366</v>
      </c>
      <c r="H6" s="274">
        <v>14000</v>
      </c>
      <c r="I6" s="274">
        <v>31248980</v>
      </c>
      <c r="J6" s="274" t="s">
        <v>365</v>
      </c>
      <c r="K6" s="274">
        <v>17000</v>
      </c>
      <c r="L6" s="274">
        <v>37949219</v>
      </c>
      <c r="M6" s="275" t="s">
        <v>364</v>
      </c>
      <c r="N6" s="274">
        <v>8608</v>
      </c>
      <c r="O6" s="276">
        <f t="shared" ref="O6:O69" si="2">IF(OR(H6="",I6=""),"Compéter montant FI",IF(M6="EUR",(N6/H6),IF(M6="BIF",N6/I6,IF(M6="USD",N6/(H6*1.3),IF(M6="","")))))</f>
        <v>0.61485714285714288</v>
      </c>
      <c r="P6" s="277" t="str">
        <f t="shared" ref="P6:P69" si="3">IF(M6="","",M6)</f>
        <v>EUR</v>
      </c>
      <c r="Q6" s="274">
        <v>0</v>
      </c>
      <c r="R6" s="276">
        <f t="shared" ref="R6:R69" si="4">IF(OR(H6="",I6="",N6=""),"Compléter montant contrat",IF(Q6="","Compléter montant avenant",Q6/N6))</f>
        <v>0</v>
      </c>
      <c r="S6" s="278" t="str">
        <f t="shared" ref="S6:S69" si="5">IF(M6="","",M6)</f>
        <v>EUR</v>
      </c>
      <c r="T6" s="274">
        <v>8608</v>
      </c>
      <c r="U6" s="276">
        <f t="shared" ref="U6:U69" si="6">IF(OR(H6="",I6="",N6=""),"Compléter montant contrat",T6/(N6+Q6))</f>
        <v>1</v>
      </c>
      <c r="V6" s="279"/>
      <c r="W6" s="279"/>
      <c r="X6" s="279"/>
      <c r="Y6" s="274"/>
      <c r="Z6" s="280"/>
      <c r="AA6" s="281" t="str">
        <f t="shared" ref="AA6:AA69" si="7">IF(Z6="","Compléter date émission",IF(Z6="n/a","n/a",IF(AF6="","Compléter délai de garantie",Z6+AF6)))</f>
        <v>Compléter date émission</v>
      </c>
      <c r="AB6" s="269" t="s">
        <v>363</v>
      </c>
      <c r="AC6" s="269" t="s">
        <v>362</v>
      </c>
      <c r="AD6" s="282">
        <v>28</v>
      </c>
      <c r="AE6" s="282">
        <v>0</v>
      </c>
      <c r="AF6" s="270">
        <v>365</v>
      </c>
      <c r="AG6" s="269" t="s">
        <v>361</v>
      </c>
      <c r="AH6" s="269"/>
      <c r="AI6" s="269" t="s">
        <v>359</v>
      </c>
      <c r="AJ6" s="269"/>
      <c r="AK6" s="283" t="str">
        <f t="shared" ref="AK6:AK69" si="8">IF(OR(G6="",AND(L6="",K6="")),"Compléter mode de gestion et montant FI",IF(AND(G6="Régie",K6&lt;25000),"Aucun",IF(AND(G6="Régie",K6&gt;=25000,K6&lt;200000),"ANO RR",IF(AND(G6="Régie",K6&gt;=200000),"ANO RR + Mandat HQ",IF(AND(G6="Cogestion",K6&lt;25000),"Aucun",IF(AND(G6="Cogestion",K6&gt;=25000,L6&lt;150000000),"ANO RR",IF(AND(G6="Cogestion",L6&gt;=150000000,K6&lt;200000),"ANO RR + ANO DNCMP",IF(AND(G6="Cogestion",K6&gt;=200000),"ANO RR + ANO DNCMP + mandat HQ","Compléter mode de gestion et montant FI"))))))))</f>
        <v>Aucun</v>
      </c>
      <c r="AL6" s="270" t="s">
        <v>370</v>
      </c>
      <c r="AM6" s="270"/>
      <c r="AN6" s="270" t="s">
        <v>369</v>
      </c>
      <c r="AO6" s="280">
        <v>41494</v>
      </c>
      <c r="AP6" s="281" t="str">
        <f t="shared" ref="AP6:AP69" si="9">IF(OR(AK6="Compléter mode de gestion et montant FI",AB6=""),"Préciser montant FI, mode de passation et Type marché",IF(AO6="","Compléter date de confection",IF(OR(AK6="aucun",AK6="ANO RR",AK6="ANO RR + Mandat HQ"),"n/a",IF(OR(AK6="ANO RR + ANO DNCMP",AK6="ANO RR + ANO DNCMP + Mandat HQ"),AO6+23,"Préciser montant FI, mode de passation et Type marché"))))</f>
        <v>n/a</v>
      </c>
      <c r="AQ6" s="281">
        <f t="shared" ref="AQ6:AQ69" si="10">IF(OR(AK6="Compléter mode de gestion et montant FI",AB6=""),"Préciser montant FI, mode de passation et Type marché",IF(AO6="","Compléter date de confection",IF(OR(AK6="ANO RR + ANO DNCMP",AK6="ANO RR + ANO DNCMP + Mandat HQ"),AP6+3,IF(OR(AK6="ANO RR",AK6="ANO RR + Mandat HQ"),AO6+10,AO6+3))))</f>
        <v>41497</v>
      </c>
      <c r="AR6" s="281">
        <f t="shared" ref="AR6:AR69" si="11">IF(OR(AK6="Compléter mode de gestion et montant FI",AB6=""),"Préciser montant FI, mode de passation et Type marché",IF(AO6="","Compléter date de confection",IF(AND(AB6="AOPQ phase 1",H6&lt;150000),AQ6+30,IF(AND(AB6="AOPQ phase 1",H6&gt;=150000),AQ6+45,IF(AB6="AOPQ phase 2",AQ6+30,IF(AND(OR(AB6="AOO",AB6="AOR"),H6&lt;150000),AQ6+30,IF(AND(OR(AB6="AOO",AB6="AOR"),H6&gt;=150000),AQ6+45,IF(AND(AB6="AOC",H6&lt;150000),AQ6+30,IF(AND(AB6="AOC",H6&gt;=150000),AQ6+45,IF(AND(AB6="MPI phase 1",H6&lt;150000),AQ6+30,IF(AND(AB6="MPI phase 1",H6&gt;=150000),AQ6+45,IF(AB6="MPI phase 2",AQ6+30,IF(AND(AB6="MCo",H6&lt;150000),AQ6+30,IF(AND(AB6="MCo",H6&gt;=150000),AQ6+45,IF(AND(AB6="MCl",H6&lt;150000),AQ6+30,IF(AND(AB6="MCl",H6&gt;=150000),AQ6+45,IF(OR(AB6="DC",AB6="GAG"),AQ6+15,IF(AND(G6="Régie",OR(H6&lt;85000,AB6="PNSP")),AQ6+15,IF(AND(G6="Régie",OR(AB6="AOG",AB6="AP"),H6&gt;=85000,H6&lt;150000),AQ6+36,IF(AND(G6="Régie",OR(AB6="AOG",AB6="AP"),H6&gt;=150000,H6&lt;193000),AQ6+45,IF(AND(G6="Régie",OR(AB6="AOG",AB6="AP"),H6&gt;=193000,OR(AC6="Services",AC6="Fournitures")),AQ6+52,IF(AND(G6="Régie",OR(AB6="AOG",AB6="AP"),H6&gt;=193000,AC6="Travaux"),AQ6+45,IF(AND(AB6="PNAP phase 1",H6&lt;150000),AQ6+15,IF(AND(AB6="PNAP phase 1",H6&gt;=150000),AQ6+45,IF(AND(AB6="PNAP phase 2",H6&lt;150000),AQ6+15,IF(AND(AB6="PNAP phase 2",H6&gt;=200000),AQ6+40,IF(AND(AB6="PNAP directe",H6&lt;150000),AQ6+22,IF(AND(AB6="PNAP directe",H6&gt;=150000),AQ6+45,"Préciser montant FI, mode de passation et Type marché"))))))))))))))))))))))))))))</f>
        <v>41512</v>
      </c>
      <c r="AS6" s="281">
        <f t="shared" ref="AS6:AS69" si="12">IF(OR(AK6="Compléter mode de gestion et montant FI",AB6=""),"Préciser montant FI, mode de passation et Type marché",IF(AO6="","Compléter date de confection",IF(OR(AB6="AOPQ phase 1",AB6="AOPQ phase 2",AB6="AOO",AB6="AOC",AB6="AOR",AB6="MPI phase 1",AB6="MPI phase 2",AB6="MCo",AB6="MCl"),AR6+47,IF(OR(AB6="AOG",AB6="AP"),AR6+30,IF(OR(AB6="PNAP phase 1",AB6="PNAP phase 2",AB6="PNSP",AB6="DC",AB6="GAG",AB6="PNAP directe"),AR6+15,"Préciser montant FI, mode de passation et Type marché")))))</f>
        <v>41527</v>
      </c>
      <c r="AT6" s="281">
        <f t="shared" ref="AT6:AT69" si="13">IF(OR(AK6="Compléter mode de gestion et montant FI",AB6=""),"Préciser montant FI, mode de passation et Type marché",IF(AO6="","Compléter date de confection",IF(AND(AB6="GAG",I6&lt;150000000),AS6+5,IF(AND(AB6="GAG",I6&gt;=150000000),AS6+20,IF(AK6="aucun",AS6+3,IF(AND(AK6="ANO RR",G6="Régie"),AS6+13,IF(AND(AK6="ANO RR",G6="Cogestion"),AS6+32,IF(AK6="ANO RR + Mandat HQ",AS6+33,IF(AK6="ANO RR + ANO DNCMP",AS6+60,IF(AK6="ANO RR + ANO DNCMP + Mandat HQ",AS6+60,"Préciser montant FI, mode de passation et Type marché"))))))))))</f>
        <v>41530</v>
      </c>
      <c r="AU6" s="281">
        <f t="shared" ref="AU6:AU69" si="14">IF(OR(AB6="MPI phase 1",AB6="PNAP phase 1",AB6="AOPQ phase 1"),"n/a",IF(OR(AD6=0,AD6=""),"Compléter délais du marché",IF(OR(AF6=0,AF6=""),"n/a",IF(AT6="Préciser montant FI, mode de passation et Type marché","Préciser montant FI, mode de passation et Type marché",IF(AT6="Compléter date de confection","Compléter date de confection",AT6+AD6+AE6)))))</f>
        <v>41558</v>
      </c>
      <c r="AV6" s="281">
        <f t="shared" ref="AV6:AV69" si="15">IF(AU6="Compléter délais du marché","Compléter délais du marché",IF(AND(AU6="n/a",AT6="Préciser montant FI, mode de passation et Type marché"),"Préciser montant FI, mode de passation et Type marché",IF(AT6="Compléter date de confection","Compléter date de confection",IF(OR(AB6="MPI phase 1",AB6="PNAP phase 1",AB6="AOPQ phase 1"),"n/a",IF(AU6="n/a",AT6+AD6,AU6+AF6)))))</f>
        <v>41923</v>
      </c>
      <c r="AW6" s="280">
        <v>41494</v>
      </c>
      <c r="AX6" s="284">
        <f t="shared" ref="AX6:AX69" si="16">IF(AW6="",0,AW6-AO6)</f>
        <v>0</v>
      </c>
      <c r="AY6" s="280" t="s">
        <v>359</v>
      </c>
      <c r="AZ6" s="284" t="str">
        <f t="shared" ref="AZ6:AZ69" si="17">IF(AP6="n/a","n/a",IF(AY6="",0,(AY6-AP6)-AX6))</f>
        <v>n/a</v>
      </c>
      <c r="BA6" s="280">
        <v>41494</v>
      </c>
      <c r="BB6" s="284">
        <f t="shared" ref="BB6:BB69" si="18">IF(BA6="",0,IF(AZ6="n/a",(BA6-AQ6)-AX6,(BA6-AQ6)-(AX6+AZ6)))</f>
        <v>-3</v>
      </c>
      <c r="BC6" s="280">
        <v>41505</v>
      </c>
      <c r="BD6" s="284">
        <f t="shared" ref="BD6:BD69" si="19">IF(BC6="",0,IF(AZ6="n/a",(BC6-AR6)-(AX6+BB6),(BC6-AR6)-(AX6+AZ6+BB6)))</f>
        <v>-4</v>
      </c>
      <c r="BE6" s="280">
        <v>41529</v>
      </c>
      <c r="BF6" s="284">
        <f t="shared" ref="BF6:BF69" si="20">IF(BE6="",0,IF(AZ6="n/a",(BE6-AS6)-(AX6+BB6+BD6),(BE6-AS6)-(AX6+AZ6+BB6+BD6)))</f>
        <v>9</v>
      </c>
      <c r="BG6" s="280">
        <v>41530</v>
      </c>
      <c r="BH6" s="284">
        <f t="shared" ref="BH6:BH69" si="21">IF(BG6="",0,IF(AZ6="n/a",(BG6-AT6)-(AX6+BB6+BD6+BF6),(BG6-AT6)-(AX6+AZ6+BB6+BD6+BF6)))</f>
        <v>-2</v>
      </c>
      <c r="BI6" s="280">
        <f t="shared" ref="BI6:BI69" si="22">IF(BG6="","",BG6)</f>
        <v>41530</v>
      </c>
      <c r="BJ6" s="280">
        <v>41564</v>
      </c>
      <c r="BK6" s="284">
        <f t="shared" ref="BK6:BK69" si="23">IF(BJ6="",0,IF(BJ6="n/a","n/a",-((BI6+AD6+AE6)-BJ6)))</f>
        <v>6</v>
      </c>
      <c r="BL6" s="280"/>
      <c r="BM6" s="284">
        <f t="shared" ref="BM6:BM69" si="24">IF(BL6="",0,IF(BJ6="n/a",-((BI6+AD6+AE6)-BL6),-((BJ6+AF6)-BL6)))</f>
        <v>0</v>
      </c>
      <c r="BN6" s="271">
        <f t="shared" ref="BN6:BN69" ca="1" si="25">SUM(AX6,AZ6,BB6,BD6,BF6,BH6,BK6,BM6,BP6)</f>
        <v>-44</v>
      </c>
      <c r="BO6" s="271" t="str">
        <f t="shared" ref="BO6:BO69" si="26">IF(ISBLANK(AW6),"Confection",IF(ISBLANK(AY6),"Approbation",IF(ISBLANK(BA6),"Publication",IF(ISBLANK(BC6),"Ouverture",IF(ISBLANK(BE6),"Attribution",IF(ISBLANK(BG6),"Notification",IF(AND(AU6="n/a",AV6="n/a"),"Phase de la procédure clôturée",IF(AND(AU6="n/a",ISBLANK(BL6)),"Réception définitive",IF(ISBLANK(BJ6),"Réception provisoire",IF(ISBLANK(BL6),"Réception définitive","Marché clôturé"))))))))))</f>
        <v>Réception définitive</v>
      </c>
      <c r="BP6" s="271">
        <f t="shared" ref="BP6:BP69" ca="1" si="27">IF(AND(BO6="Confection",ISBLANK(AO6)),0,IF(BO6="Confection",$C$1-AO6,IF(BO6="Approbation",$C$1-(AW6+(AP6-AO6)),IF(AND(BO6="Publication",AP6="n/a"),$C$1-(AW6+(AQ6-AO6)),IF(BO6="Publication",$C$1-(AY6+(AQ6-AP6)),IF(BO6="Ouverture",$C$1-(BA6+(AR6-AQ6)),IF(BO6="Attribution",$C$1-(BC6+(AS6-AR6)),IF(BO6="Notification",$C$1-(BE6+(AT6-AS6)),IF(BO6="Réception provisoire",$C$1-(BG6+(AU6-AT6)),IF(AND(BO6="Réception définitive",AU6="n/a"),$C$1-(BG6+(AV6-AT6)),IF(BO6="Réception définitive",$C$1-(BJ6+(AV6-AU6)),IF(BO6="Phase de la procédure clôturée","Phase de la procédure clôturée","Marché clôturé"))))))))))))</f>
        <v>-50</v>
      </c>
      <c r="BQ6" s="269"/>
      <c r="BR6" s="269"/>
      <c r="BS6" s="269"/>
      <c r="BT6" s="285"/>
      <c r="BU6" s="273"/>
    </row>
    <row r="7" spans="1:73" ht="49.5" customHeight="1" thickBot="1" x14ac:dyDescent="0.3">
      <c r="A7" s="269" t="s">
        <v>368</v>
      </c>
      <c r="B7" s="270" t="s">
        <v>359</v>
      </c>
      <c r="C7" s="271" t="str">
        <f t="shared" si="0"/>
        <v>BDI1207311</v>
      </c>
      <c r="D7" s="271" t="str">
        <f t="shared" si="1"/>
        <v>Gouvernance</v>
      </c>
      <c r="E7" s="272" t="s">
        <v>436</v>
      </c>
      <c r="F7" s="273" t="s">
        <v>371</v>
      </c>
      <c r="G7" s="269" t="s">
        <v>366</v>
      </c>
      <c r="H7" s="274">
        <v>3000</v>
      </c>
      <c r="I7" s="274">
        <v>6700239</v>
      </c>
      <c r="J7" s="274" t="s">
        <v>365</v>
      </c>
      <c r="K7" s="274">
        <v>17000</v>
      </c>
      <c r="L7" s="274">
        <v>37949219</v>
      </c>
      <c r="M7" s="275" t="s">
        <v>364</v>
      </c>
      <c r="N7" s="274">
        <v>3141</v>
      </c>
      <c r="O7" s="276">
        <f t="shared" si="2"/>
        <v>1.0469999999999999</v>
      </c>
      <c r="P7" s="277" t="str">
        <f t="shared" si="3"/>
        <v>EUR</v>
      </c>
      <c r="Q7" s="274">
        <v>0</v>
      </c>
      <c r="R7" s="276">
        <f t="shared" si="4"/>
        <v>0</v>
      </c>
      <c r="S7" s="278" t="str">
        <f t="shared" si="5"/>
        <v>EUR</v>
      </c>
      <c r="T7" s="274">
        <v>0</v>
      </c>
      <c r="U7" s="276">
        <f t="shared" si="6"/>
        <v>0</v>
      </c>
      <c r="V7" s="279"/>
      <c r="W7" s="279"/>
      <c r="X7" s="279"/>
      <c r="Y7" s="274"/>
      <c r="Z7" s="280"/>
      <c r="AA7" s="281" t="str">
        <f t="shared" si="7"/>
        <v>Compléter date émission</v>
      </c>
      <c r="AB7" s="269" t="s">
        <v>363</v>
      </c>
      <c r="AC7" s="269" t="s">
        <v>362</v>
      </c>
      <c r="AD7" s="282">
        <v>60</v>
      </c>
      <c r="AE7" s="282">
        <v>0</v>
      </c>
      <c r="AF7" s="270">
        <v>365</v>
      </c>
      <c r="AG7" s="269" t="s">
        <v>361</v>
      </c>
      <c r="AH7" s="269"/>
      <c r="AI7" s="269" t="s">
        <v>359</v>
      </c>
      <c r="AJ7" s="269"/>
      <c r="AK7" s="283" t="str">
        <f t="shared" si="8"/>
        <v>Aucun</v>
      </c>
      <c r="AL7" s="270" t="s">
        <v>360</v>
      </c>
      <c r="AM7" s="270"/>
      <c r="AN7" s="270"/>
      <c r="AO7" s="280">
        <v>41494</v>
      </c>
      <c r="AP7" s="281" t="str">
        <f t="shared" si="9"/>
        <v>n/a</v>
      </c>
      <c r="AQ7" s="281">
        <f t="shared" si="10"/>
        <v>41497</v>
      </c>
      <c r="AR7" s="281">
        <f t="shared" si="11"/>
        <v>41512</v>
      </c>
      <c r="AS7" s="281">
        <f t="shared" si="12"/>
        <v>41527</v>
      </c>
      <c r="AT7" s="281">
        <f t="shared" si="13"/>
        <v>41530</v>
      </c>
      <c r="AU7" s="281">
        <f t="shared" si="14"/>
        <v>41590</v>
      </c>
      <c r="AV7" s="281">
        <f t="shared" si="15"/>
        <v>41955</v>
      </c>
      <c r="AW7" s="280">
        <v>41494</v>
      </c>
      <c r="AX7" s="284">
        <f t="shared" si="16"/>
        <v>0</v>
      </c>
      <c r="AY7" s="280" t="s">
        <v>359</v>
      </c>
      <c r="AZ7" s="284" t="str">
        <f t="shared" si="17"/>
        <v>n/a</v>
      </c>
      <c r="BA7" s="280">
        <v>41494</v>
      </c>
      <c r="BB7" s="284">
        <f t="shared" si="18"/>
        <v>-3</v>
      </c>
      <c r="BC7" s="280">
        <v>41505</v>
      </c>
      <c r="BD7" s="284">
        <f t="shared" si="19"/>
        <v>-4</v>
      </c>
      <c r="BE7" s="280">
        <v>41529</v>
      </c>
      <c r="BF7" s="284">
        <f t="shared" si="20"/>
        <v>9</v>
      </c>
      <c r="BG7" s="280">
        <v>41530</v>
      </c>
      <c r="BH7" s="284">
        <f t="shared" si="21"/>
        <v>-2</v>
      </c>
      <c r="BI7" s="280">
        <f t="shared" si="22"/>
        <v>41530</v>
      </c>
      <c r="BJ7" s="280">
        <v>41598</v>
      </c>
      <c r="BK7" s="284">
        <f t="shared" si="23"/>
        <v>8</v>
      </c>
      <c r="BL7" s="280"/>
      <c r="BM7" s="284">
        <f t="shared" si="24"/>
        <v>0</v>
      </c>
      <c r="BN7" s="271">
        <f t="shared" ca="1" si="25"/>
        <v>-76</v>
      </c>
      <c r="BO7" s="271" t="str">
        <f t="shared" si="26"/>
        <v>Réception définitive</v>
      </c>
      <c r="BP7" s="271">
        <f t="shared" ca="1" si="27"/>
        <v>-84</v>
      </c>
      <c r="BQ7" s="269"/>
      <c r="BR7" s="269"/>
      <c r="BS7" s="269"/>
      <c r="BT7" s="285"/>
      <c r="BU7" s="273"/>
    </row>
    <row r="8" spans="1:73" ht="96.75" customHeight="1" thickBot="1" x14ac:dyDescent="0.3">
      <c r="A8" s="269" t="s">
        <v>368</v>
      </c>
      <c r="B8" s="270" t="s">
        <v>359</v>
      </c>
      <c r="C8" s="271" t="str">
        <f t="shared" si="0"/>
        <v>BDI1207311</v>
      </c>
      <c r="D8" s="271" t="str">
        <f t="shared" si="1"/>
        <v>Gouvernance</v>
      </c>
      <c r="E8" s="272" t="s">
        <v>565</v>
      </c>
      <c r="F8" s="273" t="s">
        <v>367</v>
      </c>
      <c r="G8" s="269" t="s">
        <v>366</v>
      </c>
      <c r="H8" s="274">
        <v>51000</v>
      </c>
      <c r="I8" s="274">
        <v>117792609</v>
      </c>
      <c r="J8" s="286" t="s">
        <v>566</v>
      </c>
      <c r="K8" s="274">
        <v>51000</v>
      </c>
      <c r="L8" s="274">
        <v>117792609</v>
      </c>
      <c r="M8" s="275"/>
      <c r="N8" s="274"/>
      <c r="O8" s="276" t="str">
        <f t="shared" si="2"/>
        <v/>
      </c>
      <c r="P8" s="277" t="str">
        <f t="shared" si="3"/>
        <v/>
      </c>
      <c r="Q8" s="274"/>
      <c r="R8" s="276" t="str">
        <f t="shared" si="4"/>
        <v>Compléter montant contrat</v>
      </c>
      <c r="S8" s="278" t="str">
        <f t="shared" si="5"/>
        <v/>
      </c>
      <c r="T8" s="274"/>
      <c r="U8" s="276" t="str">
        <f t="shared" si="6"/>
        <v>Compléter montant contrat</v>
      </c>
      <c r="V8" s="279"/>
      <c r="W8" s="279"/>
      <c r="X8" s="279"/>
      <c r="Y8" s="274"/>
      <c r="Z8" s="280"/>
      <c r="AA8" s="281" t="str">
        <f t="shared" si="7"/>
        <v>Compléter date émission</v>
      </c>
      <c r="AB8" s="269" t="s">
        <v>363</v>
      </c>
      <c r="AC8" s="269" t="s">
        <v>479</v>
      </c>
      <c r="AD8" s="282"/>
      <c r="AE8" s="282"/>
      <c r="AF8" s="270"/>
      <c r="AG8" s="287" t="s">
        <v>567</v>
      </c>
      <c r="AH8" s="269"/>
      <c r="AI8" s="269"/>
      <c r="AJ8" s="269"/>
      <c r="AK8" s="283" t="str">
        <f t="shared" si="8"/>
        <v>ANO RR</v>
      </c>
      <c r="AL8" s="270"/>
      <c r="AM8" s="270"/>
      <c r="AN8" s="270"/>
      <c r="AO8" s="280">
        <v>41621</v>
      </c>
      <c r="AP8" s="281" t="str">
        <f t="shared" si="9"/>
        <v>n/a</v>
      </c>
      <c r="AQ8" s="281">
        <f t="shared" si="10"/>
        <v>41631</v>
      </c>
      <c r="AR8" s="281">
        <f t="shared" si="11"/>
        <v>41646</v>
      </c>
      <c r="AS8" s="281">
        <f t="shared" si="12"/>
        <v>41661</v>
      </c>
      <c r="AT8" s="281">
        <f t="shared" si="13"/>
        <v>41674</v>
      </c>
      <c r="AU8" s="281" t="str">
        <f t="shared" si="14"/>
        <v>Compléter délais du marché</v>
      </c>
      <c r="AV8" s="281" t="str">
        <f t="shared" si="15"/>
        <v>Compléter délais du marché</v>
      </c>
      <c r="AW8" s="280"/>
      <c r="AX8" s="284">
        <f t="shared" si="16"/>
        <v>0</v>
      </c>
      <c r="AY8" s="280"/>
      <c r="AZ8" s="284" t="str">
        <f t="shared" si="17"/>
        <v>n/a</v>
      </c>
      <c r="BA8" s="280"/>
      <c r="BB8" s="284">
        <f t="shared" si="18"/>
        <v>0</v>
      </c>
      <c r="BC8" s="280"/>
      <c r="BD8" s="284">
        <f t="shared" si="19"/>
        <v>0</v>
      </c>
      <c r="BE8" s="280"/>
      <c r="BF8" s="284">
        <f t="shared" si="20"/>
        <v>0</v>
      </c>
      <c r="BG8" s="280"/>
      <c r="BH8" s="284">
        <f t="shared" si="21"/>
        <v>0</v>
      </c>
      <c r="BI8" s="280" t="str">
        <f t="shared" si="22"/>
        <v/>
      </c>
      <c r="BJ8" s="280"/>
      <c r="BK8" s="284">
        <f t="shared" si="23"/>
        <v>0</v>
      </c>
      <c r="BL8" s="280"/>
      <c r="BM8" s="284">
        <f t="shared" si="24"/>
        <v>0</v>
      </c>
      <c r="BN8" s="271">
        <f t="shared" ca="1" si="25"/>
        <v>258</v>
      </c>
      <c r="BO8" s="271" t="str">
        <f t="shared" si="26"/>
        <v>Confection</v>
      </c>
      <c r="BP8" s="271">
        <f t="shared" ca="1" si="27"/>
        <v>258</v>
      </c>
      <c r="BQ8" s="269"/>
      <c r="BR8" s="269"/>
      <c r="BS8" s="269"/>
      <c r="BT8" s="285"/>
      <c r="BU8" s="273"/>
    </row>
    <row r="9" spans="1:73" ht="51.75" customHeight="1" thickBot="1" x14ac:dyDescent="0.3">
      <c r="A9" s="269" t="s">
        <v>368</v>
      </c>
      <c r="B9" s="270" t="s">
        <v>359</v>
      </c>
      <c r="C9" s="271" t="str">
        <f t="shared" si="0"/>
        <v>BDI1207311</v>
      </c>
      <c r="D9" s="271" t="str">
        <f t="shared" si="1"/>
        <v>Gouvernance</v>
      </c>
      <c r="E9" s="272" t="s">
        <v>507</v>
      </c>
      <c r="F9" s="273" t="s">
        <v>481</v>
      </c>
      <c r="G9" s="269" t="s">
        <v>366</v>
      </c>
      <c r="H9" s="274">
        <v>10000</v>
      </c>
      <c r="I9" s="274">
        <v>23096590</v>
      </c>
      <c r="J9" s="286" t="s">
        <v>506</v>
      </c>
      <c r="K9" s="274">
        <v>10000</v>
      </c>
      <c r="L9" s="274">
        <v>23096590</v>
      </c>
      <c r="M9" s="275"/>
      <c r="N9" s="274"/>
      <c r="O9" s="276" t="str">
        <f t="shared" si="2"/>
        <v/>
      </c>
      <c r="P9" s="277" t="str">
        <f t="shared" si="3"/>
        <v/>
      </c>
      <c r="Q9" s="274"/>
      <c r="R9" s="276" t="str">
        <f t="shared" si="4"/>
        <v>Compléter montant contrat</v>
      </c>
      <c r="S9" s="278" t="str">
        <f t="shared" si="5"/>
        <v/>
      </c>
      <c r="T9" s="274"/>
      <c r="U9" s="276" t="str">
        <f t="shared" si="6"/>
        <v>Compléter montant contrat</v>
      </c>
      <c r="V9" s="279"/>
      <c r="W9" s="279"/>
      <c r="X9" s="279"/>
      <c r="Y9" s="274"/>
      <c r="Z9" s="280"/>
      <c r="AA9" s="281" t="str">
        <f t="shared" si="7"/>
        <v>Compléter date émission</v>
      </c>
      <c r="AB9" s="269" t="s">
        <v>363</v>
      </c>
      <c r="AC9" s="269" t="s">
        <v>479</v>
      </c>
      <c r="AD9" s="282"/>
      <c r="AE9" s="282"/>
      <c r="AF9" s="270"/>
      <c r="AG9" s="269"/>
      <c r="AH9" s="269"/>
      <c r="AI9" s="269"/>
      <c r="AJ9" s="269"/>
      <c r="AK9" s="283" t="str">
        <f t="shared" si="8"/>
        <v>Aucun</v>
      </c>
      <c r="AL9" s="270"/>
      <c r="AM9" s="270"/>
      <c r="AN9" s="270"/>
      <c r="AO9" s="280">
        <v>42156</v>
      </c>
      <c r="AP9" s="281" t="str">
        <f t="shared" si="9"/>
        <v>n/a</v>
      </c>
      <c r="AQ9" s="281">
        <f t="shared" si="10"/>
        <v>42159</v>
      </c>
      <c r="AR9" s="281">
        <f t="shared" si="11"/>
        <v>42174</v>
      </c>
      <c r="AS9" s="281">
        <f t="shared" si="12"/>
        <v>42189</v>
      </c>
      <c r="AT9" s="281">
        <f t="shared" si="13"/>
        <v>42192</v>
      </c>
      <c r="AU9" s="281" t="str">
        <f t="shared" si="14"/>
        <v>Compléter délais du marché</v>
      </c>
      <c r="AV9" s="281" t="str">
        <f t="shared" si="15"/>
        <v>Compléter délais du marché</v>
      </c>
      <c r="AW9" s="280"/>
      <c r="AX9" s="284">
        <f t="shared" si="16"/>
        <v>0</v>
      </c>
      <c r="AY9" s="280"/>
      <c r="AZ9" s="284" t="str">
        <f t="shared" si="17"/>
        <v>n/a</v>
      </c>
      <c r="BA9" s="280"/>
      <c r="BB9" s="284">
        <f t="shared" si="18"/>
        <v>0</v>
      </c>
      <c r="BC9" s="280"/>
      <c r="BD9" s="284">
        <f t="shared" si="19"/>
        <v>0</v>
      </c>
      <c r="BE9" s="280"/>
      <c r="BF9" s="284">
        <f t="shared" si="20"/>
        <v>0</v>
      </c>
      <c r="BG9" s="280"/>
      <c r="BH9" s="284">
        <f t="shared" si="21"/>
        <v>0</v>
      </c>
      <c r="BI9" s="280" t="str">
        <f t="shared" si="22"/>
        <v/>
      </c>
      <c r="BJ9" s="280"/>
      <c r="BK9" s="284">
        <f t="shared" si="23"/>
        <v>0</v>
      </c>
      <c r="BL9" s="280"/>
      <c r="BM9" s="284">
        <f t="shared" si="24"/>
        <v>0</v>
      </c>
      <c r="BN9" s="271">
        <f t="shared" ca="1" si="25"/>
        <v>-277</v>
      </c>
      <c r="BO9" s="271" t="str">
        <f t="shared" si="26"/>
        <v>Confection</v>
      </c>
      <c r="BP9" s="271">
        <f t="shared" ca="1" si="27"/>
        <v>-277</v>
      </c>
      <c r="BQ9" s="269"/>
      <c r="BR9" s="269"/>
      <c r="BS9" s="269"/>
      <c r="BT9" s="285"/>
      <c r="BU9" s="273"/>
    </row>
    <row r="10" spans="1:73" ht="50.25" customHeight="1" thickBot="1" x14ac:dyDescent="0.3">
      <c r="A10" s="269" t="s">
        <v>368</v>
      </c>
      <c r="B10" s="270" t="s">
        <v>359</v>
      </c>
      <c r="C10" s="271" t="str">
        <f t="shared" si="0"/>
        <v>BDI1207311</v>
      </c>
      <c r="D10" s="271" t="str">
        <f t="shared" si="1"/>
        <v>Gouvernance</v>
      </c>
      <c r="E10" s="272" t="s">
        <v>505</v>
      </c>
      <c r="F10" s="273" t="s">
        <v>481</v>
      </c>
      <c r="G10" s="269" t="s">
        <v>366</v>
      </c>
      <c r="H10" s="274">
        <v>30000</v>
      </c>
      <c r="I10" s="274">
        <v>69289770</v>
      </c>
      <c r="J10" s="286" t="s">
        <v>504</v>
      </c>
      <c r="K10" s="274">
        <v>30000</v>
      </c>
      <c r="L10" s="274">
        <v>69289770</v>
      </c>
      <c r="M10" s="275"/>
      <c r="N10" s="274"/>
      <c r="O10" s="276" t="str">
        <f t="shared" si="2"/>
        <v/>
      </c>
      <c r="P10" s="277" t="str">
        <f t="shared" si="3"/>
        <v/>
      </c>
      <c r="Q10" s="274"/>
      <c r="R10" s="276" t="str">
        <f t="shared" si="4"/>
        <v>Compléter montant contrat</v>
      </c>
      <c r="S10" s="278" t="str">
        <f t="shared" si="5"/>
        <v/>
      </c>
      <c r="T10" s="274"/>
      <c r="U10" s="276" t="str">
        <f t="shared" si="6"/>
        <v>Compléter montant contrat</v>
      </c>
      <c r="V10" s="279"/>
      <c r="W10" s="279"/>
      <c r="X10" s="279"/>
      <c r="Y10" s="274"/>
      <c r="Z10" s="280"/>
      <c r="AA10" s="281" t="str">
        <f t="shared" si="7"/>
        <v>Compléter date émission</v>
      </c>
      <c r="AB10" s="269" t="s">
        <v>363</v>
      </c>
      <c r="AC10" s="269" t="s">
        <v>479</v>
      </c>
      <c r="AD10" s="282"/>
      <c r="AE10" s="282"/>
      <c r="AF10" s="270"/>
      <c r="AG10" s="269"/>
      <c r="AH10" s="269"/>
      <c r="AI10" s="269"/>
      <c r="AJ10" s="269"/>
      <c r="AK10" s="283" t="str">
        <f t="shared" si="8"/>
        <v>ANO RR</v>
      </c>
      <c r="AL10" s="270"/>
      <c r="AM10" s="270"/>
      <c r="AN10" s="270"/>
      <c r="AO10" s="280">
        <v>41827</v>
      </c>
      <c r="AP10" s="281" t="str">
        <f t="shared" si="9"/>
        <v>n/a</v>
      </c>
      <c r="AQ10" s="281">
        <f t="shared" si="10"/>
        <v>41837</v>
      </c>
      <c r="AR10" s="281">
        <f t="shared" si="11"/>
        <v>41852</v>
      </c>
      <c r="AS10" s="281">
        <f t="shared" si="12"/>
        <v>41867</v>
      </c>
      <c r="AT10" s="281">
        <f t="shared" si="13"/>
        <v>41880</v>
      </c>
      <c r="AU10" s="281" t="str">
        <f t="shared" si="14"/>
        <v>Compléter délais du marché</v>
      </c>
      <c r="AV10" s="281" t="str">
        <f t="shared" si="15"/>
        <v>Compléter délais du marché</v>
      </c>
      <c r="AW10" s="280"/>
      <c r="AX10" s="284">
        <f t="shared" si="16"/>
        <v>0</v>
      </c>
      <c r="AY10" s="280"/>
      <c r="AZ10" s="284" t="str">
        <f t="shared" si="17"/>
        <v>n/a</v>
      </c>
      <c r="BA10" s="280"/>
      <c r="BB10" s="284">
        <f t="shared" si="18"/>
        <v>0</v>
      </c>
      <c r="BC10" s="280"/>
      <c r="BD10" s="284">
        <f t="shared" si="19"/>
        <v>0</v>
      </c>
      <c r="BE10" s="280"/>
      <c r="BF10" s="284">
        <f t="shared" si="20"/>
        <v>0</v>
      </c>
      <c r="BG10" s="280"/>
      <c r="BH10" s="284">
        <f t="shared" si="21"/>
        <v>0</v>
      </c>
      <c r="BI10" s="280" t="str">
        <f t="shared" si="22"/>
        <v/>
      </c>
      <c r="BJ10" s="280"/>
      <c r="BK10" s="284">
        <f t="shared" si="23"/>
        <v>0</v>
      </c>
      <c r="BL10" s="280"/>
      <c r="BM10" s="284">
        <f t="shared" si="24"/>
        <v>0</v>
      </c>
      <c r="BN10" s="271">
        <f t="shared" ca="1" si="25"/>
        <v>52</v>
      </c>
      <c r="BO10" s="271" t="str">
        <f t="shared" si="26"/>
        <v>Confection</v>
      </c>
      <c r="BP10" s="271">
        <f t="shared" ca="1" si="27"/>
        <v>52</v>
      </c>
      <c r="BQ10" s="269"/>
      <c r="BR10" s="269"/>
      <c r="BS10" s="269"/>
      <c r="BT10" s="285"/>
      <c r="BU10" s="273"/>
    </row>
    <row r="11" spans="1:73" ht="47.25" customHeight="1" thickBot="1" x14ac:dyDescent="0.3">
      <c r="A11" s="269" t="s">
        <v>368</v>
      </c>
      <c r="B11" s="270" t="s">
        <v>359</v>
      </c>
      <c r="C11" s="271" t="str">
        <f t="shared" si="0"/>
        <v>BDI1207311</v>
      </c>
      <c r="D11" s="271" t="str">
        <f t="shared" si="1"/>
        <v>Gouvernance</v>
      </c>
      <c r="E11" s="272" t="s">
        <v>503</v>
      </c>
      <c r="F11" s="273" t="s">
        <v>481</v>
      </c>
      <c r="G11" s="269" t="s">
        <v>366</v>
      </c>
      <c r="H11" s="274">
        <v>20000</v>
      </c>
      <c r="I11" s="274">
        <v>46193180</v>
      </c>
      <c r="J11" s="286" t="s">
        <v>502</v>
      </c>
      <c r="K11" s="274">
        <v>20000</v>
      </c>
      <c r="L11" s="274">
        <v>46193180</v>
      </c>
      <c r="M11" s="275"/>
      <c r="N11" s="274"/>
      <c r="O11" s="276" t="str">
        <f t="shared" si="2"/>
        <v/>
      </c>
      <c r="P11" s="277" t="str">
        <f t="shared" si="3"/>
        <v/>
      </c>
      <c r="Q11" s="274"/>
      <c r="R11" s="276" t="str">
        <f t="shared" si="4"/>
        <v>Compléter montant contrat</v>
      </c>
      <c r="S11" s="278" t="str">
        <f t="shared" si="5"/>
        <v/>
      </c>
      <c r="T11" s="274"/>
      <c r="U11" s="276" t="str">
        <f t="shared" si="6"/>
        <v>Compléter montant contrat</v>
      </c>
      <c r="V11" s="279"/>
      <c r="W11" s="279"/>
      <c r="X11" s="279"/>
      <c r="Y11" s="274"/>
      <c r="Z11" s="280"/>
      <c r="AA11" s="281" t="str">
        <f t="shared" si="7"/>
        <v>Compléter date émission</v>
      </c>
      <c r="AB11" s="269" t="s">
        <v>363</v>
      </c>
      <c r="AC11" s="269" t="s">
        <v>479</v>
      </c>
      <c r="AD11" s="282"/>
      <c r="AE11" s="282"/>
      <c r="AF11" s="270"/>
      <c r="AG11" s="269"/>
      <c r="AH11" s="269"/>
      <c r="AI11" s="269"/>
      <c r="AJ11" s="269"/>
      <c r="AK11" s="283" t="str">
        <f t="shared" si="8"/>
        <v>Aucun</v>
      </c>
      <c r="AL11" s="270"/>
      <c r="AM11" s="270"/>
      <c r="AN11" s="270"/>
      <c r="AO11" s="280">
        <v>42023</v>
      </c>
      <c r="AP11" s="281" t="str">
        <f t="shared" si="9"/>
        <v>n/a</v>
      </c>
      <c r="AQ11" s="281">
        <f t="shared" si="10"/>
        <v>42026</v>
      </c>
      <c r="AR11" s="281">
        <f t="shared" si="11"/>
        <v>42041</v>
      </c>
      <c r="AS11" s="281">
        <f t="shared" si="12"/>
        <v>42056</v>
      </c>
      <c r="AT11" s="281">
        <f t="shared" si="13"/>
        <v>42059</v>
      </c>
      <c r="AU11" s="281" t="str">
        <f t="shared" si="14"/>
        <v>Compléter délais du marché</v>
      </c>
      <c r="AV11" s="281" t="str">
        <f t="shared" si="15"/>
        <v>Compléter délais du marché</v>
      </c>
      <c r="AW11" s="280"/>
      <c r="AX11" s="284">
        <f t="shared" si="16"/>
        <v>0</v>
      </c>
      <c r="AY11" s="280"/>
      <c r="AZ11" s="284" t="str">
        <f t="shared" si="17"/>
        <v>n/a</v>
      </c>
      <c r="BA11" s="280"/>
      <c r="BB11" s="284">
        <f t="shared" si="18"/>
        <v>0</v>
      </c>
      <c r="BC11" s="280"/>
      <c r="BD11" s="284">
        <f t="shared" si="19"/>
        <v>0</v>
      </c>
      <c r="BE11" s="280"/>
      <c r="BF11" s="284">
        <f t="shared" si="20"/>
        <v>0</v>
      </c>
      <c r="BG11" s="280"/>
      <c r="BH11" s="284">
        <f t="shared" si="21"/>
        <v>0</v>
      </c>
      <c r="BI11" s="280" t="str">
        <f t="shared" si="22"/>
        <v/>
      </c>
      <c r="BJ11" s="280"/>
      <c r="BK11" s="284">
        <f t="shared" si="23"/>
        <v>0</v>
      </c>
      <c r="BL11" s="280"/>
      <c r="BM11" s="284">
        <f t="shared" si="24"/>
        <v>0</v>
      </c>
      <c r="BN11" s="271">
        <f t="shared" ca="1" si="25"/>
        <v>-144</v>
      </c>
      <c r="BO11" s="271" t="str">
        <f t="shared" si="26"/>
        <v>Confection</v>
      </c>
      <c r="BP11" s="271">
        <f t="shared" ca="1" si="27"/>
        <v>-144</v>
      </c>
      <c r="BQ11" s="269"/>
      <c r="BR11" s="269"/>
      <c r="BS11" s="269"/>
      <c r="BT11" s="285"/>
      <c r="BU11" s="273"/>
    </row>
    <row r="12" spans="1:73" ht="49.5" customHeight="1" thickBot="1" x14ac:dyDescent="0.3">
      <c r="A12" s="269" t="s">
        <v>368</v>
      </c>
      <c r="B12" s="270" t="s">
        <v>359</v>
      </c>
      <c r="C12" s="271" t="str">
        <f t="shared" si="0"/>
        <v>BDI1207311</v>
      </c>
      <c r="D12" s="271" t="str">
        <f t="shared" si="1"/>
        <v>Gouvernance</v>
      </c>
      <c r="E12" s="272" t="s">
        <v>501</v>
      </c>
      <c r="F12" s="273" t="s">
        <v>481</v>
      </c>
      <c r="G12" s="269" t="s">
        <v>485</v>
      </c>
      <c r="H12" s="274">
        <v>15000</v>
      </c>
      <c r="I12" s="274">
        <v>34644885</v>
      </c>
      <c r="J12" s="286" t="s">
        <v>499</v>
      </c>
      <c r="K12" s="274">
        <v>30000</v>
      </c>
      <c r="L12" s="274">
        <v>69289770</v>
      </c>
      <c r="M12" s="275"/>
      <c r="N12" s="274"/>
      <c r="O12" s="276" t="str">
        <f t="shared" si="2"/>
        <v/>
      </c>
      <c r="P12" s="277" t="str">
        <f t="shared" si="3"/>
        <v/>
      </c>
      <c r="Q12" s="274"/>
      <c r="R12" s="276" t="str">
        <f t="shared" si="4"/>
        <v>Compléter montant contrat</v>
      </c>
      <c r="S12" s="278" t="str">
        <f t="shared" si="5"/>
        <v/>
      </c>
      <c r="T12" s="274"/>
      <c r="U12" s="276" t="str">
        <f t="shared" si="6"/>
        <v>Compléter montant contrat</v>
      </c>
      <c r="V12" s="279"/>
      <c r="W12" s="279"/>
      <c r="X12" s="279"/>
      <c r="Y12" s="274"/>
      <c r="Z12" s="280"/>
      <c r="AA12" s="281" t="str">
        <f t="shared" si="7"/>
        <v>Compléter date émission</v>
      </c>
      <c r="AB12" s="269" t="s">
        <v>486</v>
      </c>
      <c r="AC12" s="269" t="s">
        <v>479</v>
      </c>
      <c r="AD12" s="282"/>
      <c r="AE12" s="282"/>
      <c r="AF12" s="270"/>
      <c r="AG12" s="269"/>
      <c r="AH12" s="269"/>
      <c r="AI12" s="269"/>
      <c r="AJ12" s="269"/>
      <c r="AK12" s="283" t="str">
        <f t="shared" si="8"/>
        <v>ANO RR</v>
      </c>
      <c r="AL12" s="270"/>
      <c r="AM12" s="270"/>
      <c r="AN12" s="270"/>
      <c r="AO12" s="280">
        <v>41673</v>
      </c>
      <c r="AP12" s="281" t="str">
        <f t="shared" si="9"/>
        <v>n/a</v>
      </c>
      <c r="AQ12" s="281">
        <f t="shared" si="10"/>
        <v>41683</v>
      </c>
      <c r="AR12" s="281">
        <f t="shared" si="11"/>
        <v>41713</v>
      </c>
      <c r="AS12" s="281">
        <f t="shared" si="12"/>
        <v>41760</v>
      </c>
      <c r="AT12" s="281">
        <f t="shared" si="13"/>
        <v>41792</v>
      </c>
      <c r="AU12" s="281" t="str">
        <f t="shared" si="14"/>
        <v>n/a</v>
      </c>
      <c r="AV12" s="281" t="str">
        <f t="shared" si="15"/>
        <v>n/a</v>
      </c>
      <c r="AW12" s="280"/>
      <c r="AX12" s="284">
        <f t="shared" si="16"/>
        <v>0</v>
      </c>
      <c r="AY12" s="280"/>
      <c r="AZ12" s="284" t="str">
        <f t="shared" si="17"/>
        <v>n/a</v>
      </c>
      <c r="BA12" s="280"/>
      <c r="BB12" s="284">
        <f t="shared" si="18"/>
        <v>0</v>
      </c>
      <c r="BC12" s="280"/>
      <c r="BD12" s="284">
        <f t="shared" si="19"/>
        <v>0</v>
      </c>
      <c r="BE12" s="280"/>
      <c r="BF12" s="284">
        <f t="shared" si="20"/>
        <v>0</v>
      </c>
      <c r="BG12" s="280"/>
      <c r="BH12" s="284">
        <f t="shared" si="21"/>
        <v>0</v>
      </c>
      <c r="BI12" s="280" t="str">
        <f t="shared" si="22"/>
        <v/>
      </c>
      <c r="BJ12" s="280"/>
      <c r="BK12" s="284">
        <f t="shared" si="23"/>
        <v>0</v>
      </c>
      <c r="BL12" s="280"/>
      <c r="BM12" s="284">
        <f t="shared" si="24"/>
        <v>0</v>
      </c>
      <c r="BN12" s="271">
        <f t="shared" ca="1" si="25"/>
        <v>206</v>
      </c>
      <c r="BO12" s="271" t="str">
        <f t="shared" si="26"/>
        <v>Confection</v>
      </c>
      <c r="BP12" s="271">
        <f t="shared" ca="1" si="27"/>
        <v>206</v>
      </c>
      <c r="BQ12" s="269"/>
      <c r="BR12" s="269"/>
      <c r="BS12" s="269"/>
      <c r="BT12" s="285"/>
      <c r="BU12" s="273"/>
    </row>
    <row r="13" spans="1:73" ht="51.75" customHeight="1" thickBot="1" x14ac:dyDescent="0.3">
      <c r="A13" s="269" t="s">
        <v>368</v>
      </c>
      <c r="B13" s="270" t="s">
        <v>359</v>
      </c>
      <c r="C13" s="271" t="str">
        <f t="shared" si="0"/>
        <v>BDI1207311</v>
      </c>
      <c r="D13" s="271" t="str">
        <f t="shared" si="1"/>
        <v>Gouvernance</v>
      </c>
      <c r="E13" s="272" t="s">
        <v>500</v>
      </c>
      <c r="F13" s="273" t="s">
        <v>481</v>
      </c>
      <c r="G13" s="269" t="s">
        <v>485</v>
      </c>
      <c r="H13" s="274">
        <v>15000</v>
      </c>
      <c r="I13" s="274">
        <v>34644885</v>
      </c>
      <c r="J13" s="286" t="s">
        <v>499</v>
      </c>
      <c r="K13" s="274">
        <v>30000</v>
      </c>
      <c r="L13" s="274">
        <v>69289770</v>
      </c>
      <c r="M13" s="275"/>
      <c r="N13" s="274"/>
      <c r="O13" s="276" t="str">
        <f t="shared" si="2"/>
        <v/>
      </c>
      <c r="P13" s="277" t="str">
        <f t="shared" si="3"/>
        <v/>
      </c>
      <c r="Q13" s="274"/>
      <c r="R13" s="276" t="str">
        <f t="shared" si="4"/>
        <v>Compléter montant contrat</v>
      </c>
      <c r="S13" s="278" t="str">
        <f t="shared" si="5"/>
        <v/>
      </c>
      <c r="T13" s="274"/>
      <c r="U13" s="276" t="str">
        <f t="shared" si="6"/>
        <v>Compléter montant contrat</v>
      </c>
      <c r="V13" s="279"/>
      <c r="W13" s="279"/>
      <c r="X13" s="279"/>
      <c r="Y13" s="274"/>
      <c r="Z13" s="280"/>
      <c r="AA13" s="281" t="str">
        <f t="shared" si="7"/>
        <v>Compléter date émission</v>
      </c>
      <c r="AB13" s="269" t="s">
        <v>486</v>
      </c>
      <c r="AC13" s="269" t="s">
        <v>479</v>
      </c>
      <c r="AD13" s="282"/>
      <c r="AE13" s="282"/>
      <c r="AF13" s="270"/>
      <c r="AG13" s="269"/>
      <c r="AH13" s="269"/>
      <c r="AI13" s="269"/>
      <c r="AJ13" s="269"/>
      <c r="AK13" s="283" t="str">
        <f t="shared" si="8"/>
        <v>ANO RR</v>
      </c>
      <c r="AL13" s="270"/>
      <c r="AM13" s="270"/>
      <c r="AN13" s="270"/>
      <c r="AO13" s="280">
        <v>41673</v>
      </c>
      <c r="AP13" s="281" t="str">
        <f t="shared" si="9"/>
        <v>n/a</v>
      </c>
      <c r="AQ13" s="281">
        <f t="shared" si="10"/>
        <v>41683</v>
      </c>
      <c r="AR13" s="281">
        <f t="shared" si="11"/>
        <v>41713</v>
      </c>
      <c r="AS13" s="281">
        <f t="shared" si="12"/>
        <v>41760</v>
      </c>
      <c r="AT13" s="281">
        <f t="shared" si="13"/>
        <v>41792</v>
      </c>
      <c r="AU13" s="281" t="str">
        <f t="shared" si="14"/>
        <v>n/a</v>
      </c>
      <c r="AV13" s="281" t="str">
        <f t="shared" si="15"/>
        <v>n/a</v>
      </c>
      <c r="AW13" s="280"/>
      <c r="AX13" s="284">
        <f t="shared" si="16"/>
        <v>0</v>
      </c>
      <c r="AY13" s="280"/>
      <c r="AZ13" s="284" t="str">
        <f t="shared" si="17"/>
        <v>n/a</v>
      </c>
      <c r="BA13" s="280"/>
      <c r="BB13" s="284">
        <f t="shared" si="18"/>
        <v>0</v>
      </c>
      <c r="BC13" s="280"/>
      <c r="BD13" s="284">
        <f t="shared" si="19"/>
        <v>0</v>
      </c>
      <c r="BE13" s="280"/>
      <c r="BF13" s="284">
        <f t="shared" si="20"/>
        <v>0</v>
      </c>
      <c r="BG13" s="280"/>
      <c r="BH13" s="284">
        <f t="shared" si="21"/>
        <v>0</v>
      </c>
      <c r="BI13" s="280" t="str">
        <f t="shared" si="22"/>
        <v/>
      </c>
      <c r="BJ13" s="280"/>
      <c r="BK13" s="284">
        <f t="shared" si="23"/>
        <v>0</v>
      </c>
      <c r="BL13" s="280"/>
      <c r="BM13" s="284">
        <f t="shared" si="24"/>
        <v>0</v>
      </c>
      <c r="BN13" s="271">
        <f t="shared" ca="1" si="25"/>
        <v>206</v>
      </c>
      <c r="BO13" s="271" t="str">
        <f t="shared" si="26"/>
        <v>Confection</v>
      </c>
      <c r="BP13" s="271">
        <f t="shared" ca="1" si="27"/>
        <v>206</v>
      </c>
      <c r="BQ13" s="269"/>
      <c r="BR13" s="269"/>
      <c r="BS13" s="269"/>
      <c r="BT13" s="285"/>
      <c r="BU13" s="273"/>
    </row>
    <row r="14" spans="1:73" ht="49.5" customHeight="1" thickBot="1" x14ac:dyDescent="0.3">
      <c r="A14" s="269" t="s">
        <v>368</v>
      </c>
      <c r="B14" s="270" t="s">
        <v>359</v>
      </c>
      <c r="C14" s="271" t="str">
        <f t="shared" si="0"/>
        <v>BDI1207311</v>
      </c>
      <c r="D14" s="271" t="str">
        <f t="shared" si="1"/>
        <v>Gouvernance</v>
      </c>
      <c r="E14" s="272" t="s">
        <v>501</v>
      </c>
      <c r="F14" s="273" t="s">
        <v>481</v>
      </c>
      <c r="G14" s="269" t="s">
        <v>485</v>
      </c>
      <c r="H14" s="274">
        <v>15000</v>
      </c>
      <c r="I14" s="274">
        <v>34644885</v>
      </c>
      <c r="J14" s="286" t="s">
        <v>499</v>
      </c>
      <c r="K14" s="274">
        <v>30000</v>
      </c>
      <c r="L14" s="274">
        <v>69289770</v>
      </c>
      <c r="M14" s="275"/>
      <c r="N14" s="274"/>
      <c r="O14" s="276" t="str">
        <f t="shared" si="2"/>
        <v/>
      </c>
      <c r="P14" s="277" t="str">
        <f t="shared" si="3"/>
        <v/>
      </c>
      <c r="Q14" s="274"/>
      <c r="R14" s="276" t="str">
        <f t="shared" si="4"/>
        <v>Compléter montant contrat</v>
      </c>
      <c r="S14" s="278" t="str">
        <f t="shared" si="5"/>
        <v/>
      </c>
      <c r="T14" s="274"/>
      <c r="U14" s="276" t="str">
        <f t="shared" si="6"/>
        <v>Compléter montant contrat</v>
      </c>
      <c r="V14" s="279"/>
      <c r="W14" s="279"/>
      <c r="X14" s="279"/>
      <c r="Y14" s="274"/>
      <c r="Z14" s="280"/>
      <c r="AA14" s="281" t="str">
        <f t="shared" si="7"/>
        <v>Compléter date émission</v>
      </c>
      <c r="AB14" s="269" t="s">
        <v>483</v>
      </c>
      <c r="AC14" s="287" t="s">
        <v>479</v>
      </c>
      <c r="AD14" s="282"/>
      <c r="AE14" s="282"/>
      <c r="AF14" s="270"/>
      <c r="AG14" s="269"/>
      <c r="AH14" s="269"/>
      <c r="AI14" s="269"/>
      <c r="AJ14" s="269"/>
      <c r="AK14" s="283" t="str">
        <f t="shared" si="8"/>
        <v>ANO RR</v>
      </c>
      <c r="AL14" s="270"/>
      <c r="AM14" s="270"/>
      <c r="AN14" s="270"/>
      <c r="AO14" s="280">
        <v>41792</v>
      </c>
      <c r="AP14" s="281" t="str">
        <f t="shared" si="9"/>
        <v>n/a</v>
      </c>
      <c r="AQ14" s="281">
        <f t="shared" si="10"/>
        <v>41802</v>
      </c>
      <c r="AR14" s="281">
        <f t="shared" si="11"/>
        <v>41832</v>
      </c>
      <c r="AS14" s="281">
        <f t="shared" si="12"/>
        <v>41879</v>
      </c>
      <c r="AT14" s="281">
        <f t="shared" si="13"/>
        <v>41911</v>
      </c>
      <c r="AU14" s="281" t="str">
        <f t="shared" si="14"/>
        <v>Compléter délais du marché</v>
      </c>
      <c r="AV14" s="281" t="str">
        <f t="shared" si="15"/>
        <v>Compléter délais du marché</v>
      </c>
      <c r="AW14" s="280"/>
      <c r="AX14" s="284">
        <f t="shared" si="16"/>
        <v>0</v>
      </c>
      <c r="AY14" s="280"/>
      <c r="AZ14" s="284" t="str">
        <f t="shared" si="17"/>
        <v>n/a</v>
      </c>
      <c r="BA14" s="280"/>
      <c r="BB14" s="284">
        <f t="shared" si="18"/>
        <v>0</v>
      </c>
      <c r="BC14" s="280"/>
      <c r="BD14" s="284">
        <f t="shared" si="19"/>
        <v>0</v>
      </c>
      <c r="BE14" s="280"/>
      <c r="BF14" s="284">
        <f t="shared" si="20"/>
        <v>0</v>
      </c>
      <c r="BG14" s="280"/>
      <c r="BH14" s="284">
        <f t="shared" si="21"/>
        <v>0</v>
      </c>
      <c r="BI14" s="280" t="str">
        <f t="shared" si="22"/>
        <v/>
      </c>
      <c r="BJ14" s="280"/>
      <c r="BK14" s="284">
        <f t="shared" si="23"/>
        <v>0</v>
      </c>
      <c r="BL14" s="280"/>
      <c r="BM14" s="284">
        <f t="shared" si="24"/>
        <v>0</v>
      </c>
      <c r="BN14" s="271">
        <f t="shared" ca="1" si="25"/>
        <v>87</v>
      </c>
      <c r="BO14" s="271" t="str">
        <f t="shared" si="26"/>
        <v>Confection</v>
      </c>
      <c r="BP14" s="271">
        <f t="shared" ca="1" si="27"/>
        <v>87</v>
      </c>
      <c r="BQ14" s="269"/>
      <c r="BR14" s="269"/>
      <c r="BS14" s="269"/>
      <c r="BT14" s="285"/>
      <c r="BU14" s="273"/>
    </row>
    <row r="15" spans="1:73" ht="49.5" customHeight="1" thickBot="1" x14ac:dyDescent="0.3">
      <c r="A15" s="269" t="s">
        <v>368</v>
      </c>
      <c r="B15" s="270" t="s">
        <v>359</v>
      </c>
      <c r="C15" s="271" t="str">
        <f t="shared" si="0"/>
        <v>BDI1207311</v>
      </c>
      <c r="D15" s="271" t="str">
        <f t="shared" si="1"/>
        <v>Gouvernance</v>
      </c>
      <c r="E15" s="272" t="s">
        <v>500</v>
      </c>
      <c r="F15" s="273" t="s">
        <v>481</v>
      </c>
      <c r="G15" s="269" t="s">
        <v>485</v>
      </c>
      <c r="H15" s="274">
        <v>15000</v>
      </c>
      <c r="I15" s="274">
        <v>34644885</v>
      </c>
      <c r="J15" s="286" t="s">
        <v>499</v>
      </c>
      <c r="K15" s="274">
        <v>30000</v>
      </c>
      <c r="L15" s="274">
        <v>69289770</v>
      </c>
      <c r="M15" s="275"/>
      <c r="N15" s="274"/>
      <c r="O15" s="276" t="str">
        <f t="shared" si="2"/>
        <v/>
      </c>
      <c r="P15" s="277" t="str">
        <f t="shared" si="3"/>
        <v/>
      </c>
      <c r="Q15" s="274"/>
      <c r="R15" s="276" t="str">
        <f t="shared" si="4"/>
        <v>Compléter montant contrat</v>
      </c>
      <c r="S15" s="278" t="str">
        <f t="shared" si="5"/>
        <v/>
      </c>
      <c r="T15" s="274"/>
      <c r="U15" s="276" t="str">
        <f t="shared" si="6"/>
        <v>Compléter montant contrat</v>
      </c>
      <c r="V15" s="279"/>
      <c r="W15" s="279"/>
      <c r="X15" s="279"/>
      <c r="Y15" s="274"/>
      <c r="Z15" s="280"/>
      <c r="AA15" s="281" t="str">
        <f t="shared" si="7"/>
        <v>Compléter date émission</v>
      </c>
      <c r="AB15" s="269" t="s">
        <v>483</v>
      </c>
      <c r="AC15" s="269" t="s">
        <v>479</v>
      </c>
      <c r="AD15" s="282"/>
      <c r="AE15" s="282"/>
      <c r="AF15" s="270"/>
      <c r="AG15" s="269"/>
      <c r="AH15" s="269"/>
      <c r="AI15" s="269"/>
      <c r="AJ15" s="269"/>
      <c r="AK15" s="283" t="str">
        <f t="shared" si="8"/>
        <v>ANO RR</v>
      </c>
      <c r="AL15" s="270"/>
      <c r="AM15" s="270"/>
      <c r="AN15" s="270"/>
      <c r="AO15" s="280">
        <v>41792</v>
      </c>
      <c r="AP15" s="281" t="str">
        <f t="shared" si="9"/>
        <v>n/a</v>
      </c>
      <c r="AQ15" s="281">
        <f t="shared" si="10"/>
        <v>41802</v>
      </c>
      <c r="AR15" s="281">
        <f t="shared" si="11"/>
        <v>41832</v>
      </c>
      <c r="AS15" s="281">
        <f t="shared" si="12"/>
        <v>41879</v>
      </c>
      <c r="AT15" s="281">
        <f t="shared" si="13"/>
        <v>41911</v>
      </c>
      <c r="AU15" s="281" t="str">
        <f t="shared" si="14"/>
        <v>Compléter délais du marché</v>
      </c>
      <c r="AV15" s="281" t="str">
        <f t="shared" si="15"/>
        <v>Compléter délais du marché</v>
      </c>
      <c r="AW15" s="280"/>
      <c r="AX15" s="284">
        <f t="shared" si="16"/>
        <v>0</v>
      </c>
      <c r="AY15" s="280"/>
      <c r="AZ15" s="284" t="str">
        <f t="shared" si="17"/>
        <v>n/a</v>
      </c>
      <c r="BA15" s="280"/>
      <c r="BB15" s="284">
        <f t="shared" si="18"/>
        <v>0</v>
      </c>
      <c r="BC15" s="280"/>
      <c r="BD15" s="284">
        <f t="shared" si="19"/>
        <v>0</v>
      </c>
      <c r="BE15" s="280"/>
      <c r="BF15" s="284">
        <f t="shared" si="20"/>
        <v>0</v>
      </c>
      <c r="BG15" s="280"/>
      <c r="BH15" s="284">
        <f t="shared" si="21"/>
        <v>0</v>
      </c>
      <c r="BI15" s="280" t="str">
        <f t="shared" si="22"/>
        <v/>
      </c>
      <c r="BJ15" s="280"/>
      <c r="BK15" s="284">
        <f t="shared" si="23"/>
        <v>0</v>
      </c>
      <c r="BL15" s="280"/>
      <c r="BM15" s="284">
        <f t="shared" si="24"/>
        <v>0</v>
      </c>
      <c r="BN15" s="271">
        <f t="shared" ca="1" si="25"/>
        <v>87</v>
      </c>
      <c r="BO15" s="271" t="str">
        <f t="shared" si="26"/>
        <v>Confection</v>
      </c>
      <c r="BP15" s="271">
        <f t="shared" ca="1" si="27"/>
        <v>87</v>
      </c>
      <c r="BQ15" s="269"/>
      <c r="BR15" s="269"/>
      <c r="BS15" s="269"/>
      <c r="BT15" s="285"/>
      <c r="BU15" s="273"/>
    </row>
    <row r="16" spans="1:73" ht="47.25" customHeight="1" thickBot="1" x14ac:dyDescent="0.3">
      <c r="A16" s="269" t="s">
        <v>368</v>
      </c>
      <c r="B16" s="270" t="s">
        <v>359</v>
      </c>
      <c r="C16" s="271" t="str">
        <f t="shared" si="0"/>
        <v>BDI1207311</v>
      </c>
      <c r="D16" s="271" t="str">
        <f t="shared" si="1"/>
        <v>Gouvernance</v>
      </c>
      <c r="E16" s="272" t="s">
        <v>498</v>
      </c>
      <c r="F16" s="273" t="s">
        <v>481</v>
      </c>
      <c r="G16" s="269" t="s">
        <v>366</v>
      </c>
      <c r="H16" s="274">
        <v>18000</v>
      </c>
      <c r="I16" s="274">
        <v>41573862</v>
      </c>
      <c r="J16" s="286" t="s">
        <v>496</v>
      </c>
      <c r="K16" s="274">
        <v>26100</v>
      </c>
      <c r="L16" s="274">
        <v>60282100</v>
      </c>
      <c r="M16" s="275"/>
      <c r="N16" s="274"/>
      <c r="O16" s="276" t="str">
        <f t="shared" si="2"/>
        <v/>
      </c>
      <c r="P16" s="277" t="str">
        <f t="shared" si="3"/>
        <v/>
      </c>
      <c r="Q16" s="274"/>
      <c r="R16" s="276" t="str">
        <f t="shared" si="4"/>
        <v>Compléter montant contrat</v>
      </c>
      <c r="S16" s="278" t="str">
        <f t="shared" si="5"/>
        <v/>
      </c>
      <c r="T16" s="274"/>
      <c r="U16" s="276" t="str">
        <f t="shared" si="6"/>
        <v>Compléter montant contrat</v>
      </c>
      <c r="V16" s="279"/>
      <c r="W16" s="279"/>
      <c r="X16" s="279"/>
      <c r="Y16" s="274"/>
      <c r="Z16" s="280"/>
      <c r="AA16" s="281" t="str">
        <f t="shared" si="7"/>
        <v>Compléter date émission</v>
      </c>
      <c r="AB16" s="269" t="s">
        <v>363</v>
      </c>
      <c r="AC16" s="269" t="s">
        <v>479</v>
      </c>
      <c r="AD16" s="282"/>
      <c r="AE16" s="282"/>
      <c r="AF16" s="270"/>
      <c r="AG16" s="269"/>
      <c r="AH16" s="269"/>
      <c r="AI16" s="269"/>
      <c r="AJ16" s="269"/>
      <c r="AK16" s="283" t="str">
        <f t="shared" si="8"/>
        <v>ANO RR</v>
      </c>
      <c r="AL16" s="270"/>
      <c r="AM16" s="270"/>
      <c r="AN16" s="270"/>
      <c r="AO16" s="280">
        <v>41736</v>
      </c>
      <c r="AP16" s="281" t="str">
        <f t="shared" si="9"/>
        <v>n/a</v>
      </c>
      <c r="AQ16" s="281">
        <f t="shared" si="10"/>
        <v>41746</v>
      </c>
      <c r="AR16" s="281">
        <f t="shared" si="11"/>
        <v>41761</v>
      </c>
      <c r="AS16" s="281">
        <f t="shared" si="12"/>
        <v>41776</v>
      </c>
      <c r="AT16" s="281">
        <f t="shared" si="13"/>
        <v>41789</v>
      </c>
      <c r="AU16" s="281" t="str">
        <f t="shared" si="14"/>
        <v>Compléter délais du marché</v>
      </c>
      <c r="AV16" s="281" t="str">
        <f t="shared" si="15"/>
        <v>Compléter délais du marché</v>
      </c>
      <c r="AW16" s="280"/>
      <c r="AX16" s="284">
        <f t="shared" si="16"/>
        <v>0</v>
      </c>
      <c r="AY16" s="280"/>
      <c r="AZ16" s="284" t="str">
        <f t="shared" si="17"/>
        <v>n/a</v>
      </c>
      <c r="BA16" s="280"/>
      <c r="BB16" s="284">
        <f t="shared" si="18"/>
        <v>0</v>
      </c>
      <c r="BC16" s="280"/>
      <c r="BD16" s="284">
        <f t="shared" si="19"/>
        <v>0</v>
      </c>
      <c r="BE16" s="280"/>
      <c r="BF16" s="284">
        <f t="shared" si="20"/>
        <v>0</v>
      </c>
      <c r="BG16" s="280"/>
      <c r="BH16" s="284">
        <f t="shared" si="21"/>
        <v>0</v>
      </c>
      <c r="BI16" s="280" t="str">
        <f t="shared" si="22"/>
        <v/>
      </c>
      <c r="BJ16" s="280"/>
      <c r="BK16" s="284">
        <f t="shared" si="23"/>
        <v>0</v>
      </c>
      <c r="BL16" s="280"/>
      <c r="BM16" s="284">
        <f t="shared" si="24"/>
        <v>0</v>
      </c>
      <c r="BN16" s="271">
        <f t="shared" ca="1" si="25"/>
        <v>143</v>
      </c>
      <c r="BO16" s="271" t="str">
        <f t="shared" si="26"/>
        <v>Confection</v>
      </c>
      <c r="BP16" s="271">
        <f t="shared" ca="1" si="27"/>
        <v>143</v>
      </c>
      <c r="BQ16" s="269"/>
      <c r="BR16" s="269"/>
      <c r="BS16" s="269"/>
      <c r="BT16" s="285"/>
      <c r="BU16" s="273"/>
    </row>
    <row r="17" spans="1:73" ht="48.75" customHeight="1" thickBot="1" x14ac:dyDescent="0.3">
      <c r="A17" s="269" t="s">
        <v>368</v>
      </c>
      <c r="B17" s="270" t="s">
        <v>359</v>
      </c>
      <c r="C17" s="271" t="str">
        <f t="shared" si="0"/>
        <v>BDI1207311</v>
      </c>
      <c r="D17" s="271" t="str">
        <f t="shared" si="1"/>
        <v>Gouvernance</v>
      </c>
      <c r="E17" s="272" t="s">
        <v>497</v>
      </c>
      <c r="F17" s="273" t="s">
        <v>481</v>
      </c>
      <c r="G17" s="269" t="s">
        <v>366</v>
      </c>
      <c r="H17" s="274">
        <v>8100</v>
      </c>
      <c r="I17" s="274">
        <v>18708238</v>
      </c>
      <c r="J17" s="286" t="s">
        <v>496</v>
      </c>
      <c r="K17" s="274">
        <v>26100</v>
      </c>
      <c r="L17" s="274">
        <v>60282100</v>
      </c>
      <c r="M17" s="275"/>
      <c r="N17" s="274"/>
      <c r="O17" s="276" t="str">
        <f t="shared" si="2"/>
        <v/>
      </c>
      <c r="P17" s="277" t="str">
        <f t="shared" si="3"/>
        <v/>
      </c>
      <c r="Q17" s="274"/>
      <c r="R17" s="276" t="str">
        <f t="shared" si="4"/>
        <v>Compléter montant contrat</v>
      </c>
      <c r="S17" s="278" t="str">
        <f t="shared" si="5"/>
        <v/>
      </c>
      <c r="T17" s="274"/>
      <c r="U17" s="276" t="str">
        <f t="shared" si="6"/>
        <v>Compléter montant contrat</v>
      </c>
      <c r="V17" s="279"/>
      <c r="W17" s="279"/>
      <c r="X17" s="279"/>
      <c r="Y17" s="274"/>
      <c r="Z17" s="280"/>
      <c r="AA17" s="281" t="str">
        <f t="shared" si="7"/>
        <v>Compléter date émission</v>
      </c>
      <c r="AB17" s="269" t="s">
        <v>363</v>
      </c>
      <c r="AC17" s="269" t="s">
        <v>479</v>
      </c>
      <c r="AD17" s="282"/>
      <c r="AE17" s="282"/>
      <c r="AF17" s="270"/>
      <c r="AG17" s="269"/>
      <c r="AH17" s="269"/>
      <c r="AI17" s="269"/>
      <c r="AJ17" s="269"/>
      <c r="AK17" s="283" t="str">
        <f t="shared" si="8"/>
        <v>ANO RR</v>
      </c>
      <c r="AL17" s="270"/>
      <c r="AM17" s="270"/>
      <c r="AN17" s="270"/>
      <c r="AO17" s="280">
        <v>41736</v>
      </c>
      <c r="AP17" s="281" t="str">
        <f t="shared" si="9"/>
        <v>n/a</v>
      </c>
      <c r="AQ17" s="281">
        <f t="shared" si="10"/>
        <v>41746</v>
      </c>
      <c r="AR17" s="281">
        <f t="shared" si="11"/>
        <v>41761</v>
      </c>
      <c r="AS17" s="281">
        <f t="shared" si="12"/>
        <v>41776</v>
      </c>
      <c r="AT17" s="281">
        <f t="shared" si="13"/>
        <v>41789</v>
      </c>
      <c r="AU17" s="281" t="str">
        <f t="shared" si="14"/>
        <v>Compléter délais du marché</v>
      </c>
      <c r="AV17" s="281" t="str">
        <f t="shared" si="15"/>
        <v>Compléter délais du marché</v>
      </c>
      <c r="AW17" s="280"/>
      <c r="AX17" s="284">
        <f t="shared" si="16"/>
        <v>0</v>
      </c>
      <c r="AY17" s="280"/>
      <c r="AZ17" s="284" t="str">
        <f t="shared" si="17"/>
        <v>n/a</v>
      </c>
      <c r="BA17" s="280"/>
      <c r="BB17" s="284">
        <f t="shared" si="18"/>
        <v>0</v>
      </c>
      <c r="BC17" s="280"/>
      <c r="BD17" s="284">
        <f t="shared" si="19"/>
        <v>0</v>
      </c>
      <c r="BE17" s="280"/>
      <c r="BF17" s="284">
        <f t="shared" si="20"/>
        <v>0</v>
      </c>
      <c r="BG17" s="280"/>
      <c r="BH17" s="284">
        <f t="shared" si="21"/>
        <v>0</v>
      </c>
      <c r="BI17" s="280" t="str">
        <f t="shared" si="22"/>
        <v/>
      </c>
      <c r="BJ17" s="280"/>
      <c r="BK17" s="284">
        <f t="shared" si="23"/>
        <v>0</v>
      </c>
      <c r="BL17" s="280"/>
      <c r="BM17" s="284">
        <f t="shared" si="24"/>
        <v>0</v>
      </c>
      <c r="BN17" s="271">
        <f t="shared" ca="1" si="25"/>
        <v>143</v>
      </c>
      <c r="BO17" s="271" t="str">
        <f t="shared" si="26"/>
        <v>Confection</v>
      </c>
      <c r="BP17" s="271">
        <f t="shared" ca="1" si="27"/>
        <v>143</v>
      </c>
      <c r="BQ17" s="269"/>
      <c r="BR17" s="269"/>
      <c r="BS17" s="269"/>
      <c r="BT17" s="285"/>
      <c r="BU17" s="273"/>
    </row>
    <row r="18" spans="1:73" ht="50.25" customHeight="1" thickBot="1" x14ac:dyDescent="0.3">
      <c r="A18" s="269" t="s">
        <v>368</v>
      </c>
      <c r="B18" s="270" t="s">
        <v>359</v>
      </c>
      <c r="C18" s="271" t="str">
        <f t="shared" si="0"/>
        <v>BDI1207311</v>
      </c>
      <c r="D18" s="271" t="str">
        <f t="shared" si="1"/>
        <v>Gouvernance</v>
      </c>
      <c r="E18" s="272" t="s">
        <v>495</v>
      </c>
      <c r="F18" s="273" t="s">
        <v>481</v>
      </c>
      <c r="G18" s="269" t="s">
        <v>366</v>
      </c>
      <c r="H18" s="274">
        <v>30000</v>
      </c>
      <c r="I18" s="274">
        <v>69289770</v>
      </c>
      <c r="J18" s="286" t="s">
        <v>494</v>
      </c>
      <c r="K18" s="274">
        <v>30000</v>
      </c>
      <c r="L18" s="274">
        <v>69289770</v>
      </c>
      <c r="M18" s="275"/>
      <c r="N18" s="274"/>
      <c r="O18" s="276" t="str">
        <f t="shared" si="2"/>
        <v/>
      </c>
      <c r="P18" s="277" t="str">
        <f t="shared" si="3"/>
        <v/>
      </c>
      <c r="Q18" s="274"/>
      <c r="R18" s="276" t="str">
        <f t="shared" si="4"/>
        <v>Compléter montant contrat</v>
      </c>
      <c r="S18" s="278" t="str">
        <f t="shared" si="5"/>
        <v/>
      </c>
      <c r="T18" s="274"/>
      <c r="U18" s="276" t="str">
        <f t="shared" si="6"/>
        <v>Compléter montant contrat</v>
      </c>
      <c r="V18" s="279"/>
      <c r="W18" s="279"/>
      <c r="X18" s="279"/>
      <c r="Y18" s="274"/>
      <c r="Z18" s="280"/>
      <c r="AA18" s="281" t="str">
        <f t="shared" si="7"/>
        <v>Compléter date émission</v>
      </c>
      <c r="AB18" s="269" t="s">
        <v>363</v>
      </c>
      <c r="AC18" s="269" t="s">
        <v>493</v>
      </c>
      <c r="AD18" s="282"/>
      <c r="AE18" s="282"/>
      <c r="AF18" s="270"/>
      <c r="AG18" s="269"/>
      <c r="AH18" s="269"/>
      <c r="AI18" s="269"/>
      <c r="AJ18" s="269"/>
      <c r="AK18" s="283" t="str">
        <f t="shared" si="8"/>
        <v>ANO RR</v>
      </c>
      <c r="AL18" s="270"/>
      <c r="AM18" s="270"/>
      <c r="AN18" s="270"/>
      <c r="AO18" s="280">
        <v>41792</v>
      </c>
      <c r="AP18" s="281" t="str">
        <f t="shared" si="9"/>
        <v>n/a</v>
      </c>
      <c r="AQ18" s="281">
        <f t="shared" si="10"/>
        <v>41802</v>
      </c>
      <c r="AR18" s="281">
        <f t="shared" si="11"/>
        <v>41817</v>
      </c>
      <c r="AS18" s="281">
        <f t="shared" si="12"/>
        <v>41832</v>
      </c>
      <c r="AT18" s="281">
        <f t="shared" si="13"/>
        <v>41845</v>
      </c>
      <c r="AU18" s="281" t="str">
        <f t="shared" si="14"/>
        <v>Compléter délais du marché</v>
      </c>
      <c r="AV18" s="281" t="str">
        <f t="shared" si="15"/>
        <v>Compléter délais du marché</v>
      </c>
      <c r="AW18" s="280"/>
      <c r="AX18" s="284">
        <f t="shared" si="16"/>
        <v>0</v>
      </c>
      <c r="AY18" s="280"/>
      <c r="AZ18" s="284" t="str">
        <f t="shared" si="17"/>
        <v>n/a</v>
      </c>
      <c r="BA18" s="280"/>
      <c r="BB18" s="284">
        <f t="shared" si="18"/>
        <v>0</v>
      </c>
      <c r="BC18" s="280"/>
      <c r="BD18" s="284">
        <f t="shared" si="19"/>
        <v>0</v>
      </c>
      <c r="BE18" s="280"/>
      <c r="BF18" s="284">
        <f t="shared" si="20"/>
        <v>0</v>
      </c>
      <c r="BG18" s="280"/>
      <c r="BH18" s="284">
        <f t="shared" si="21"/>
        <v>0</v>
      </c>
      <c r="BI18" s="280" t="str">
        <f t="shared" si="22"/>
        <v/>
      </c>
      <c r="BJ18" s="280"/>
      <c r="BK18" s="284">
        <f t="shared" si="23"/>
        <v>0</v>
      </c>
      <c r="BL18" s="280"/>
      <c r="BM18" s="284">
        <f t="shared" si="24"/>
        <v>0</v>
      </c>
      <c r="BN18" s="271">
        <f t="shared" ca="1" si="25"/>
        <v>87</v>
      </c>
      <c r="BO18" s="271" t="str">
        <f t="shared" si="26"/>
        <v>Confection</v>
      </c>
      <c r="BP18" s="271">
        <f t="shared" ca="1" si="27"/>
        <v>87</v>
      </c>
      <c r="BQ18" s="269"/>
      <c r="BR18" s="269"/>
      <c r="BS18" s="269"/>
      <c r="BT18" s="285"/>
      <c r="BU18" s="273"/>
    </row>
    <row r="19" spans="1:73" ht="47.25" customHeight="1" thickBot="1" x14ac:dyDescent="0.3">
      <c r="A19" s="269" t="s">
        <v>368</v>
      </c>
      <c r="B19" s="270" t="s">
        <v>359</v>
      </c>
      <c r="C19" s="271" t="str">
        <f t="shared" si="0"/>
        <v>BDI1207311</v>
      </c>
      <c r="D19" s="271" t="str">
        <f t="shared" si="1"/>
        <v>Gouvernance</v>
      </c>
      <c r="E19" s="272" t="s">
        <v>492</v>
      </c>
      <c r="F19" s="273" t="s">
        <v>481</v>
      </c>
      <c r="G19" s="269" t="s">
        <v>485</v>
      </c>
      <c r="H19" s="274">
        <v>80000</v>
      </c>
      <c r="I19" s="274">
        <v>184772720</v>
      </c>
      <c r="J19" s="286" t="s">
        <v>488</v>
      </c>
      <c r="K19" s="274">
        <v>80000</v>
      </c>
      <c r="L19" s="274">
        <v>184772720</v>
      </c>
      <c r="M19" s="275"/>
      <c r="N19" s="274"/>
      <c r="O19" s="276" t="str">
        <f t="shared" si="2"/>
        <v/>
      </c>
      <c r="P19" s="277" t="str">
        <f t="shared" si="3"/>
        <v/>
      </c>
      <c r="Q19" s="274"/>
      <c r="R19" s="276" t="str">
        <f t="shared" si="4"/>
        <v>Compléter montant contrat</v>
      </c>
      <c r="S19" s="278" t="str">
        <f t="shared" si="5"/>
        <v/>
      </c>
      <c r="T19" s="274"/>
      <c r="U19" s="276" t="str">
        <f t="shared" si="6"/>
        <v>Compléter montant contrat</v>
      </c>
      <c r="V19" s="279"/>
      <c r="W19" s="279"/>
      <c r="X19" s="279"/>
      <c r="Y19" s="274"/>
      <c r="Z19" s="280"/>
      <c r="AA19" s="281" t="str">
        <f t="shared" si="7"/>
        <v>Compléter date émission</v>
      </c>
      <c r="AB19" s="269" t="s">
        <v>491</v>
      </c>
      <c r="AC19" s="269" t="s">
        <v>362</v>
      </c>
      <c r="AD19" s="282"/>
      <c r="AE19" s="282"/>
      <c r="AF19" s="270"/>
      <c r="AG19" s="269"/>
      <c r="AH19" s="269"/>
      <c r="AI19" s="269"/>
      <c r="AJ19" s="269"/>
      <c r="AK19" s="283" t="str">
        <f t="shared" si="8"/>
        <v>ANO RR + ANO DNCMP</v>
      </c>
      <c r="AL19" s="270"/>
      <c r="AM19" s="270"/>
      <c r="AN19" s="270"/>
      <c r="AO19" s="280">
        <v>41883</v>
      </c>
      <c r="AP19" s="281">
        <f t="shared" si="9"/>
        <v>41906</v>
      </c>
      <c r="AQ19" s="281">
        <f t="shared" si="10"/>
        <v>41909</v>
      </c>
      <c r="AR19" s="281">
        <f t="shared" si="11"/>
        <v>41939</v>
      </c>
      <c r="AS19" s="281">
        <f t="shared" si="12"/>
        <v>41986</v>
      </c>
      <c r="AT19" s="281">
        <f t="shared" si="13"/>
        <v>42046</v>
      </c>
      <c r="AU19" s="281" t="str">
        <f t="shared" si="14"/>
        <v>Compléter délais du marché</v>
      </c>
      <c r="AV19" s="281" t="str">
        <f t="shared" si="15"/>
        <v>Compléter délais du marché</v>
      </c>
      <c r="AW19" s="280"/>
      <c r="AX19" s="284">
        <f t="shared" si="16"/>
        <v>0</v>
      </c>
      <c r="AY19" s="280"/>
      <c r="AZ19" s="284">
        <f t="shared" si="17"/>
        <v>0</v>
      </c>
      <c r="BA19" s="280"/>
      <c r="BB19" s="284">
        <f t="shared" si="18"/>
        <v>0</v>
      </c>
      <c r="BC19" s="280"/>
      <c r="BD19" s="284">
        <f t="shared" si="19"/>
        <v>0</v>
      </c>
      <c r="BE19" s="280"/>
      <c r="BF19" s="284">
        <f t="shared" si="20"/>
        <v>0</v>
      </c>
      <c r="BG19" s="280"/>
      <c r="BH19" s="284">
        <f t="shared" si="21"/>
        <v>0</v>
      </c>
      <c r="BI19" s="280" t="str">
        <f t="shared" si="22"/>
        <v/>
      </c>
      <c r="BJ19" s="280"/>
      <c r="BK19" s="284">
        <f t="shared" si="23"/>
        <v>0</v>
      </c>
      <c r="BL19" s="280"/>
      <c r="BM19" s="284">
        <f t="shared" si="24"/>
        <v>0</v>
      </c>
      <c r="BN19" s="271">
        <f t="shared" ca="1" si="25"/>
        <v>-4</v>
      </c>
      <c r="BO19" s="271" t="str">
        <f t="shared" si="26"/>
        <v>Confection</v>
      </c>
      <c r="BP19" s="271">
        <f t="shared" ca="1" si="27"/>
        <v>-4</v>
      </c>
      <c r="BQ19" s="269"/>
      <c r="BR19" s="269"/>
      <c r="BS19" s="269"/>
      <c r="BT19" s="285"/>
      <c r="BU19" s="273"/>
    </row>
    <row r="20" spans="1:73" ht="80.25" customHeight="1" thickBot="1" x14ac:dyDescent="0.3">
      <c r="A20" s="269" t="s">
        <v>368</v>
      </c>
      <c r="B20" s="270" t="s">
        <v>359</v>
      </c>
      <c r="C20" s="271" t="str">
        <f t="shared" si="0"/>
        <v>BDI1207311</v>
      </c>
      <c r="D20" s="271" t="str">
        <f t="shared" si="1"/>
        <v>Gouvernance</v>
      </c>
      <c r="E20" s="272" t="s">
        <v>490</v>
      </c>
      <c r="F20" s="273" t="s">
        <v>481</v>
      </c>
      <c r="G20" s="269" t="s">
        <v>485</v>
      </c>
      <c r="H20" s="274">
        <v>15000</v>
      </c>
      <c r="I20" s="274">
        <v>34644885</v>
      </c>
      <c r="J20" s="286" t="s">
        <v>488</v>
      </c>
      <c r="K20" s="274">
        <v>15000</v>
      </c>
      <c r="L20" s="274">
        <v>34644885</v>
      </c>
      <c r="M20" s="275"/>
      <c r="N20" s="274"/>
      <c r="O20" s="276" t="str">
        <f t="shared" si="2"/>
        <v/>
      </c>
      <c r="P20" s="277" t="str">
        <f t="shared" si="3"/>
        <v/>
      </c>
      <c r="Q20" s="274"/>
      <c r="R20" s="276" t="str">
        <f t="shared" si="4"/>
        <v>Compléter montant contrat</v>
      </c>
      <c r="S20" s="278" t="str">
        <f t="shared" si="5"/>
        <v/>
      </c>
      <c r="T20" s="274"/>
      <c r="U20" s="276" t="str">
        <f t="shared" si="6"/>
        <v>Compléter montant contrat</v>
      </c>
      <c r="V20" s="279"/>
      <c r="W20" s="279"/>
      <c r="X20" s="279"/>
      <c r="Y20" s="274"/>
      <c r="Z20" s="280"/>
      <c r="AA20" s="281" t="str">
        <f t="shared" si="7"/>
        <v>Compléter date émission</v>
      </c>
      <c r="AB20" s="269" t="s">
        <v>487</v>
      </c>
      <c r="AC20" s="269" t="s">
        <v>362</v>
      </c>
      <c r="AD20" s="282"/>
      <c r="AE20" s="282"/>
      <c r="AF20" s="270"/>
      <c r="AG20" s="269"/>
      <c r="AH20" s="269"/>
      <c r="AI20" s="269"/>
      <c r="AJ20" s="269"/>
      <c r="AK20" s="283" t="str">
        <f t="shared" si="8"/>
        <v>Aucun</v>
      </c>
      <c r="AL20" s="270"/>
      <c r="AM20" s="270"/>
      <c r="AN20" s="270"/>
      <c r="AO20" s="280">
        <v>41855</v>
      </c>
      <c r="AP20" s="281" t="str">
        <f t="shared" si="9"/>
        <v>n/a</v>
      </c>
      <c r="AQ20" s="281">
        <f t="shared" si="10"/>
        <v>41858</v>
      </c>
      <c r="AR20" s="281">
        <f t="shared" si="11"/>
        <v>41873</v>
      </c>
      <c r="AS20" s="281">
        <f t="shared" si="12"/>
        <v>41888</v>
      </c>
      <c r="AT20" s="281">
        <f t="shared" si="13"/>
        <v>41891</v>
      </c>
      <c r="AU20" s="281" t="str">
        <f t="shared" si="14"/>
        <v>Compléter délais du marché</v>
      </c>
      <c r="AV20" s="281" t="str">
        <f t="shared" si="15"/>
        <v>Compléter délais du marché</v>
      </c>
      <c r="AW20" s="280"/>
      <c r="AX20" s="284">
        <f t="shared" si="16"/>
        <v>0</v>
      </c>
      <c r="AY20" s="280"/>
      <c r="AZ20" s="284" t="str">
        <f t="shared" si="17"/>
        <v>n/a</v>
      </c>
      <c r="BA20" s="280"/>
      <c r="BB20" s="284">
        <f t="shared" si="18"/>
        <v>0</v>
      </c>
      <c r="BC20" s="280"/>
      <c r="BD20" s="284">
        <f t="shared" si="19"/>
        <v>0</v>
      </c>
      <c r="BE20" s="280"/>
      <c r="BF20" s="284">
        <f t="shared" si="20"/>
        <v>0</v>
      </c>
      <c r="BG20" s="280"/>
      <c r="BH20" s="284">
        <f t="shared" si="21"/>
        <v>0</v>
      </c>
      <c r="BI20" s="280" t="str">
        <f t="shared" si="22"/>
        <v/>
      </c>
      <c r="BJ20" s="280"/>
      <c r="BK20" s="284">
        <f t="shared" si="23"/>
        <v>0</v>
      </c>
      <c r="BL20" s="280"/>
      <c r="BM20" s="284">
        <f t="shared" si="24"/>
        <v>0</v>
      </c>
      <c r="BN20" s="271">
        <f t="shared" ca="1" si="25"/>
        <v>24</v>
      </c>
      <c r="BO20" s="271" t="str">
        <f t="shared" si="26"/>
        <v>Confection</v>
      </c>
      <c r="BP20" s="271">
        <f t="shared" ca="1" si="27"/>
        <v>24</v>
      </c>
      <c r="BQ20" s="269"/>
      <c r="BR20" s="269"/>
      <c r="BS20" s="269"/>
      <c r="BT20" s="285"/>
      <c r="BU20" s="273"/>
    </row>
    <row r="21" spans="1:73" ht="47.25" customHeight="1" thickBot="1" x14ac:dyDescent="0.3">
      <c r="A21" s="269" t="s">
        <v>368</v>
      </c>
      <c r="B21" s="270" t="s">
        <v>359</v>
      </c>
      <c r="C21" s="271" t="str">
        <f t="shared" si="0"/>
        <v>BDI1207311</v>
      </c>
      <c r="D21" s="271" t="str">
        <f t="shared" si="1"/>
        <v>Gouvernance</v>
      </c>
      <c r="E21" s="272" t="s">
        <v>489</v>
      </c>
      <c r="F21" s="273" t="s">
        <v>481</v>
      </c>
      <c r="G21" s="269" t="s">
        <v>485</v>
      </c>
      <c r="H21" s="274">
        <v>6000</v>
      </c>
      <c r="I21" s="274">
        <v>13857954</v>
      </c>
      <c r="J21" s="286" t="s">
        <v>488</v>
      </c>
      <c r="K21" s="274">
        <v>6000</v>
      </c>
      <c r="L21" s="274">
        <v>13857954</v>
      </c>
      <c r="M21" s="275"/>
      <c r="N21" s="274"/>
      <c r="O21" s="276" t="str">
        <f t="shared" si="2"/>
        <v/>
      </c>
      <c r="P21" s="277" t="str">
        <f t="shared" si="3"/>
        <v/>
      </c>
      <c r="Q21" s="274"/>
      <c r="R21" s="276" t="str">
        <f t="shared" si="4"/>
        <v>Compléter montant contrat</v>
      </c>
      <c r="S21" s="278" t="str">
        <f t="shared" si="5"/>
        <v/>
      </c>
      <c r="T21" s="274"/>
      <c r="U21" s="276" t="str">
        <f t="shared" si="6"/>
        <v>Compléter montant contrat</v>
      </c>
      <c r="V21" s="279"/>
      <c r="W21" s="279"/>
      <c r="X21" s="279"/>
      <c r="Y21" s="274"/>
      <c r="Z21" s="280"/>
      <c r="AA21" s="281" t="str">
        <f t="shared" si="7"/>
        <v>Compléter date émission</v>
      </c>
      <c r="AB21" s="269" t="s">
        <v>487</v>
      </c>
      <c r="AC21" s="269" t="s">
        <v>362</v>
      </c>
      <c r="AD21" s="282"/>
      <c r="AE21" s="282"/>
      <c r="AF21" s="270"/>
      <c r="AG21" s="269"/>
      <c r="AH21" s="269"/>
      <c r="AI21" s="269"/>
      <c r="AJ21" s="269"/>
      <c r="AK21" s="283" t="str">
        <f t="shared" si="8"/>
        <v>Aucun</v>
      </c>
      <c r="AL21" s="270"/>
      <c r="AM21" s="270"/>
      <c r="AN21" s="270"/>
      <c r="AO21" s="280">
        <v>41701</v>
      </c>
      <c r="AP21" s="281" t="str">
        <f t="shared" si="9"/>
        <v>n/a</v>
      </c>
      <c r="AQ21" s="281">
        <f t="shared" si="10"/>
        <v>41704</v>
      </c>
      <c r="AR21" s="281">
        <f t="shared" si="11"/>
        <v>41719</v>
      </c>
      <c r="AS21" s="281">
        <f t="shared" si="12"/>
        <v>41734</v>
      </c>
      <c r="AT21" s="281">
        <f t="shared" si="13"/>
        <v>41737</v>
      </c>
      <c r="AU21" s="281" t="str">
        <f t="shared" si="14"/>
        <v>Compléter délais du marché</v>
      </c>
      <c r="AV21" s="281" t="str">
        <f t="shared" si="15"/>
        <v>Compléter délais du marché</v>
      </c>
      <c r="AW21" s="280"/>
      <c r="AX21" s="284">
        <f t="shared" si="16"/>
        <v>0</v>
      </c>
      <c r="AY21" s="280"/>
      <c r="AZ21" s="284" t="str">
        <f t="shared" si="17"/>
        <v>n/a</v>
      </c>
      <c r="BA21" s="280"/>
      <c r="BB21" s="284">
        <f t="shared" si="18"/>
        <v>0</v>
      </c>
      <c r="BC21" s="280"/>
      <c r="BD21" s="284">
        <f t="shared" si="19"/>
        <v>0</v>
      </c>
      <c r="BE21" s="280"/>
      <c r="BF21" s="284">
        <f t="shared" si="20"/>
        <v>0</v>
      </c>
      <c r="BG21" s="280"/>
      <c r="BH21" s="284">
        <f t="shared" si="21"/>
        <v>0</v>
      </c>
      <c r="BI21" s="280" t="str">
        <f t="shared" si="22"/>
        <v/>
      </c>
      <c r="BJ21" s="280"/>
      <c r="BK21" s="284">
        <f t="shared" si="23"/>
        <v>0</v>
      </c>
      <c r="BL21" s="280"/>
      <c r="BM21" s="284">
        <f t="shared" si="24"/>
        <v>0</v>
      </c>
      <c r="BN21" s="271">
        <f t="shared" ca="1" si="25"/>
        <v>178</v>
      </c>
      <c r="BO21" s="271" t="str">
        <f t="shared" si="26"/>
        <v>Confection</v>
      </c>
      <c r="BP21" s="271">
        <f t="shared" ca="1" si="27"/>
        <v>178</v>
      </c>
      <c r="BQ21" s="269"/>
      <c r="BR21" s="269"/>
      <c r="BS21" s="269"/>
      <c r="BT21" s="285"/>
      <c r="BU21" s="273"/>
    </row>
    <row r="22" spans="1:73" ht="61.5" customHeight="1" thickBot="1" x14ac:dyDescent="0.3">
      <c r="A22" s="269" t="s">
        <v>368</v>
      </c>
      <c r="B22" s="270" t="s">
        <v>359</v>
      </c>
      <c r="C22" s="271" t="str">
        <f t="shared" si="0"/>
        <v>BDI1207311</v>
      </c>
      <c r="D22" s="271" t="str">
        <f t="shared" si="1"/>
        <v>Gouvernance</v>
      </c>
      <c r="E22" s="272" t="s">
        <v>482</v>
      </c>
      <c r="F22" s="273" t="s">
        <v>481</v>
      </c>
      <c r="G22" s="269" t="s">
        <v>366</v>
      </c>
      <c r="H22" s="274">
        <v>13000</v>
      </c>
      <c r="I22" s="274">
        <v>30025567</v>
      </c>
      <c r="J22" s="286" t="s">
        <v>480</v>
      </c>
      <c r="K22" s="274">
        <v>13000</v>
      </c>
      <c r="L22" s="274">
        <v>30025567</v>
      </c>
      <c r="M22" s="275"/>
      <c r="N22" s="274"/>
      <c r="O22" s="276" t="str">
        <f t="shared" si="2"/>
        <v/>
      </c>
      <c r="P22" s="277" t="str">
        <f t="shared" si="3"/>
        <v/>
      </c>
      <c r="Q22" s="274"/>
      <c r="R22" s="276" t="str">
        <f t="shared" si="4"/>
        <v>Compléter montant contrat</v>
      </c>
      <c r="S22" s="278" t="str">
        <f t="shared" si="5"/>
        <v/>
      </c>
      <c r="T22" s="274"/>
      <c r="U22" s="276" t="str">
        <f t="shared" si="6"/>
        <v>Compléter montant contrat</v>
      </c>
      <c r="V22" s="279"/>
      <c r="W22" s="279"/>
      <c r="X22" s="279"/>
      <c r="Y22" s="274"/>
      <c r="Z22" s="280"/>
      <c r="AA22" s="281" t="str">
        <f t="shared" si="7"/>
        <v>Compléter date émission</v>
      </c>
      <c r="AB22" s="269" t="s">
        <v>363</v>
      </c>
      <c r="AC22" s="269" t="s">
        <v>479</v>
      </c>
      <c r="AD22" s="282"/>
      <c r="AE22" s="282"/>
      <c r="AF22" s="270"/>
      <c r="AG22" s="269"/>
      <c r="AH22" s="269"/>
      <c r="AI22" s="269"/>
      <c r="AJ22" s="269"/>
      <c r="AK22" s="283" t="str">
        <f t="shared" si="8"/>
        <v>Aucun</v>
      </c>
      <c r="AL22" s="270"/>
      <c r="AM22" s="270"/>
      <c r="AN22" s="270"/>
      <c r="AO22" s="280">
        <v>42023</v>
      </c>
      <c r="AP22" s="281" t="str">
        <f t="shared" si="9"/>
        <v>n/a</v>
      </c>
      <c r="AQ22" s="281">
        <f t="shared" si="10"/>
        <v>42026</v>
      </c>
      <c r="AR22" s="281">
        <f t="shared" si="11"/>
        <v>42041</v>
      </c>
      <c r="AS22" s="281">
        <f t="shared" si="12"/>
        <v>42056</v>
      </c>
      <c r="AT22" s="281">
        <f t="shared" si="13"/>
        <v>42059</v>
      </c>
      <c r="AU22" s="281" t="str">
        <f t="shared" si="14"/>
        <v>Compléter délais du marché</v>
      </c>
      <c r="AV22" s="281" t="str">
        <f t="shared" si="15"/>
        <v>Compléter délais du marché</v>
      </c>
      <c r="AW22" s="280"/>
      <c r="AX22" s="284">
        <f t="shared" si="16"/>
        <v>0</v>
      </c>
      <c r="AY22" s="280"/>
      <c r="AZ22" s="284" t="str">
        <f t="shared" si="17"/>
        <v>n/a</v>
      </c>
      <c r="BA22" s="280"/>
      <c r="BB22" s="284">
        <f t="shared" si="18"/>
        <v>0</v>
      </c>
      <c r="BC22" s="280"/>
      <c r="BD22" s="284">
        <f t="shared" si="19"/>
        <v>0</v>
      </c>
      <c r="BE22" s="280"/>
      <c r="BF22" s="284">
        <f t="shared" si="20"/>
        <v>0</v>
      </c>
      <c r="BG22" s="280"/>
      <c r="BH22" s="284">
        <f t="shared" si="21"/>
        <v>0</v>
      </c>
      <c r="BI22" s="280" t="str">
        <f t="shared" si="22"/>
        <v/>
      </c>
      <c r="BJ22" s="280"/>
      <c r="BK22" s="284">
        <f t="shared" si="23"/>
        <v>0</v>
      </c>
      <c r="BL22" s="280"/>
      <c r="BM22" s="284">
        <f t="shared" si="24"/>
        <v>0</v>
      </c>
      <c r="BN22" s="271">
        <f t="shared" ca="1" si="25"/>
        <v>-144</v>
      </c>
      <c r="BO22" s="271" t="str">
        <f t="shared" si="26"/>
        <v>Confection</v>
      </c>
      <c r="BP22" s="271">
        <f t="shared" ca="1" si="27"/>
        <v>-144</v>
      </c>
      <c r="BQ22" s="269"/>
      <c r="BR22" s="269"/>
      <c r="BS22" s="269"/>
      <c r="BT22" s="285"/>
      <c r="BU22" s="273"/>
    </row>
    <row r="23" spans="1:73" ht="60.75" thickBot="1" x14ac:dyDescent="0.3">
      <c r="A23" s="269"/>
      <c r="B23" s="270"/>
      <c r="C23" s="271" t="str">
        <f t="shared" si="0"/>
        <v/>
      </c>
      <c r="D23" s="271" t="str">
        <f t="shared" si="1"/>
        <v/>
      </c>
      <c r="E23" s="270"/>
      <c r="F23" s="273"/>
      <c r="G23" s="269"/>
      <c r="H23" s="274"/>
      <c r="I23" s="274"/>
      <c r="J23" s="274"/>
      <c r="K23" s="274"/>
      <c r="L23" s="274"/>
      <c r="M23" s="275"/>
      <c r="N23" s="274"/>
      <c r="O23" s="276" t="str">
        <f t="shared" si="2"/>
        <v>Compéter montant FI</v>
      </c>
      <c r="P23" s="277" t="str">
        <f t="shared" si="3"/>
        <v/>
      </c>
      <c r="Q23" s="274"/>
      <c r="R23" s="276" t="str">
        <f t="shared" si="4"/>
        <v>Compléter montant contrat</v>
      </c>
      <c r="S23" s="278" t="str">
        <f t="shared" si="5"/>
        <v/>
      </c>
      <c r="T23" s="274"/>
      <c r="U23" s="276" t="str">
        <f t="shared" si="6"/>
        <v>Compléter montant contrat</v>
      </c>
      <c r="V23" s="279"/>
      <c r="W23" s="279"/>
      <c r="X23" s="279"/>
      <c r="Y23" s="274"/>
      <c r="Z23" s="280"/>
      <c r="AA23" s="281" t="str">
        <f t="shared" si="7"/>
        <v>Compléter date émission</v>
      </c>
      <c r="AB23" s="269"/>
      <c r="AC23" s="269"/>
      <c r="AD23" s="282"/>
      <c r="AE23" s="282"/>
      <c r="AF23" s="270"/>
      <c r="AG23" s="269"/>
      <c r="AH23" s="269"/>
      <c r="AI23" s="269"/>
      <c r="AJ23" s="269"/>
      <c r="AK23" s="283" t="str">
        <f t="shared" si="8"/>
        <v>Compléter mode de gestion et montant FI</v>
      </c>
      <c r="AL23" s="270"/>
      <c r="AM23" s="270"/>
      <c r="AN23" s="270"/>
      <c r="AO23" s="280"/>
      <c r="AP23" s="281" t="str">
        <f t="shared" si="9"/>
        <v>Préciser montant FI, mode de passation et Type marché</v>
      </c>
      <c r="AQ23" s="281" t="str">
        <f t="shared" si="10"/>
        <v>Préciser montant FI, mode de passation et Type marché</v>
      </c>
      <c r="AR23" s="281" t="str">
        <f t="shared" si="11"/>
        <v>Préciser montant FI, mode de passation et Type marché</v>
      </c>
      <c r="AS23" s="281" t="str">
        <f t="shared" si="12"/>
        <v>Préciser montant FI, mode de passation et Type marché</v>
      </c>
      <c r="AT23" s="281" t="str">
        <f t="shared" si="13"/>
        <v>Préciser montant FI, mode de passation et Type marché</v>
      </c>
      <c r="AU23" s="281" t="str">
        <f t="shared" si="14"/>
        <v>Compléter délais du marché</v>
      </c>
      <c r="AV23" s="281" t="str">
        <f t="shared" si="15"/>
        <v>Compléter délais du marché</v>
      </c>
      <c r="AW23" s="280"/>
      <c r="AX23" s="284">
        <f t="shared" si="16"/>
        <v>0</v>
      </c>
      <c r="AY23" s="280"/>
      <c r="AZ23" s="284">
        <f t="shared" si="17"/>
        <v>0</v>
      </c>
      <c r="BA23" s="280"/>
      <c r="BB23" s="284">
        <f t="shared" si="18"/>
        <v>0</v>
      </c>
      <c r="BC23" s="280"/>
      <c r="BD23" s="284">
        <f t="shared" si="19"/>
        <v>0</v>
      </c>
      <c r="BE23" s="280"/>
      <c r="BF23" s="284">
        <f t="shared" si="20"/>
        <v>0</v>
      </c>
      <c r="BG23" s="280"/>
      <c r="BH23" s="284">
        <f t="shared" si="21"/>
        <v>0</v>
      </c>
      <c r="BI23" s="280" t="str">
        <f t="shared" si="22"/>
        <v/>
      </c>
      <c r="BJ23" s="280"/>
      <c r="BK23" s="284">
        <f t="shared" si="23"/>
        <v>0</v>
      </c>
      <c r="BL23" s="280"/>
      <c r="BM23" s="284">
        <f t="shared" si="24"/>
        <v>0</v>
      </c>
      <c r="BN23" s="271">
        <f t="shared" si="25"/>
        <v>0</v>
      </c>
      <c r="BO23" s="271" t="str">
        <f t="shared" si="26"/>
        <v>Confection</v>
      </c>
      <c r="BP23" s="271">
        <f t="shared" si="27"/>
        <v>0</v>
      </c>
      <c r="BQ23" s="269"/>
      <c r="BR23" s="269"/>
      <c r="BS23" s="269"/>
      <c r="BT23" s="285"/>
      <c r="BU23" s="273"/>
    </row>
    <row r="24" spans="1:73" ht="60.75" thickBot="1" x14ac:dyDescent="0.3">
      <c r="A24" s="269"/>
      <c r="B24" s="270"/>
      <c r="C24" s="271" t="str">
        <f t="shared" si="0"/>
        <v/>
      </c>
      <c r="D24" s="271" t="str">
        <f t="shared" si="1"/>
        <v/>
      </c>
      <c r="E24" s="270"/>
      <c r="F24" s="273"/>
      <c r="G24" s="269"/>
      <c r="H24" s="274"/>
      <c r="I24" s="274"/>
      <c r="J24" s="274"/>
      <c r="K24" s="274"/>
      <c r="L24" s="274"/>
      <c r="M24" s="275"/>
      <c r="N24" s="274"/>
      <c r="O24" s="276" t="str">
        <f t="shared" si="2"/>
        <v>Compéter montant FI</v>
      </c>
      <c r="P24" s="277" t="str">
        <f t="shared" si="3"/>
        <v/>
      </c>
      <c r="Q24" s="274"/>
      <c r="R24" s="276" t="str">
        <f t="shared" si="4"/>
        <v>Compléter montant contrat</v>
      </c>
      <c r="S24" s="278" t="str">
        <f t="shared" si="5"/>
        <v/>
      </c>
      <c r="T24" s="274"/>
      <c r="U24" s="276" t="str">
        <f t="shared" si="6"/>
        <v>Compléter montant contrat</v>
      </c>
      <c r="V24" s="279"/>
      <c r="W24" s="279"/>
      <c r="X24" s="279"/>
      <c r="Y24" s="274"/>
      <c r="Z24" s="280"/>
      <c r="AA24" s="281" t="str">
        <f t="shared" si="7"/>
        <v>Compléter date émission</v>
      </c>
      <c r="AB24" s="269"/>
      <c r="AC24" s="269"/>
      <c r="AD24" s="282"/>
      <c r="AE24" s="282"/>
      <c r="AF24" s="270"/>
      <c r="AG24" s="269"/>
      <c r="AH24" s="269"/>
      <c r="AI24" s="269"/>
      <c r="AJ24" s="269"/>
      <c r="AK24" s="283" t="str">
        <f t="shared" si="8"/>
        <v>Compléter mode de gestion et montant FI</v>
      </c>
      <c r="AL24" s="270"/>
      <c r="AM24" s="270"/>
      <c r="AN24" s="270"/>
      <c r="AO24" s="280"/>
      <c r="AP24" s="281" t="str">
        <f t="shared" si="9"/>
        <v>Préciser montant FI, mode de passation et Type marché</v>
      </c>
      <c r="AQ24" s="281" t="str">
        <f t="shared" si="10"/>
        <v>Préciser montant FI, mode de passation et Type marché</v>
      </c>
      <c r="AR24" s="281" t="str">
        <f t="shared" si="11"/>
        <v>Préciser montant FI, mode de passation et Type marché</v>
      </c>
      <c r="AS24" s="281" t="str">
        <f t="shared" si="12"/>
        <v>Préciser montant FI, mode de passation et Type marché</v>
      </c>
      <c r="AT24" s="281" t="str">
        <f t="shared" si="13"/>
        <v>Préciser montant FI, mode de passation et Type marché</v>
      </c>
      <c r="AU24" s="281" t="str">
        <f t="shared" si="14"/>
        <v>Compléter délais du marché</v>
      </c>
      <c r="AV24" s="281" t="str">
        <f t="shared" si="15"/>
        <v>Compléter délais du marché</v>
      </c>
      <c r="AW24" s="280"/>
      <c r="AX24" s="284">
        <f t="shared" si="16"/>
        <v>0</v>
      </c>
      <c r="AY24" s="280"/>
      <c r="AZ24" s="284">
        <f t="shared" si="17"/>
        <v>0</v>
      </c>
      <c r="BA24" s="280"/>
      <c r="BB24" s="284">
        <f t="shared" si="18"/>
        <v>0</v>
      </c>
      <c r="BC24" s="280"/>
      <c r="BD24" s="284">
        <f t="shared" si="19"/>
        <v>0</v>
      </c>
      <c r="BE24" s="280"/>
      <c r="BF24" s="284">
        <f t="shared" si="20"/>
        <v>0</v>
      </c>
      <c r="BG24" s="280"/>
      <c r="BH24" s="284">
        <f t="shared" si="21"/>
        <v>0</v>
      </c>
      <c r="BI24" s="280" t="str">
        <f t="shared" si="22"/>
        <v/>
      </c>
      <c r="BJ24" s="280"/>
      <c r="BK24" s="284">
        <f t="shared" si="23"/>
        <v>0</v>
      </c>
      <c r="BL24" s="280"/>
      <c r="BM24" s="284">
        <f t="shared" si="24"/>
        <v>0</v>
      </c>
      <c r="BN24" s="271">
        <f t="shared" si="25"/>
        <v>0</v>
      </c>
      <c r="BO24" s="271" t="str">
        <f t="shared" si="26"/>
        <v>Confection</v>
      </c>
      <c r="BP24" s="271">
        <f t="shared" si="27"/>
        <v>0</v>
      </c>
      <c r="BQ24" s="269"/>
      <c r="BR24" s="269"/>
      <c r="BS24" s="269"/>
      <c r="BT24" s="285"/>
      <c r="BU24" s="273"/>
    </row>
    <row r="25" spans="1:73" ht="60.75" thickBot="1" x14ac:dyDescent="0.3">
      <c r="A25" s="269"/>
      <c r="B25" s="270"/>
      <c r="C25" s="271" t="str">
        <f t="shared" si="0"/>
        <v/>
      </c>
      <c r="D25" s="271" t="str">
        <f t="shared" si="1"/>
        <v/>
      </c>
      <c r="E25" s="270"/>
      <c r="F25" s="273"/>
      <c r="G25" s="269"/>
      <c r="H25" s="274"/>
      <c r="I25" s="274"/>
      <c r="J25" s="274"/>
      <c r="K25" s="274"/>
      <c r="L25" s="274"/>
      <c r="M25" s="275"/>
      <c r="N25" s="274"/>
      <c r="O25" s="276" t="str">
        <f t="shared" si="2"/>
        <v>Compéter montant FI</v>
      </c>
      <c r="P25" s="277" t="str">
        <f t="shared" si="3"/>
        <v/>
      </c>
      <c r="Q25" s="274"/>
      <c r="R25" s="276" t="str">
        <f t="shared" si="4"/>
        <v>Compléter montant contrat</v>
      </c>
      <c r="S25" s="278" t="str">
        <f t="shared" si="5"/>
        <v/>
      </c>
      <c r="T25" s="274"/>
      <c r="U25" s="276" t="str">
        <f t="shared" si="6"/>
        <v>Compléter montant contrat</v>
      </c>
      <c r="V25" s="279"/>
      <c r="W25" s="279"/>
      <c r="X25" s="279"/>
      <c r="Y25" s="274"/>
      <c r="Z25" s="280"/>
      <c r="AA25" s="281" t="str">
        <f t="shared" si="7"/>
        <v>Compléter date émission</v>
      </c>
      <c r="AB25" s="269"/>
      <c r="AC25" s="269"/>
      <c r="AD25" s="282"/>
      <c r="AE25" s="282"/>
      <c r="AF25" s="270"/>
      <c r="AG25" s="269"/>
      <c r="AH25" s="269"/>
      <c r="AI25" s="269"/>
      <c r="AJ25" s="269"/>
      <c r="AK25" s="283" t="str">
        <f t="shared" si="8"/>
        <v>Compléter mode de gestion et montant FI</v>
      </c>
      <c r="AL25" s="270"/>
      <c r="AM25" s="270"/>
      <c r="AN25" s="270"/>
      <c r="AO25" s="280"/>
      <c r="AP25" s="281" t="str">
        <f t="shared" si="9"/>
        <v>Préciser montant FI, mode de passation et Type marché</v>
      </c>
      <c r="AQ25" s="281" t="str">
        <f t="shared" si="10"/>
        <v>Préciser montant FI, mode de passation et Type marché</v>
      </c>
      <c r="AR25" s="281" t="str">
        <f t="shared" si="11"/>
        <v>Préciser montant FI, mode de passation et Type marché</v>
      </c>
      <c r="AS25" s="281" t="str">
        <f t="shared" si="12"/>
        <v>Préciser montant FI, mode de passation et Type marché</v>
      </c>
      <c r="AT25" s="281" t="str">
        <f t="shared" si="13"/>
        <v>Préciser montant FI, mode de passation et Type marché</v>
      </c>
      <c r="AU25" s="281" t="str">
        <f t="shared" si="14"/>
        <v>Compléter délais du marché</v>
      </c>
      <c r="AV25" s="281" t="str">
        <f t="shared" si="15"/>
        <v>Compléter délais du marché</v>
      </c>
      <c r="AW25" s="280"/>
      <c r="AX25" s="284">
        <f t="shared" si="16"/>
        <v>0</v>
      </c>
      <c r="AY25" s="280"/>
      <c r="AZ25" s="284">
        <f t="shared" si="17"/>
        <v>0</v>
      </c>
      <c r="BA25" s="280"/>
      <c r="BB25" s="284">
        <f t="shared" si="18"/>
        <v>0</v>
      </c>
      <c r="BC25" s="280"/>
      <c r="BD25" s="284">
        <f t="shared" si="19"/>
        <v>0</v>
      </c>
      <c r="BE25" s="280"/>
      <c r="BF25" s="284">
        <f t="shared" si="20"/>
        <v>0</v>
      </c>
      <c r="BG25" s="280"/>
      <c r="BH25" s="284">
        <f t="shared" si="21"/>
        <v>0</v>
      </c>
      <c r="BI25" s="280" t="str">
        <f t="shared" si="22"/>
        <v/>
      </c>
      <c r="BJ25" s="280"/>
      <c r="BK25" s="284">
        <f t="shared" si="23"/>
        <v>0</v>
      </c>
      <c r="BL25" s="280"/>
      <c r="BM25" s="284">
        <f t="shared" si="24"/>
        <v>0</v>
      </c>
      <c r="BN25" s="271">
        <f t="shared" si="25"/>
        <v>0</v>
      </c>
      <c r="BO25" s="271" t="str">
        <f t="shared" si="26"/>
        <v>Confection</v>
      </c>
      <c r="BP25" s="271">
        <f t="shared" si="27"/>
        <v>0</v>
      </c>
      <c r="BQ25" s="269"/>
      <c r="BR25" s="269"/>
      <c r="BS25" s="269"/>
      <c r="BT25" s="285"/>
      <c r="BU25" s="273"/>
    </row>
    <row r="26" spans="1:73" ht="60.75" thickBot="1" x14ac:dyDescent="0.3">
      <c r="A26" s="269"/>
      <c r="B26" s="270"/>
      <c r="C26" s="271" t="str">
        <f t="shared" si="0"/>
        <v/>
      </c>
      <c r="D26" s="271" t="str">
        <f t="shared" si="1"/>
        <v/>
      </c>
      <c r="E26" s="270"/>
      <c r="F26" s="273"/>
      <c r="G26" s="269"/>
      <c r="H26" s="274"/>
      <c r="I26" s="274"/>
      <c r="J26" s="274"/>
      <c r="K26" s="274"/>
      <c r="L26" s="274"/>
      <c r="M26" s="275"/>
      <c r="N26" s="274"/>
      <c r="O26" s="276" t="str">
        <f t="shared" si="2"/>
        <v>Compéter montant FI</v>
      </c>
      <c r="P26" s="277" t="str">
        <f t="shared" si="3"/>
        <v/>
      </c>
      <c r="Q26" s="274"/>
      <c r="R26" s="276" t="str">
        <f t="shared" si="4"/>
        <v>Compléter montant contrat</v>
      </c>
      <c r="S26" s="278" t="str">
        <f t="shared" si="5"/>
        <v/>
      </c>
      <c r="T26" s="274"/>
      <c r="U26" s="276" t="str">
        <f t="shared" si="6"/>
        <v>Compléter montant contrat</v>
      </c>
      <c r="V26" s="279"/>
      <c r="W26" s="279"/>
      <c r="X26" s="279"/>
      <c r="Y26" s="274"/>
      <c r="Z26" s="280"/>
      <c r="AA26" s="281" t="str">
        <f t="shared" si="7"/>
        <v>Compléter date émission</v>
      </c>
      <c r="AB26" s="269"/>
      <c r="AC26" s="269"/>
      <c r="AD26" s="282"/>
      <c r="AE26" s="282"/>
      <c r="AF26" s="270"/>
      <c r="AG26" s="269"/>
      <c r="AH26" s="269"/>
      <c r="AI26" s="269"/>
      <c r="AJ26" s="269"/>
      <c r="AK26" s="283" t="str">
        <f t="shared" si="8"/>
        <v>Compléter mode de gestion et montant FI</v>
      </c>
      <c r="AL26" s="270"/>
      <c r="AM26" s="270"/>
      <c r="AN26" s="270"/>
      <c r="AO26" s="280"/>
      <c r="AP26" s="281" t="str">
        <f t="shared" si="9"/>
        <v>Préciser montant FI, mode de passation et Type marché</v>
      </c>
      <c r="AQ26" s="281" t="str">
        <f t="shared" si="10"/>
        <v>Préciser montant FI, mode de passation et Type marché</v>
      </c>
      <c r="AR26" s="281" t="str">
        <f t="shared" si="11"/>
        <v>Préciser montant FI, mode de passation et Type marché</v>
      </c>
      <c r="AS26" s="281" t="str">
        <f t="shared" si="12"/>
        <v>Préciser montant FI, mode de passation et Type marché</v>
      </c>
      <c r="AT26" s="281" t="str">
        <f t="shared" si="13"/>
        <v>Préciser montant FI, mode de passation et Type marché</v>
      </c>
      <c r="AU26" s="281" t="str">
        <f t="shared" si="14"/>
        <v>Compléter délais du marché</v>
      </c>
      <c r="AV26" s="281" t="str">
        <f t="shared" si="15"/>
        <v>Compléter délais du marché</v>
      </c>
      <c r="AW26" s="280"/>
      <c r="AX26" s="284">
        <f t="shared" si="16"/>
        <v>0</v>
      </c>
      <c r="AY26" s="280"/>
      <c r="AZ26" s="284">
        <f t="shared" si="17"/>
        <v>0</v>
      </c>
      <c r="BA26" s="280"/>
      <c r="BB26" s="284">
        <f t="shared" si="18"/>
        <v>0</v>
      </c>
      <c r="BC26" s="280"/>
      <c r="BD26" s="284">
        <f t="shared" si="19"/>
        <v>0</v>
      </c>
      <c r="BE26" s="280"/>
      <c r="BF26" s="284">
        <f t="shared" si="20"/>
        <v>0</v>
      </c>
      <c r="BG26" s="280"/>
      <c r="BH26" s="284">
        <f t="shared" si="21"/>
        <v>0</v>
      </c>
      <c r="BI26" s="280" t="str">
        <f t="shared" si="22"/>
        <v/>
      </c>
      <c r="BJ26" s="280"/>
      <c r="BK26" s="284">
        <f t="shared" si="23"/>
        <v>0</v>
      </c>
      <c r="BL26" s="280"/>
      <c r="BM26" s="284">
        <f t="shared" si="24"/>
        <v>0</v>
      </c>
      <c r="BN26" s="271">
        <f t="shared" si="25"/>
        <v>0</v>
      </c>
      <c r="BO26" s="271" t="str">
        <f t="shared" si="26"/>
        <v>Confection</v>
      </c>
      <c r="BP26" s="271">
        <f t="shared" si="27"/>
        <v>0</v>
      </c>
      <c r="BQ26" s="269"/>
      <c r="BR26" s="269"/>
      <c r="BS26" s="269"/>
      <c r="BT26" s="285"/>
      <c r="BU26" s="273"/>
    </row>
    <row r="27" spans="1:73" ht="60.75" thickBot="1" x14ac:dyDescent="0.3">
      <c r="A27" s="269"/>
      <c r="B27" s="270"/>
      <c r="C27" s="271" t="str">
        <f t="shared" si="0"/>
        <v/>
      </c>
      <c r="D27" s="271" t="str">
        <f t="shared" si="1"/>
        <v/>
      </c>
      <c r="E27" s="270"/>
      <c r="F27" s="273"/>
      <c r="G27" s="269"/>
      <c r="H27" s="274"/>
      <c r="I27" s="274"/>
      <c r="J27" s="274"/>
      <c r="K27" s="274"/>
      <c r="L27" s="274"/>
      <c r="M27" s="275"/>
      <c r="N27" s="274"/>
      <c r="O27" s="276" t="str">
        <f t="shared" si="2"/>
        <v>Compéter montant FI</v>
      </c>
      <c r="P27" s="277" t="str">
        <f t="shared" si="3"/>
        <v/>
      </c>
      <c r="Q27" s="274"/>
      <c r="R27" s="276" t="str">
        <f t="shared" si="4"/>
        <v>Compléter montant contrat</v>
      </c>
      <c r="S27" s="278" t="str">
        <f t="shared" si="5"/>
        <v/>
      </c>
      <c r="T27" s="274"/>
      <c r="U27" s="276" t="str">
        <f t="shared" si="6"/>
        <v>Compléter montant contrat</v>
      </c>
      <c r="V27" s="279"/>
      <c r="W27" s="279"/>
      <c r="X27" s="279"/>
      <c r="Y27" s="274"/>
      <c r="Z27" s="280"/>
      <c r="AA27" s="281" t="str">
        <f t="shared" si="7"/>
        <v>Compléter date émission</v>
      </c>
      <c r="AB27" s="269"/>
      <c r="AC27" s="269"/>
      <c r="AD27" s="282"/>
      <c r="AE27" s="282"/>
      <c r="AF27" s="270"/>
      <c r="AG27" s="269"/>
      <c r="AH27" s="269"/>
      <c r="AI27" s="269"/>
      <c r="AJ27" s="269"/>
      <c r="AK27" s="283" t="str">
        <f t="shared" si="8"/>
        <v>Compléter mode de gestion et montant FI</v>
      </c>
      <c r="AL27" s="270"/>
      <c r="AM27" s="270"/>
      <c r="AN27" s="270"/>
      <c r="AO27" s="280"/>
      <c r="AP27" s="281" t="str">
        <f t="shared" si="9"/>
        <v>Préciser montant FI, mode de passation et Type marché</v>
      </c>
      <c r="AQ27" s="281" t="str">
        <f t="shared" si="10"/>
        <v>Préciser montant FI, mode de passation et Type marché</v>
      </c>
      <c r="AR27" s="281" t="str">
        <f t="shared" si="11"/>
        <v>Préciser montant FI, mode de passation et Type marché</v>
      </c>
      <c r="AS27" s="281" t="str">
        <f t="shared" si="12"/>
        <v>Préciser montant FI, mode de passation et Type marché</v>
      </c>
      <c r="AT27" s="281" t="str">
        <f t="shared" si="13"/>
        <v>Préciser montant FI, mode de passation et Type marché</v>
      </c>
      <c r="AU27" s="281" t="str">
        <f t="shared" si="14"/>
        <v>Compléter délais du marché</v>
      </c>
      <c r="AV27" s="281" t="str">
        <f t="shared" si="15"/>
        <v>Compléter délais du marché</v>
      </c>
      <c r="AW27" s="280"/>
      <c r="AX27" s="284">
        <f t="shared" si="16"/>
        <v>0</v>
      </c>
      <c r="AY27" s="280"/>
      <c r="AZ27" s="284">
        <f t="shared" si="17"/>
        <v>0</v>
      </c>
      <c r="BA27" s="280"/>
      <c r="BB27" s="284">
        <f t="shared" si="18"/>
        <v>0</v>
      </c>
      <c r="BC27" s="280"/>
      <c r="BD27" s="284">
        <f t="shared" si="19"/>
        <v>0</v>
      </c>
      <c r="BE27" s="280"/>
      <c r="BF27" s="284">
        <f t="shared" si="20"/>
        <v>0</v>
      </c>
      <c r="BG27" s="280"/>
      <c r="BH27" s="284">
        <f t="shared" si="21"/>
        <v>0</v>
      </c>
      <c r="BI27" s="280" t="str">
        <f t="shared" si="22"/>
        <v/>
      </c>
      <c r="BJ27" s="280"/>
      <c r="BK27" s="284">
        <f t="shared" si="23"/>
        <v>0</v>
      </c>
      <c r="BL27" s="280"/>
      <c r="BM27" s="284">
        <f t="shared" si="24"/>
        <v>0</v>
      </c>
      <c r="BN27" s="271">
        <f t="shared" si="25"/>
        <v>0</v>
      </c>
      <c r="BO27" s="271" t="str">
        <f t="shared" si="26"/>
        <v>Confection</v>
      </c>
      <c r="BP27" s="271">
        <f t="shared" si="27"/>
        <v>0</v>
      </c>
      <c r="BQ27" s="269"/>
      <c r="BR27" s="269"/>
      <c r="BS27" s="269"/>
      <c r="BT27" s="285"/>
      <c r="BU27" s="273"/>
    </row>
    <row r="28" spans="1:73" ht="60.75" thickBot="1" x14ac:dyDescent="0.3">
      <c r="A28" s="269"/>
      <c r="B28" s="270"/>
      <c r="C28" s="271" t="str">
        <f t="shared" si="0"/>
        <v/>
      </c>
      <c r="D28" s="271" t="str">
        <f t="shared" si="1"/>
        <v/>
      </c>
      <c r="E28" s="270"/>
      <c r="F28" s="273"/>
      <c r="G28" s="269"/>
      <c r="H28" s="274"/>
      <c r="I28" s="274"/>
      <c r="J28" s="274"/>
      <c r="K28" s="274"/>
      <c r="L28" s="274"/>
      <c r="M28" s="275"/>
      <c r="N28" s="274"/>
      <c r="O28" s="276" t="str">
        <f t="shared" si="2"/>
        <v>Compéter montant FI</v>
      </c>
      <c r="P28" s="277" t="str">
        <f t="shared" si="3"/>
        <v/>
      </c>
      <c r="Q28" s="274"/>
      <c r="R28" s="276" t="str">
        <f t="shared" si="4"/>
        <v>Compléter montant contrat</v>
      </c>
      <c r="S28" s="278" t="str">
        <f t="shared" si="5"/>
        <v/>
      </c>
      <c r="T28" s="274"/>
      <c r="U28" s="276" t="str">
        <f t="shared" si="6"/>
        <v>Compléter montant contrat</v>
      </c>
      <c r="V28" s="279"/>
      <c r="W28" s="279"/>
      <c r="X28" s="279"/>
      <c r="Y28" s="274"/>
      <c r="Z28" s="280"/>
      <c r="AA28" s="281" t="str">
        <f t="shared" si="7"/>
        <v>Compléter date émission</v>
      </c>
      <c r="AB28" s="269"/>
      <c r="AC28" s="269"/>
      <c r="AD28" s="282"/>
      <c r="AE28" s="282"/>
      <c r="AF28" s="270"/>
      <c r="AG28" s="269"/>
      <c r="AH28" s="269"/>
      <c r="AI28" s="269"/>
      <c r="AJ28" s="269"/>
      <c r="AK28" s="283" t="str">
        <f t="shared" si="8"/>
        <v>Compléter mode de gestion et montant FI</v>
      </c>
      <c r="AL28" s="270"/>
      <c r="AM28" s="270"/>
      <c r="AN28" s="270"/>
      <c r="AO28" s="280"/>
      <c r="AP28" s="281" t="str">
        <f t="shared" si="9"/>
        <v>Préciser montant FI, mode de passation et Type marché</v>
      </c>
      <c r="AQ28" s="281" t="str">
        <f t="shared" si="10"/>
        <v>Préciser montant FI, mode de passation et Type marché</v>
      </c>
      <c r="AR28" s="281" t="str">
        <f t="shared" si="11"/>
        <v>Préciser montant FI, mode de passation et Type marché</v>
      </c>
      <c r="AS28" s="281" t="str">
        <f t="shared" si="12"/>
        <v>Préciser montant FI, mode de passation et Type marché</v>
      </c>
      <c r="AT28" s="281" t="str">
        <f t="shared" si="13"/>
        <v>Préciser montant FI, mode de passation et Type marché</v>
      </c>
      <c r="AU28" s="281" t="str">
        <f t="shared" si="14"/>
        <v>Compléter délais du marché</v>
      </c>
      <c r="AV28" s="281" t="str">
        <f t="shared" si="15"/>
        <v>Compléter délais du marché</v>
      </c>
      <c r="AW28" s="280"/>
      <c r="AX28" s="284">
        <f t="shared" si="16"/>
        <v>0</v>
      </c>
      <c r="AY28" s="280"/>
      <c r="AZ28" s="284">
        <f t="shared" si="17"/>
        <v>0</v>
      </c>
      <c r="BA28" s="280"/>
      <c r="BB28" s="284">
        <f t="shared" si="18"/>
        <v>0</v>
      </c>
      <c r="BC28" s="280"/>
      <c r="BD28" s="284">
        <f t="shared" si="19"/>
        <v>0</v>
      </c>
      <c r="BE28" s="280"/>
      <c r="BF28" s="284">
        <f t="shared" si="20"/>
        <v>0</v>
      </c>
      <c r="BG28" s="280"/>
      <c r="BH28" s="284">
        <f t="shared" si="21"/>
        <v>0</v>
      </c>
      <c r="BI28" s="280" t="str">
        <f t="shared" si="22"/>
        <v/>
      </c>
      <c r="BJ28" s="280"/>
      <c r="BK28" s="284">
        <f t="shared" si="23"/>
        <v>0</v>
      </c>
      <c r="BL28" s="280"/>
      <c r="BM28" s="284">
        <f t="shared" si="24"/>
        <v>0</v>
      </c>
      <c r="BN28" s="271">
        <f t="shared" si="25"/>
        <v>0</v>
      </c>
      <c r="BO28" s="271" t="str">
        <f t="shared" si="26"/>
        <v>Confection</v>
      </c>
      <c r="BP28" s="271">
        <f t="shared" si="27"/>
        <v>0</v>
      </c>
      <c r="BQ28" s="269"/>
      <c r="BR28" s="269"/>
      <c r="BS28" s="269"/>
      <c r="BT28" s="285"/>
      <c r="BU28" s="273"/>
    </row>
    <row r="29" spans="1:73" ht="60.75" thickBot="1" x14ac:dyDescent="0.3">
      <c r="A29" s="269"/>
      <c r="B29" s="270"/>
      <c r="C29" s="271" t="str">
        <f t="shared" si="0"/>
        <v/>
      </c>
      <c r="D29" s="271" t="str">
        <f t="shared" si="1"/>
        <v/>
      </c>
      <c r="E29" s="270"/>
      <c r="F29" s="273"/>
      <c r="G29" s="269"/>
      <c r="H29" s="274"/>
      <c r="I29" s="274"/>
      <c r="J29" s="274"/>
      <c r="K29" s="274"/>
      <c r="L29" s="274"/>
      <c r="M29" s="275"/>
      <c r="N29" s="274"/>
      <c r="O29" s="276" t="str">
        <f t="shared" si="2"/>
        <v>Compéter montant FI</v>
      </c>
      <c r="P29" s="277" t="str">
        <f t="shared" si="3"/>
        <v/>
      </c>
      <c r="Q29" s="274"/>
      <c r="R29" s="276" t="str">
        <f t="shared" si="4"/>
        <v>Compléter montant contrat</v>
      </c>
      <c r="S29" s="278" t="str">
        <f t="shared" si="5"/>
        <v/>
      </c>
      <c r="T29" s="274"/>
      <c r="U29" s="276" t="str">
        <f t="shared" si="6"/>
        <v>Compléter montant contrat</v>
      </c>
      <c r="V29" s="279"/>
      <c r="W29" s="279"/>
      <c r="X29" s="279"/>
      <c r="Y29" s="274"/>
      <c r="Z29" s="280"/>
      <c r="AA29" s="281" t="str">
        <f t="shared" si="7"/>
        <v>Compléter date émission</v>
      </c>
      <c r="AB29" s="269"/>
      <c r="AC29" s="269"/>
      <c r="AD29" s="282"/>
      <c r="AE29" s="282"/>
      <c r="AF29" s="270"/>
      <c r="AG29" s="269"/>
      <c r="AH29" s="269"/>
      <c r="AI29" s="269"/>
      <c r="AJ29" s="269"/>
      <c r="AK29" s="283" t="str">
        <f t="shared" si="8"/>
        <v>Compléter mode de gestion et montant FI</v>
      </c>
      <c r="AL29" s="270"/>
      <c r="AM29" s="270"/>
      <c r="AN29" s="270"/>
      <c r="AO29" s="280"/>
      <c r="AP29" s="281" t="str">
        <f t="shared" si="9"/>
        <v>Préciser montant FI, mode de passation et Type marché</v>
      </c>
      <c r="AQ29" s="281" t="str">
        <f t="shared" si="10"/>
        <v>Préciser montant FI, mode de passation et Type marché</v>
      </c>
      <c r="AR29" s="281" t="str">
        <f t="shared" si="11"/>
        <v>Préciser montant FI, mode de passation et Type marché</v>
      </c>
      <c r="AS29" s="281" t="str">
        <f t="shared" si="12"/>
        <v>Préciser montant FI, mode de passation et Type marché</v>
      </c>
      <c r="AT29" s="281" t="str">
        <f t="shared" si="13"/>
        <v>Préciser montant FI, mode de passation et Type marché</v>
      </c>
      <c r="AU29" s="281" t="str">
        <f t="shared" si="14"/>
        <v>Compléter délais du marché</v>
      </c>
      <c r="AV29" s="281" t="str">
        <f t="shared" si="15"/>
        <v>Compléter délais du marché</v>
      </c>
      <c r="AW29" s="280"/>
      <c r="AX29" s="284">
        <f t="shared" si="16"/>
        <v>0</v>
      </c>
      <c r="AY29" s="280"/>
      <c r="AZ29" s="284">
        <f t="shared" si="17"/>
        <v>0</v>
      </c>
      <c r="BA29" s="280"/>
      <c r="BB29" s="284">
        <f t="shared" si="18"/>
        <v>0</v>
      </c>
      <c r="BC29" s="280"/>
      <c r="BD29" s="284">
        <f t="shared" si="19"/>
        <v>0</v>
      </c>
      <c r="BE29" s="280"/>
      <c r="BF29" s="284">
        <f t="shared" si="20"/>
        <v>0</v>
      </c>
      <c r="BG29" s="280"/>
      <c r="BH29" s="284">
        <f t="shared" si="21"/>
        <v>0</v>
      </c>
      <c r="BI29" s="280" t="str">
        <f t="shared" si="22"/>
        <v/>
      </c>
      <c r="BJ29" s="280"/>
      <c r="BK29" s="284">
        <f t="shared" si="23"/>
        <v>0</v>
      </c>
      <c r="BL29" s="280"/>
      <c r="BM29" s="284">
        <f t="shared" si="24"/>
        <v>0</v>
      </c>
      <c r="BN29" s="271">
        <f t="shared" si="25"/>
        <v>0</v>
      </c>
      <c r="BO29" s="271" t="str">
        <f t="shared" si="26"/>
        <v>Confection</v>
      </c>
      <c r="BP29" s="271">
        <f t="shared" si="27"/>
        <v>0</v>
      </c>
      <c r="BQ29" s="269"/>
      <c r="BR29" s="269"/>
      <c r="BS29" s="269"/>
      <c r="BT29" s="285"/>
      <c r="BU29" s="273"/>
    </row>
    <row r="30" spans="1:73" ht="60.75" thickBot="1" x14ac:dyDescent="0.3">
      <c r="A30" s="269"/>
      <c r="B30" s="270"/>
      <c r="C30" s="271" t="str">
        <f t="shared" si="0"/>
        <v/>
      </c>
      <c r="D30" s="271" t="str">
        <f t="shared" si="1"/>
        <v/>
      </c>
      <c r="E30" s="270"/>
      <c r="F30" s="273"/>
      <c r="G30" s="269"/>
      <c r="H30" s="274"/>
      <c r="I30" s="274"/>
      <c r="J30" s="274"/>
      <c r="K30" s="274"/>
      <c r="L30" s="274"/>
      <c r="M30" s="275"/>
      <c r="N30" s="274"/>
      <c r="O30" s="276" t="str">
        <f t="shared" si="2"/>
        <v>Compéter montant FI</v>
      </c>
      <c r="P30" s="277" t="str">
        <f t="shared" si="3"/>
        <v/>
      </c>
      <c r="Q30" s="274"/>
      <c r="R30" s="276" t="str">
        <f t="shared" si="4"/>
        <v>Compléter montant contrat</v>
      </c>
      <c r="S30" s="278" t="str">
        <f t="shared" si="5"/>
        <v/>
      </c>
      <c r="T30" s="274"/>
      <c r="U30" s="276" t="str">
        <f t="shared" si="6"/>
        <v>Compléter montant contrat</v>
      </c>
      <c r="V30" s="279"/>
      <c r="W30" s="279"/>
      <c r="X30" s="279"/>
      <c r="Y30" s="274"/>
      <c r="Z30" s="280"/>
      <c r="AA30" s="281" t="str">
        <f t="shared" si="7"/>
        <v>Compléter date émission</v>
      </c>
      <c r="AB30" s="269"/>
      <c r="AC30" s="269"/>
      <c r="AD30" s="282"/>
      <c r="AE30" s="282"/>
      <c r="AF30" s="270"/>
      <c r="AG30" s="269"/>
      <c r="AH30" s="269"/>
      <c r="AI30" s="269"/>
      <c r="AJ30" s="269"/>
      <c r="AK30" s="283" t="str">
        <f t="shared" si="8"/>
        <v>Compléter mode de gestion et montant FI</v>
      </c>
      <c r="AL30" s="270"/>
      <c r="AM30" s="270"/>
      <c r="AN30" s="270"/>
      <c r="AO30" s="280"/>
      <c r="AP30" s="281" t="str">
        <f t="shared" si="9"/>
        <v>Préciser montant FI, mode de passation et Type marché</v>
      </c>
      <c r="AQ30" s="281" t="str">
        <f t="shared" si="10"/>
        <v>Préciser montant FI, mode de passation et Type marché</v>
      </c>
      <c r="AR30" s="281" t="str">
        <f t="shared" si="11"/>
        <v>Préciser montant FI, mode de passation et Type marché</v>
      </c>
      <c r="AS30" s="281" t="str">
        <f t="shared" si="12"/>
        <v>Préciser montant FI, mode de passation et Type marché</v>
      </c>
      <c r="AT30" s="281" t="str">
        <f t="shared" si="13"/>
        <v>Préciser montant FI, mode de passation et Type marché</v>
      </c>
      <c r="AU30" s="281" t="str">
        <f t="shared" si="14"/>
        <v>Compléter délais du marché</v>
      </c>
      <c r="AV30" s="281" t="str">
        <f t="shared" si="15"/>
        <v>Compléter délais du marché</v>
      </c>
      <c r="AW30" s="280"/>
      <c r="AX30" s="284">
        <f t="shared" si="16"/>
        <v>0</v>
      </c>
      <c r="AY30" s="280"/>
      <c r="AZ30" s="284">
        <f t="shared" si="17"/>
        <v>0</v>
      </c>
      <c r="BA30" s="280"/>
      <c r="BB30" s="284">
        <f t="shared" si="18"/>
        <v>0</v>
      </c>
      <c r="BC30" s="280"/>
      <c r="BD30" s="284">
        <f t="shared" si="19"/>
        <v>0</v>
      </c>
      <c r="BE30" s="280"/>
      <c r="BF30" s="284">
        <f t="shared" si="20"/>
        <v>0</v>
      </c>
      <c r="BG30" s="280"/>
      <c r="BH30" s="284">
        <f t="shared" si="21"/>
        <v>0</v>
      </c>
      <c r="BI30" s="280" t="str">
        <f t="shared" si="22"/>
        <v/>
      </c>
      <c r="BJ30" s="280"/>
      <c r="BK30" s="284">
        <f t="shared" si="23"/>
        <v>0</v>
      </c>
      <c r="BL30" s="280"/>
      <c r="BM30" s="284">
        <f t="shared" si="24"/>
        <v>0</v>
      </c>
      <c r="BN30" s="271">
        <f t="shared" si="25"/>
        <v>0</v>
      </c>
      <c r="BO30" s="271" t="str">
        <f t="shared" si="26"/>
        <v>Confection</v>
      </c>
      <c r="BP30" s="271">
        <f t="shared" si="27"/>
        <v>0</v>
      </c>
      <c r="BQ30" s="269"/>
      <c r="BR30" s="269"/>
      <c r="BS30" s="269"/>
      <c r="BT30" s="285"/>
      <c r="BU30" s="273"/>
    </row>
    <row r="31" spans="1:73" ht="60.75" thickBot="1" x14ac:dyDescent="0.3">
      <c r="A31" s="269"/>
      <c r="B31" s="270"/>
      <c r="C31" s="271" t="str">
        <f t="shared" si="0"/>
        <v/>
      </c>
      <c r="D31" s="271" t="str">
        <f t="shared" si="1"/>
        <v/>
      </c>
      <c r="E31" s="270"/>
      <c r="F31" s="273"/>
      <c r="G31" s="269"/>
      <c r="H31" s="274"/>
      <c r="I31" s="274"/>
      <c r="J31" s="274"/>
      <c r="K31" s="274"/>
      <c r="L31" s="274"/>
      <c r="M31" s="275"/>
      <c r="N31" s="274"/>
      <c r="O31" s="276" t="str">
        <f t="shared" si="2"/>
        <v>Compéter montant FI</v>
      </c>
      <c r="P31" s="277" t="str">
        <f t="shared" si="3"/>
        <v/>
      </c>
      <c r="Q31" s="274"/>
      <c r="R31" s="276" t="str">
        <f t="shared" si="4"/>
        <v>Compléter montant contrat</v>
      </c>
      <c r="S31" s="278" t="str">
        <f t="shared" si="5"/>
        <v/>
      </c>
      <c r="T31" s="274"/>
      <c r="U31" s="276" t="str">
        <f t="shared" si="6"/>
        <v>Compléter montant contrat</v>
      </c>
      <c r="V31" s="279"/>
      <c r="W31" s="279"/>
      <c r="X31" s="279"/>
      <c r="Y31" s="274"/>
      <c r="Z31" s="280"/>
      <c r="AA31" s="281" t="str">
        <f t="shared" si="7"/>
        <v>Compléter date émission</v>
      </c>
      <c r="AB31" s="269"/>
      <c r="AC31" s="269"/>
      <c r="AD31" s="282"/>
      <c r="AE31" s="282"/>
      <c r="AF31" s="270"/>
      <c r="AG31" s="269"/>
      <c r="AH31" s="269"/>
      <c r="AI31" s="269"/>
      <c r="AJ31" s="269"/>
      <c r="AK31" s="283" t="str">
        <f t="shared" si="8"/>
        <v>Compléter mode de gestion et montant FI</v>
      </c>
      <c r="AL31" s="270"/>
      <c r="AM31" s="270"/>
      <c r="AN31" s="270"/>
      <c r="AO31" s="280"/>
      <c r="AP31" s="281" t="str">
        <f t="shared" si="9"/>
        <v>Préciser montant FI, mode de passation et Type marché</v>
      </c>
      <c r="AQ31" s="281" t="str">
        <f t="shared" si="10"/>
        <v>Préciser montant FI, mode de passation et Type marché</v>
      </c>
      <c r="AR31" s="281" t="str">
        <f t="shared" si="11"/>
        <v>Préciser montant FI, mode de passation et Type marché</v>
      </c>
      <c r="AS31" s="281" t="str">
        <f t="shared" si="12"/>
        <v>Préciser montant FI, mode de passation et Type marché</v>
      </c>
      <c r="AT31" s="281" t="str">
        <f t="shared" si="13"/>
        <v>Préciser montant FI, mode de passation et Type marché</v>
      </c>
      <c r="AU31" s="281" t="str">
        <f t="shared" si="14"/>
        <v>Compléter délais du marché</v>
      </c>
      <c r="AV31" s="281" t="str">
        <f t="shared" si="15"/>
        <v>Compléter délais du marché</v>
      </c>
      <c r="AW31" s="280"/>
      <c r="AX31" s="284">
        <f t="shared" si="16"/>
        <v>0</v>
      </c>
      <c r="AY31" s="280"/>
      <c r="AZ31" s="284">
        <f t="shared" si="17"/>
        <v>0</v>
      </c>
      <c r="BA31" s="280"/>
      <c r="BB31" s="284">
        <f t="shared" si="18"/>
        <v>0</v>
      </c>
      <c r="BC31" s="280"/>
      <c r="BD31" s="284">
        <f t="shared" si="19"/>
        <v>0</v>
      </c>
      <c r="BE31" s="280"/>
      <c r="BF31" s="284">
        <f t="shared" si="20"/>
        <v>0</v>
      </c>
      <c r="BG31" s="280"/>
      <c r="BH31" s="284">
        <f t="shared" si="21"/>
        <v>0</v>
      </c>
      <c r="BI31" s="280" t="str">
        <f t="shared" si="22"/>
        <v/>
      </c>
      <c r="BJ31" s="280"/>
      <c r="BK31" s="284">
        <f t="shared" si="23"/>
        <v>0</v>
      </c>
      <c r="BL31" s="280"/>
      <c r="BM31" s="284">
        <f t="shared" si="24"/>
        <v>0</v>
      </c>
      <c r="BN31" s="271">
        <f t="shared" si="25"/>
        <v>0</v>
      </c>
      <c r="BO31" s="271" t="str">
        <f t="shared" si="26"/>
        <v>Confection</v>
      </c>
      <c r="BP31" s="271">
        <f t="shared" si="27"/>
        <v>0</v>
      </c>
      <c r="BQ31" s="269"/>
      <c r="BR31" s="269"/>
      <c r="BS31" s="269"/>
      <c r="BT31" s="285"/>
      <c r="BU31" s="273"/>
    </row>
    <row r="32" spans="1:73" ht="60.75" thickBot="1" x14ac:dyDescent="0.3">
      <c r="A32" s="269"/>
      <c r="B32" s="270"/>
      <c r="C32" s="271" t="str">
        <f t="shared" si="0"/>
        <v/>
      </c>
      <c r="D32" s="271" t="str">
        <f t="shared" si="1"/>
        <v/>
      </c>
      <c r="E32" s="270"/>
      <c r="F32" s="273"/>
      <c r="G32" s="269"/>
      <c r="H32" s="274"/>
      <c r="I32" s="274"/>
      <c r="J32" s="274"/>
      <c r="K32" s="274"/>
      <c r="L32" s="274"/>
      <c r="M32" s="275"/>
      <c r="N32" s="274"/>
      <c r="O32" s="276" t="str">
        <f t="shared" si="2"/>
        <v>Compéter montant FI</v>
      </c>
      <c r="P32" s="277" t="str">
        <f t="shared" si="3"/>
        <v/>
      </c>
      <c r="Q32" s="274"/>
      <c r="R32" s="276" t="str">
        <f t="shared" si="4"/>
        <v>Compléter montant contrat</v>
      </c>
      <c r="S32" s="278" t="str">
        <f t="shared" si="5"/>
        <v/>
      </c>
      <c r="T32" s="274"/>
      <c r="U32" s="276" t="str">
        <f t="shared" si="6"/>
        <v>Compléter montant contrat</v>
      </c>
      <c r="V32" s="279"/>
      <c r="W32" s="279"/>
      <c r="X32" s="279"/>
      <c r="Y32" s="274"/>
      <c r="Z32" s="280"/>
      <c r="AA32" s="281" t="str">
        <f t="shared" si="7"/>
        <v>Compléter date émission</v>
      </c>
      <c r="AB32" s="269"/>
      <c r="AC32" s="269"/>
      <c r="AD32" s="282"/>
      <c r="AE32" s="282"/>
      <c r="AF32" s="270"/>
      <c r="AG32" s="269"/>
      <c r="AH32" s="269"/>
      <c r="AI32" s="269"/>
      <c r="AJ32" s="269"/>
      <c r="AK32" s="283" t="str">
        <f t="shared" si="8"/>
        <v>Compléter mode de gestion et montant FI</v>
      </c>
      <c r="AL32" s="270"/>
      <c r="AM32" s="270"/>
      <c r="AN32" s="270"/>
      <c r="AO32" s="280"/>
      <c r="AP32" s="281" t="str">
        <f t="shared" si="9"/>
        <v>Préciser montant FI, mode de passation et Type marché</v>
      </c>
      <c r="AQ32" s="281" t="str">
        <f t="shared" si="10"/>
        <v>Préciser montant FI, mode de passation et Type marché</v>
      </c>
      <c r="AR32" s="281" t="str">
        <f t="shared" si="11"/>
        <v>Préciser montant FI, mode de passation et Type marché</v>
      </c>
      <c r="AS32" s="281" t="str">
        <f t="shared" si="12"/>
        <v>Préciser montant FI, mode de passation et Type marché</v>
      </c>
      <c r="AT32" s="281" t="str">
        <f t="shared" si="13"/>
        <v>Préciser montant FI, mode de passation et Type marché</v>
      </c>
      <c r="AU32" s="281" t="str">
        <f t="shared" si="14"/>
        <v>Compléter délais du marché</v>
      </c>
      <c r="AV32" s="281" t="str">
        <f t="shared" si="15"/>
        <v>Compléter délais du marché</v>
      </c>
      <c r="AW32" s="280"/>
      <c r="AX32" s="284">
        <f t="shared" si="16"/>
        <v>0</v>
      </c>
      <c r="AY32" s="280"/>
      <c r="AZ32" s="284">
        <f t="shared" si="17"/>
        <v>0</v>
      </c>
      <c r="BA32" s="280"/>
      <c r="BB32" s="284">
        <f t="shared" si="18"/>
        <v>0</v>
      </c>
      <c r="BC32" s="280"/>
      <c r="BD32" s="284">
        <f t="shared" si="19"/>
        <v>0</v>
      </c>
      <c r="BE32" s="280"/>
      <c r="BF32" s="284">
        <f t="shared" si="20"/>
        <v>0</v>
      </c>
      <c r="BG32" s="280"/>
      <c r="BH32" s="284">
        <f t="shared" si="21"/>
        <v>0</v>
      </c>
      <c r="BI32" s="280" t="str">
        <f t="shared" si="22"/>
        <v/>
      </c>
      <c r="BJ32" s="280"/>
      <c r="BK32" s="284">
        <f t="shared" si="23"/>
        <v>0</v>
      </c>
      <c r="BL32" s="280"/>
      <c r="BM32" s="284">
        <f t="shared" si="24"/>
        <v>0</v>
      </c>
      <c r="BN32" s="271">
        <f t="shared" si="25"/>
        <v>0</v>
      </c>
      <c r="BO32" s="271" t="str">
        <f t="shared" si="26"/>
        <v>Confection</v>
      </c>
      <c r="BP32" s="271">
        <f t="shared" si="27"/>
        <v>0</v>
      </c>
      <c r="BQ32" s="269"/>
      <c r="BR32" s="269"/>
      <c r="BS32" s="269"/>
      <c r="BT32" s="285"/>
      <c r="BU32" s="273"/>
    </row>
    <row r="33" spans="1:73" ht="60.75" thickBot="1" x14ac:dyDescent="0.3">
      <c r="A33" s="269"/>
      <c r="B33" s="270"/>
      <c r="C33" s="271" t="str">
        <f t="shared" si="0"/>
        <v/>
      </c>
      <c r="D33" s="271" t="str">
        <f t="shared" si="1"/>
        <v/>
      </c>
      <c r="E33" s="270"/>
      <c r="F33" s="273"/>
      <c r="G33" s="269"/>
      <c r="H33" s="274"/>
      <c r="I33" s="274"/>
      <c r="J33" s="274"/>
      <c r="K33" s="274"/>
      <c r="L33" s="274"/>
      <c r="M33" s="275"/>
      <c r="N33" s="274"/>
      <c r="O33" s="276" t="str">
        <f t="shared" si="2"/>
        <v>Compéter montant FI</v>
      </c>
      <c r="P33" s="277" t="str">
        <f t="shared" si="3"/>
        <v/>
      </c>
      <c r="Q33" s="274"/>
      <c r="R33" s="276" t="str">
        <f t="shared" si="4"/>
        <v>Compléter montant contrat</v>
      </c>
      <c r="S33" s="278" t="str">
        <f t="shared" si="5"/>
        <v/>
      </c>
      <c r="T33" s="274"/>
      <c r="U33" s="276" t="str">
        <f t="shared" si="6"/>
        <v>Compléter montant contrat</v>
      </c>
      <c r="V33" s="279"/>
      <c r="W33" s="279"/>
      <c r="X33" s="279"/>
      <c r="Y33" s="274"/>
      <c r="Z33" s="280"/>
      <c r="AA33" s="281" t="str">
        <f t="shared" si="7"/>
        <v>Compléter date émission</v>
      </c>
      <c r="AB33" s="269"/>
      <c r="AC33" s="269"/>
      <c r="AD33" s="282"/>
      <c r="AE33" s="282"/>
      <c r="AF33" s="270"/>
      <c r="AG33" s="269"/>
      <c r="AH33" s="269"/>
      <c r="AI33" s="269"/>
      <c r="AJ33" s="269"/>
      <c r="AK33" s="283" t="str">
        <f t="shared" si="8"/>
        <v>Compléter mode de gestion et montant FI</v>
      </c>
      <c r="AL33" s="270"/>
      <c r="AM33" s="270"/>
      <c r="AN33" s="270"/>
      <c r="AO33" s="280"/>
      <c r="AP33" s="281" t="str">
        <f t="shared" si="9"/>
        <v>Préciser montant FI, mode de passation et Type marché</v>
      </c>
      <c r="AQ33" s="281" t="str">
        <f t="shared" si="10"/>
        <v>Préciser montant FI, mode de passation et Type marché</v>
      </c>
      <c r="AR33" s="281" t="str">
        <f t="shared" si="11"/>
        <v>Préciser montant FI, mode de passation et Type marché</v>
      </c>
      <c r="AS33" s="281" t="str">
        <f t="shared" si="12"/>
        <v>Préciser montant FI, mode de passation et Type marché</v>
      </c>
      <c r="AT33" s="281" t="str">
        <f t="shared" si="13"/>
        <v>Préciser montant FI, mode de passation et Type marché</v>
      </c>
      <c r="AU33" s="281" t="str">
        <f t="shared" si="14"/>
        <v>Compléter délais du marché</v>
      </c>
      <c r="AV33" s="281" t="str">
        <f t="shared" si="15"/>
        <v>Compléter délais du marché</v>
      </c>
      <c r="AW33" s="280"/>
      <c r="AX33" s="284">
        <f t="shared" si="16"/>
        <v>0</v>
      </c>
      <c r="AY33" s="280"/>
      <c r="AZ33" s="284">
        <f t="shared" si="17"/>
        <v>0</v>
      </c>
      <c r="BA33" s="280"/>
      <c r="BB33" s="284">
        <f t="shared" si="18"/>
        <v>0</v>
      </c>
      <c r="BC33" s="280"/>
      <c r="BD33" s="284">
        <f t="shared" si="19"/>
        <v>0</v>
      </c>
      <c r="BE33" s="280"/>
      <c r="BF33" s="284">
        <f t="shared" si="20"/>
        <v>0</v>
      </c>
      <c r="BG33" s="280"/>
      <c r="BH33" s="284">
        <f t="shared" si="21"/>
        <v>0</v>
      </c>
      <c r="BI33" s="280" t="str">
        <f t="shared" si="22"/>
        <v/>
      </c>
      <c r="BJ33" s="280"/>
      <c r="BK33" s="284">
        <f t="shared" si="23"/>
        <v>0</v>
      </c>
      <c r="BL33" s="280"/>
      <c r="BM33" s="284">
        <f t="shared" si="24"/>
        <v>0</v>
      </c>
      <c r="BN33" s="271">
        <f t="shared" si="25"/>
        <v>0</v>
      </c>
      <c r="BO33" s="271" t="str">
        <f t="shared" si="26"/>
        <v>Confection</v>
      </c>
      <c r="BP33" s="271">
        <f t="shared" si="27"/>
        <v>0</v>
      </c>
      <c r="BQ33" s="269"/>
      <c r="BR33" s="269"/>
      <c r="BS33" s="269"/>
      <c r="BT33" s="285"/>
      <c r="BU33" s="273"/>
    </row>
    <row r="34" spans="1:73" ht="60.75" thickBot="1" x14ac:dyDescent="0.3">
      <c r="A34" s="269"/>
      <c r="B34" s="270"/>
      <c r="C34" s="271" t="str">
        <f t="shared" si="0"/>
        <v/>
      </c>
      <c r="D34" s="271" t="str">
        <f t="shared" si="1"/>
        <v/>
      </c>
      <c r="E34" s="270"/>
      <c r="F34" s="273"/>
      <c r="G34" s="269"/>
      <c r="H34" s="274"/>
      <c r="I34" s="274"/>
      <c r="J34" s="274"/>
      <c r="K34" s="274"/>
      <c r="L34" s="274"/>
      <c r="M34" s="275"/>
      <c r="N34" s="274"/>
      <c r="O34" s="276" t="str">
        <f t="shared" si="2"/>
        <v>Compéter montant FI</v>
      </c>
      <c r="P34" s="277" t="str">
        <f t="shared" si="3"/>
        <v/>
      </c>
      <c r="Q34" s="274"/>
      <c r="R34" s="276" t="str">
        <f t="shared" si="4"/>
        <v>Compléter montant contrat</v>
      </c>
      <c r="S34" s="278" t="str">
        <f t="shared" si="5"/>
        <v/>
      </c>
      <c r="T34" s="274"/>
      <c r="U34" s="276" t="str">
        <f t="shared" si="6"/>
        <v>Compléter montant contrat</v>
      </c>
      <c r="V34" s="279"/>
      <c r="W34" s="279"/>
      <c r="X34" s="279"/>
      <c r="Y34" s="274"/>
      <c r="Z34" s="280"/>
      <c r="AA34" s="281" t="str">
        <f t="shared" si="7"/>
        <v>Compléter date émission</v>
      </c>
      <c r="AB34" s="269"/>
      <c r="AC34" s="269"/>
      <c r="AD34" s="282"/>
      <c r="AE34" s="282"/>
      <c r="AF34" s="270"/>
      <c r="AG34" s="269"/>
      <c r="AH34" s="269"/>
      <c r="AI34" s="269"/>
      <c r="AJ34" s="269"/>
      <c r="AK34" s="283" t="str">
        <f t="shared" si="8"/>
        <v>Compléter mode de gestion et montant FI</v>
      </c>
      <c r="AL34" s="270"/>
      <c r="AM34" s="270"/>
      <c r="AN34" s="270"/>
      <c r="AO34" s="280"/>
      <c r="AP34" s="281" t="str">
        <f t="shared" si="9"/>
        <v>Préciser montant FI, mode de passation et Type marché</v>
      </c>
      <c r="AQ34" s="281" t="str">
        <f t="shared" si="10"/>
        <v>Préciser montant FI, mode de passation et Type marché</v>
      </c>
      <c r="AR34" s="281" t="str">
        <f t="shared" si="11"/>
        <v>Préciser montant FI, mode de passation et Type marché</v>
      </c>
      <c r="AS34" s="281" t="str">
        <f t="shared" si="12"/>
        <v>Préciser montant FI, mode de passation et Type marché</v>
      </c>
      <c r="AT34" s="281" t="str">
        <f t="shared" si="13"/>
        <v>Préciser montant FI, mode de passation et Type marché</v>
      </c>
      <c r="AU34" s="281" t="str">
        <f t="shared" si="14"/>
        <v>Compléter délais du marché</v>
      </c>
      <c r="AV34" s="281" t="str">
        <f t="shared" si="15"/>
        <v>Compléter délais du marché</v>
      </c>
      <c r="AW34" s="280"/>
      <c r="AX34" s="284">
        <f t="shared" si="16"/>
        <v>0</v>
      </c>
      <c r="AY34" s="280"/>
      <c r="AZ34" s="284">
        <f t="shared" si="17"/>
        <v>0</v>
      </c>
      <c r="BA34" s="280"/>
      <c r="BB34" s="284">
        <f t="shared" si="18"/>
        <v>0</v>
      </c>
      <c r="BC34" s="280"/>
      <c r="BD34" s="284">
        <f t="shared" si="19"/>
        <v>0</v>
      </c>
      <c r="BE34" s="280"/>
      <c r="BF34" s="284">
        <f t="shared" si="20"/>
        <v>0</v>
      </c>
      <c r="BG34" s="280"/>
      <c r="BH34" s="284">
        <f t="shared" si="21"/>
        <v>0</v>
      </c>
      <c r="BI34" s="280" t="str">
        <f t="shared" si="22"/>
        <v/>
      </c>
      <c r="BJ34" s="280"/>
      <c r="BK34" s="284">
        <f t="shared" si="23"/>
        <v>0</v>
      </c>
      <c r="BL34" s="280"/>
      <c r="BM34" s="284">
        <f t="shared" si="24"/>
        <v>0</v>
      </c>
      <c r="BN34" s="271">
        <f t="shared" si="25"/>
        <v>0</v>
      </c>
      <c r="BO34" s="271" t="str">
        <f t="shared" si="26"/>
        <v>Confection</v>
      </c>
      <c r="BP34" s="271">
        <f t="shared" si="27"/>
        <v>0</v>
      </c>
      <c r="BQ34" s="269"/>
      <c r="BR34" s="269"/>
      <c r="BS34" s="269"/>
      <c r="BT34" s="285"/>
      <c r="BU34" s="273"/>
    </row>
    <row r="35" spans="1:73" ht="60.75" thickBot="1" x14ac:dyDescent="0.3">
      <c r="A35" s="269"/>
      <c r="B35" s="270"/>
      <c r="C35" s="271" t="str">
        <f t="shared" si="0"/>
        <v/>
      </c>
      <c r="D35" s="271" t="str">
        <f t="shared" si="1"/>
        <v/>
      </c>
      <c r="E35" s="270"/>
      <c r="F35" s="273"/>
      <c r="G35" s="269"/>
      <c r="H35" s="274"/>
      <c r="I35" s="274"/>
      <c r="J35" s="274"/>
      <c r="K35" s="274"/>
      <c r="L35" s="274"/>
      <c r="M35" s="275"/>
      <c r="N35" s="274"/>
      <c r="O35" s="276" t="str">
        <f t="shared" si="2"/>
        <v>Compéter montant FI</v>
      </c>
      <c r="P35" s="277" t="str">
        <f t="shared" si="3"/>
        <v/>
      </c>
      <c r="Q35" s="274"/>
      <c r="R35" s="276" t="str">
        <f t="shared" si="4"/>
        <v>Compléter montant contrat</v>
      </c>
      <c r="S35" s="278" t="str">
        <f t="shared" si="5"/>
        <v/>
      </c>
      <c r="T35" s="274"/>
      <c r="U35" s="276" t="str">
        <f t="shared" si="6"/>
        <v>Compléter montant contrat</v>
      </c>
      <c r="V35" s="279"/>
      <c r="W35" s="279"/>
      <c r="X35" s="279"/>
      <c r="Y35" s="274"/>
      <c r="Z35" s="280"/>
      <c r="AA35" s="281" t="str">
        <f t="shared" si="7"/>
        <v>Compléter date émission</v>
      </c>
      <c r="AB35" s="269"/>
      <c r="AC35" s="269"/>
      <c r="AD35" s="282"/>
      <c r="AE35" s="282"/>
      <c r="AF35" s="270"/>
      <c r="AG35" s="269"/>
      <c r="AH35" s="269"/>
      <c r="AI35" s="269"/>
      <c r="AJ35" s="269"/>
      <c r="AK35" s="283" t="str">
        <f t="shared" si="8"/>
        <v>Compléter mode de gestion et montant FI</v>
      </c>
      <c r="AL35" s="270"/>
      <c r="AM35" s="270"/>
      <c r="AN35" s="270"/>
      <c r="AO35" s="280"/>
      <c r="AP35" s="281" t="str">
        <f t="shared" si="9"/>
        <v>Préciser montant FI, mode de passation et Type marché</v>
      </c>
      <c r="AQ35" s="281" t="str">
        <f t="shared" si="10"/>
        <v>Préciser montant FI, mode de passation et Type marché</v>
      </c>
      <c r="AR35" s="281" t="str">
        <f t="shared" si="11"/>
        <v>Préciser montant FI, mode de passation et Type marché</v>
      </c>
      <c r="AS35" s="281" t="str">
        <f t="shared" si="12"/>
        <v>Préciser montant FI, mode de passation et Type marché</v>
      </c>
      <c r="AT35" s="281" t="str">
        <f t="shared" si="13"/>
        <v>Préciser montant FI, mode de passation et Type marché</v>
      </c>
      <c r="AU35" s="281" t="str">
        <f t="shared" si="14"/>
        <v>Compléter délais du marché</v>
      </c>
      <c r="AV35" s="281" t="str">
        <f t="shared" si="15"/>
        <v>Compléter délais du marché</v>
      </c>
      <c r="AW35" s="280"/>
      <c r="AX35" s="284">
        <f t="shared" si="16"/>
        <v>0</v>
      </c>
      <c r="AY35" s="280"/>
      <c r="AZ35" s="284">
        <f t="shared" si="17"/>
        <v>0</v>
      </c>
      <c r="BA35" s="280"/>
      <c r="BB35" s="284">
        <f t="shared" si="18"/>
        <v>0</v>
      </c>
      <c r="BC35" s="280"/>
      <c r="BD35" s="284">
        <f t="shared" si="19"/>
        <v>0</v>
      </c>
      <c r="BE35" s="280"/>
      <c r="BF35" s="284">
        <f t="shared" si="20"/>
        <v>0</v>
      </c>
      <c r="BG35" s="280"/>
      <c r="BH35" s="284">
        <f t="shared" si="21"/>
        <v>0</v>
      </c>
      <c r="BI35" s="280" t="str">
        <f t="shared" si="22"/>
        <v/>
      </c>
      <c r="BJ35" s="280"/>
      <c r="BK35" s="284">
        <f t="shared" si="23"/>
        <v>0</v>
      </c>
      <c r="BL35" s="280"/>
      <c r="BM35" s="284">
        <f t="shared" si="24"/>
        <v>0</v>
      </c>
      <c r="BN35" s="271">
        <f t="shared" si="25"/>
        <v>0</v>
      </c>
      <c r="BO35" s="271" t="str">
        <f t="shared" si="26"/>
        <v>Confection</v>
      </c>
      <c r="BP35" s="271">
        <f t="shared" si="27"/>
        <v>0</v>
      </c>
      <c r="BQ35" s="269"/>
      <c r="BR35" s="269"/>
      <c r="BS35" s="269"/>
      <c r="BT35" s="285"/>
      <c r="BU35" s="273"/>
    </row>
    <row r="36" spans="1:73" ht="60.75" thickBot="1" x14ac:dyDescent="0.3">
      <c r="A36" s="269"/>
      <c r="B36" s="270"/>
      <c r="C36" s="271" t="str">
        <f t="shared" si="0"/>
        <v/>
      </c>
      <c r="D36" s="271" t="str">
        <f t="shared" si="1"/>
        <v/>
      </c>
      <c r="E36" s="270"/>
      <c r="F36" s="273"/>
      <c r="G36" s="269"/>
      <c r="H36" s="274"/>
      <c r="I36" s="274"/>
      <c r="J36" s="274"/>
      <c r="K36" s="274"/>
      <c r="L36" s="274"/>
      <c r="M36" s="275"/>
      <c r="N36" s="274"/>
      <c r="O36" s="276" t="str">
        <f t="shared" si="2"/>
        <v>Compéter montant FI</v>
      </c>
      <c r="P36" s="277" t="str">
        <f t="shared" si="3"/>
        <v/>
      </c>
      <c r="Q36" s="274"/>
      <c r="R36" s="276" t="str">
        <f t="shared" si="4"/>
        <v>Compléter montant contrat</v>
      </c>
      <c r="S36" s="278" t="str">
        <f t="shared" si="5"/>
        <v/>
      </c>
      <c r="T36" s="274"/>
      <c r="U36" s="276" t="str">
        <f t="shared" si="6"/>
        <v>Compléter montant contrat</v>
      </c>
      <c r="V36" s="279"/>
      <c r="W36" s="279"/>
      <c r="X36" s="279"/>
      <c r="Y36" s="274"/>
      <c r="Z36" s="280"/>
      <c r="AA36" s="281" t="str">
        <f t="shared" si="7"/>
        <v>Compléter date émission</v>
      </c>
      <c r="AB36" s="269"/>
      <c r="AC36" s="269"/>
      <c r="AD36" s="282"/>
      <c r="AE36" s="282"/>
      <c r="AF36" s="270"/>
      <c r="AG36" s="269"/>
      <c r="AH36" s="269"/>
      <c r="AI36" s="269"/>
      <c r="AJ36" s="269"/>
      <c r="AK36" s="283" t="str">
        <f t="shared" si="8"/>
        <v>Compléter mode de gestion et montant FI</v>
      </c>
      <c r="AL36" s="270"/>
      <c r="AM36" s="270"/>
      <c r="AN36" s="270"/>
      <c r="AO36" s="280"/>
      <c r="AP36" s="281" t="str">
        <f t="shared" si="9"/>
        <v>Préciser montant FI, mode de passation et Type marché</v>
      </c>
      <c r="AQ36" s="281" t="str">
        <f t="shared" si="10"/>
        <v>Préciser montant FI, mode de passation et Type marché</v>
      </c>
      <c r="AR36" s="281" t="str">
        <f t="shared" si="11"/>
        <v>Préciser montant FI, mode de passation et Type marché</v>
      </c>
      <c r="AS36" s="281" t="str">
        <f t="shared" si="12"/>
        <v>Préciser montant FI, mode de passation et Type marché</v>
      </c>
      <c r="AT36" s="281" t="str">
        <f t="shared" si="13"/>
        <v>Préciser montant FI, mode de passation et Type marché</v>
      </c>
      <c r="AU36" s="281" t="str">
        <f t="shared" si="14"/>
        <v>Compléter délais du marché</v>
      </c>
      <c r="AV36" s="281" t="str">
        <f t="shared" si="15"/>
        <v>Compléter délais du marché</v>
      </c>
      <c r="AW36" s="280"/>
      <c r="AX36" s="284">
        <f t="shared" si="16"/>
        <v>0</v>
      </c>
      <c r="AY36" s="280"/>
      <c r="AZ36" s="284">
        <f t="shared" si="17"/>
        <v>0</v>
      </c>
      <c r="BA36" s="280"/>
      <c r="BB36" s="284">
        <f t="shared" si="18"/>
        <v>0</v>
      </c>
      <c r="BC36" s="280"/>
      <c r="BD36" s="284">
        <f t="shared" si="19"/>
        <v>0</v>
      </c>
      <c r="BE36" s="280"/>
      <c r="BF36" s="284">
        <f t="shared" si="20"/>
        <v>0</v>
      </c>
      <c r="BG36" s="280"/>
      <c r="BH36" s="284">
        <f t="shared" si="21"/>
        <v>0</v>
      </c>
      <c r="BI36" s="280" t="str">
        <f t="shared" si="22"/>
        <v/>
      </c>
      <c r="BJ36" s="280"/>
      <c r="BK36" s="284">
        <f t="shared" si="23"/>
        <v>0</v>
      </c>
      <c r="BL36" s="280"/>
      <c r="BM36" s="284">
        <f t="shared" si="24"/>
        <v>0</v>
      </c>
      <c r="BN36" s="271">
        <f t="shared" si="25"/>
        <v>0</v>
      </c>
      <c r="BO36" s="271" t="str">
        <f t="shared" si="26"/>
        <v>Confection</v>
      </c>
      <c r="BP36" s="271">
        <f t="shared" si="27"/>
        <v>0</v>
      </c>
      <c r="BQ36" s="269"/>
      <c r="BR36" s="269"/>
      <c r="BS36" s="269"/>
      <c r="BT36" s="285"/>
      <c r="BU36" s="273"/>
    </row>
    <row r="37" spans="1:73" ht="60.75" thickBot="1" x14ac:dyDescent="0.3">
      <c r="A37" s="269"/>
      <c r="B37" s="270"/>
      <c r="C37" s="271" t="str">
        <f t="shared" si="0"/>
        <v/>
      </c>
      <c r="D37" s="271" t="str">
        <f t="shared" si="1"/>
        <v/>
      </c>
      <c r="E37" s="270"/>
      <c r="F37" s="273"/>
      <c r="G37" s="269"/>
      <c r="H37" s="274"/>
      <c r="I37" s="274"/>
      <c r="J37" s="274"/>
      <c r="K37" s="274"/>
      <c r="L37" s="274"/>
      <c r="M37" s="275"/>
      <c r="N37" s="274"/>
      <c r="O37" s="276" t="str">
        <f t="shared" si="2"/>
        <v>Compéter montant FI</v>
      </c>
      <c r="P37" s="277" t="str">
        <f t="shared" si="3"/>
        <v/>
      </c>
      <c r="Q37" s="274"/>
      <c r="R37" s="276" t="str">
        <f t="shared" si="4"/>
        <v>Compléter montant contrat</v>
      </c>
      <c r="S37" s="278" t="str">
        <f t="shared" si="5"/>
        <v/>
      </c>
      <c r="T37" s="274"/>
      <c r="U37" s="276" t="str">
        <f t="shared" si="6"/>
        <v>Compléter montant contrat</v>
      </c>
      <c r="V37" s="279"/>
      <c r="W37" s="279"/>
      <c r="X37" s="279"/>
      <c r="Y37" s="274"/>
      <c r="Z37" s="280"/>
      <c r="AA37" s="281" t="str">
        <f t="shared" si="7"/>
        <v>Compléter date émission</v>
      </c>
      <c r="AB37" s="269"/>
      <c r="AC37" s="269"/>
      <c r="AD37" s="282"/>
      <c r="AE37" s="282"/>
      <c r="AF37" s="270"/>
      <c r="AG37" s="269"/>
      <c r="AH37" s="269"/>
      <c r="AI37" s="269"/>
      <c r="AJ37" s="269"/>
      <c r="AK37" s="283" t="str">
        <f t="shared" si="8"/>
        <v>Compléter mode de gestion et montant FI</v>
      </c>
      <c r="AL37" s="270"/>
      <c r="AM37" s="270"/>
      <c r="AN37" s="270"/>
      <c r="AO37" s="280"/>
      <c r="AP37" s="281" t="str">
        <f t="shared" si="9"/>
        <v>Préciser montant FI, mode de passation et Type marché</v>
      </c>
      <c r="AQ37" s="281" t="str">
        <f t="shared" si="10"/>
        <v>Préciser montant FI, mode de passation et Type marché</v>
      </c>
      <c r="AR37" s="281" t="str">
        <f t="shared" si="11"/>
        <v>Préciser montant FI, mode de passation et Type marché</v>
      </c>
      <c r="AS37" s="281" t="str">
        <f t="shared" si="12"/>
        <v>Préciser montant FI, mode de passation et Type marché</v>
      </c>
      <c r="AT37" s="281" t="str">
        <f t="shared" si="13"/>
        <v>Préciser montant FI, mode de passation et Type marché</v>
      </c>
      <c r="AU37" s="281" t="str">
        <f t="shared" si="14"/>
        <v>Compléter délais du marché</v>
      </c>
      <c r="AV37" s="281" t="str">
        <f t="shared" si="15"/>
        <v>Compléter délais du marché</v>
      </c>
      <c r="AW37" s="280"/>
      <c r="AX37" s="284">
        <f t="shared" si="16"/>
        <v>0</v>
      </c>
      <c r="AY37" s="280"/>
      <c r="AZ37" s="284">
        <f t="shared" si="17"/>
        <v>0</v>
      </c>
      <c r="BA37" s="280"/>
      <c r="BB37" s="284">
        <f t="shared" si="18"/>
        <v>0</v>
      </c>
      <c r="BC37" s="280"/>
      <c r="BD37" s="284">
        <f t="shared" si="19"/>
        <v>0</v>
      </c>
      <c r="BE37" s="280"/>
      <c r="BF37" s="284">
        <f t="shared" si="20"/>
        <v>0</v>
      </c>
      <c r="BG37" s="280"/>
      <c r="BH37" s="284">
        <f t="shared" si="21"/>
        <v>0</v>
      </c>
      <c r="BI37" s="280" t="str">
        <f t="shared" si="22"/>
        <v/>
      </c>
      <c r="BJ37" s="280"/>
      <c r="BK37" s="284">
        <f t="shared" si="23"/>
        <v>0</v>
      </c>
      <c r="BL37" s="280"/>
      <c r="BM37" s="284">
        <f t="shared" si="24"/>
        <v>0</v>
      </c>
      <c r="BN37" s="271">
        <f t="shared" si="25"/>
        <v>0</v>
      </c>
      <c r="BO37" s="271" t="str">
        <f t="shared" si="26"/>
        <v>Confection</v>
      </c>
      <c r="BP37" s="271">
        <f t="shared" si="27"/>
        <v>0</v>
      </c>
      <c r="BQ37" s="269"/>
      <c r="BR37" s="269"/>
      <c r="BS37" s="269"/>
      <c r="BT37" s="285"/>
      <c r="BU37" s="273"/>
    </row>
    <row r="38" spans="1:73" ht="60.75" thickBot="1" x14ac:dyDescent="0.3">
      <c r="A38" s="269"/>
      <c r="B38" s="270"/>
      <c r="C38" s="271" t="str">
        <f t="shared" si="0"/>
        <v/>
      </c>
      <c r="D38" s="271" t="str">
        <f t="shared" si="1"/>
        <v/>
      </c>
      <c r="E38" s="270"/>
      <c r="F38" s="273"/>
      <c r="G38" s="269"/>
      <c r="H38" s="274"/>
      <c r="I38" s="274"/>
      <c r="J38" s="274"/>
      <c r="K38" s="274"/>
      <c r="L38" s="274"/>
      <c r="M38" s="275"/>
      <c r="N38" s="274"/>
      <c r="O38" s="276" t="str">
        <f t="shared" si="2"/>
        <v>Compéter montant FI</v>
      </c>
      <c r="P38" s="277" t="str">
        <f t="shared" si="3"/>
        <v/>
      </c>
      <c r="Q38" s="274"/>
      <c r="R38" s="276" t="str">
        <f t="shared" si="4"/>
        <v>Compléter montant contrat</v>
      </c>
      <c r="S38" s="278" t="str">
        <f t="shared" si="5"/>
        <v/>
      </c>
      <c r="T38" s="274"/>
      <c r="U38" s="276" t="str">
        <f t="shared" si="6"/>
        <v>Compléter montant contrat</v>
      </c>
      <c r="V38" s="279"/>
      <c r="W38" s="279"/>
      <c r="X38" s="279"/>
      <c r="Y38" s="274"/>
      <c r="Z38" s="280"/>
      <c r="AA38" s="281" t="str">
        <f t="shared" si="7"/>
        <v>Compléter date émission</v>
      </c>
      <c r="AB38" s="269"/>
      <c r="AC38" s="269"/>
      <c r="AD38" s="282"/>
      <c r="AE38" s="282"/>
      <c r="AF38" s="270"/>
      <c r="AG38" s="269"/>
      <c r="AH38" s="269"/>
      <c r="AI38" s="269"/>
      <c r="AJ38" s="269"/>
      <c r="AK38" s="283" t="str">
        <f t="shared" si="8"/>
        <v>Compléter mode de gestion et montant FI</v>
      </c>
      <c r="AL38" s="270"/>
      <c r="AM38" s="270"/>
      <c r="AN38" s="270"/>
      <c r="AO38" s="280"/>
      <c r="AP38" s="281" t="str">
        <f t="shared" si="9"/>
        <v>Préciser montant FI, mode de passation et Type marché</v>
      </c>
      <c r="AQ38" s="281" t="str">
        <f t="shared" si="10"/>
        <v>Préciser montant FI, mode de passation et Type marché</v>
      </c>
      <c r="AR38" s="281" t="str">
        <f t="shared" si="11"/>
        <v>Préciser montant FI, mode de passation et Type marché</v>
      </c>
      <c r="AS38" s="281" t="str">
        <f t="shared" si="12"/>
        <v>Préciser montant FI, mode de passation et Type marché</v>
      </c>
      <c r="AT38" s="281" t="str">
        <f t="shared" si="13"/>
        <v>Préciser montant FI, mode de passation et Type marché</v>
      </c>
      <c r="AU38" s="281" t="str">
        <f t="shared" si="14"/>
        <v>Compléter délais du marché</v>
      </c>
      <c r="AV38" s="281" t="str">
        <f t="shared" si="15"/>
        <v>Compléter délais du marché</v>
      </c>
      <c r="AW38" s="280"/>
      <c r="AX38" s="284">
        <f t="shared" si="16"/>
        <v>0</v>
      </c>
      <c r="AY38" s="280"/>
      <c r="AZ38" s="284">
        <f t="shared" si="17"/>
        <v>0</v>
      </c>
      <c r="BA38" s="280"/>
      <c r="BB38" s="284">
        <f t="shared" si="18"/>
        <v>0</v>
      </c>
      <c r="BC38" s="280"/>
      <c r="BD38" s="284">
        <f t="shared" si="19"/>
        <v>0</v>
      </c>
      <c r="BE38" s="280"/>
      <c r="BF38" s="284">
        <f t="shared" si="20"/>
        <v>0</v>
      </c>
      <c r="BG38" s="280"/>
      <c r="BH38" s="284">
        <f t="shared" si="21"/>
        <v>0</v>
      </c>
      <c r="BI38" s="280" t="str">
        <f t="shared" si="22"/>
        <v/>
      </c>
      <c r="BJ38" s="280"/>
      <c r="BK38" s="284">
        <f t="shared" si="23"/>
        <v>0</v>
      </c>
      <c r="BL38" s="280"/>
      <c r="BM38" s="284">
        <f t="shared" si="24"/>
        <v>0</v>
      </c>
      <c r="BN38" s="271">
        <f t="shared" si="25"/>
        <v>0</v>
      </c>
      <c r="BO38" s="271" t="str">
        <f t="shared" si="26"/>
        <v>Confection</v>
      </c>
      <c r="BP38" s="271">
        <f t="shared" si="27"/>
        <v>0</v>
      </c>
      <c r="BQ38" s="269"/>
      <c r="BR38" s="269"/>
      <c r="BS38" s="269"/>
      <c r="BT38" s="285"/>
      <c r="BU38" s="273"/>
    </row>
    <row r="39" spans="1:73" ht="60.75" thickBot="1" x14ac:dyDescent="0.3">
      <c r="A39" s="269"/>
      <c r="B39" s="270"/>
      <c r="C39" s="271" t="str">
        <f t="shared" si="0"/>
        <v/>
      </c>
      <c r="D39" s="271" t="str">
        <f t="shared" si="1"/>
        <v/>
      </c>
      <c r="E39" s="270"/>
      <c r="F39" s="273"/>
      <c r="G39" s="269"/>
      <c r="H39" s="274"/>
      <c r="I39" s="274"/>
      <c r="J39" s="274"/>
      <c r="K39" s="274"/>
      <c r="L39" s="274"/>
      <c r="M39" s="275"/>
      <c r="N39" s="274"/>
      <c r="O39" s="276" t="str">
        <f t="shared" si="2"/>
        <v>Compéter montant FI</v>
      </c>
      <c r="P39" s="277" t="str">
        <f t="shared" si="3"/>
        <v/>
      </c>
      <c r="Q39" s="274"/>
      <c r="R39" s="276" t="str">
        <f t="shared" si="4"/>
        <v>Compléter montant contrat</v>
      </c>
      <c r="S39" s="278" t="str">
        <f t="shared" si="5"/>
        <v/>
      </c>
      <c r="T39" s="274"/>
      <c r="U39" s="276" t="str">
        <f t="shared" si="6"/>
        <v>Compléter montant contrat</v>
      </c>
      <c r="V39" s="279"/>
      <c r="W39" s="279"/>
      <c r="X39" s="279"/>
      <c r="Y39" s="274"/>
      <c r="Z39" s="280"/>
      <c r="AA39" s="281" t="str">
        <f t="shared" si="7"/>
        <v>Compléter date émission</v>
      </c>
      <c r="AB39" s="269"/>
      <c r="AC39" s="269"/>
      <c r="AD39" s="282"/>
      <c r="AE39" s="282"/>
      <c r="AF39" s="270"/>
      <c r="AG39" s="269"/>
      <c r="AH39" s="269"/>
      <c r="AI39" s="269"/>
      <c r="AJ39" s="269"/>
      <c r="AK39" s="283" t="str">
        <f t="shared" si="8"/>
        <v>Compléter mode de gestion et montant FI</v>
      </c>
      <c r="AL39" s="270"/>
      <c r="AM39" s="270"/>
      <c r="AN39" s="270"/>
      <c r="AO39" s="280"/>
      <c r="AP39" s="281" t="str">
        <f t="shared" si="9"/>
        <v>Préciser montant FI, mode de passation et Type marché</v>
      </c>
      <c r="AQ39" s="281" t="str">
        <f t="shared" si="10"/>
        <v>Préciser montant FI, mode de passation et Type marché</v>
      </c>
      <c r="AR39" s="281" t="str">
        <f t="shared" si="11"/>
        <v>Préciser montant FI, mode de passation et Type marché</v>
      </c>
      <c r="AS39" s="281" t="str">
        <f t="shared" si="12"/>
        <v>Préciser montant FI, mode de passation et Type marché</v>
      </c>
      <c r="AT39" s="281" t="str">
        <f t="shared" si="13"/>
        <v>Préciser montant FI, mode de passation et Type marché</v>
      </c>
      <c r="AU39" s="281" t="str">
        <f t="shared" si="14"/>
        <v>Compléter délais du marché</v>
      </c>
      <c r="AV39" s="281" t="str">
        <f t="shared" si="15"/>
        <v>Compléter délais du marché</v>
      </c>
      <c r="AW39" s="280"/>
      <c r="AX39" s="284">
        <f t="shared" si="16"/>
        <v>0</v>
      </c>
      <c r="AY39" s="280"/>
      <c r="AZ39" s="284">
        <f t="shared" si="17"/>
        <v>0</v>
      </c>
      <c r="BA39" s="280"/>
      <c r="BB39" s="284">
        <f t="shared" si="18"/>
        <v>0</v>
      </c>
      <c r="BC39" s="280"/>
      <c r="BD39" s="284">
        <f t="shared" si="19"/>
        <v>0</v>
      </c>
      <c r="BE39" s="280"/>
      <c r="BF39" s="284">
        <f t="shared" si="20"/>
        <v>0</v>
      </c>
      <c r="BG39" s="280"/>
      <c r="BH39" s="284">
        <f t="shared" si="21"/>
        <v>0</v>
      </c>
      <c r="BI39" s="280" t="str">
        <f t="shared" si="22"/>
        <v/>
      </c>
      <c r="BJ39" s="280"/>
      <c r="BK39" s="284">
        <f t="shared" si="23"/>
        <v>0</v>
      </c>
      <c r="BL39" s="280"/>
      <c r="BM39" s="284">
        <f t="shared" si="24"/>
        <v>0</v>
      </c>
      <c r="BN39" s="271">
        <f t="shared" si="25"/>
        <v>0</v>
      </c>
      <c r="BO39" s="271" t="str">
        <f t="shared" si="26"/>
        <v>Confection</v>
      </c>
      <c r="BP39" s="271">
        <f t="shared" si="27"/>
        <v>0</v>
      </c>
      <c r="BQ39" s="269"/>
      <c r="BR39" s="269"/>
      <c r="BS39" s="269"/>
      <c r="BT39" s="285"/>
      <c r="BU39" s="273"/>
    </row>
    <row r="40" spans="1:73" ht="60.75" thickBot="1" x14ac:dyDescent="0.3">
      <c r="A40" s="269"/>
      <c r="B40" s="270"/>
      <c r="C40" s="271" t="str">
        <f t="shared" si="0"/>
        <v/>
      </c>
      <c r="D40" s="271" t="str">
        <f t="shared" si="1"/>
        <v/>
      </c>
      <c r="E40" s="270"/>
      <c r="F40" s="273"/>
      <c r="G40" s="269"/>
      <c r="H40" s="274"/>
      <c r="I40" s="274"/>
      <c r="J40" s="274"/>
      <c r="K40" s="274"/>
      <c r="L40" s="274"/>
      <c r="M40" s="275"/>
      <c r="N40" s="274"/>
      <c r="O40" s="276" t="str">
        <f t="shared" si="2"/>
        <v>Compéter montant FI</v>
      </c>
      <c r="P40" s="277" t="str">
        <f t="shared" si="3"/>
        <v/>
      </c>
      <c r="Q40" s="274"/>
      <c r="R40" s="276" t="str">
        <f t="shared" si="4"/>
        <v>Compléter montant contrat</v>
      </c>
      <c r="S40" s="278" t="str">
        <f t="shared" si="5"/>
        <v/>
      </c>
      <c r="T40" s="274"/>
      <c r="U40" s="276" t="str">
        <f t="shared" si="6"/>
        <v>Compléter montant contrat</v>
      </c>
      <c r="V40" s="279"/>
      <c r="W40" s="279"/>
      <c r="X40" s="279"/>
      <c r="Y40" s="274"/>
      <c r="Z40" s="280"/>
      <c r="AA40" s="281" t="str">
        <f t="shared" si="7"/>
        <v>Compléter date émission</v>
      </c>
      <c r="AB40" s="269"/>
      <c r="AC40" s="269"/>
      <c r="AD40" s="282"/>
      <c r="AE40" s="282"/>
      <c r="AF40" s="270"/>
      <c r="AG40" s="269"/>
      <c r="AH40" s="269"/>
      <c r="AI40" s="269"/>
      <c r="AJ40" s="269"/>
      <c r="AK40" s="283" t="str">
        <f t="shared" si="8"/>
        <v>Compléter mode de gestion et montant FI</v>
      </c>
      <c r="AL40" s="270"/>
      <c r="AM40" s="270"/>
      <c r="AN40" s="270"/>
      <c r="AO40" s="280"/>
      <c r="AP40" s="281" t="str">
        <f t="shared" si="9"/>
        <v>Préciser montant FI, mode de passation et Type marché</v>
      </c>
      <c r="AQ40" s="281" t="str">
        <f t="shared" si="10"/>
        <v>Préciser montant FI, mode de passation et Type marché</v>
      </c>
      <c r="AR40" s="281" t="str">
        <f t="shared" si="11"/>
        <v>Préciser montant FI, mode de passation et Type marché</v>
      </c>
      <c r="AS40" s="281" t="str">
        <f t="shared" si="12"/>
        <v>Préciser montant FI, mode de passation et Type marché</v>
      </c>
      <c r="AT40" s="281" t="str">
        <f t="shared" si="13"/>
        <v>Préciser montant FI, mode de passation et Type marché</v>
      </c>
      <c r="AU40" s="281" t="str">
        <f t="shared" si="14"/>
        <v>Compléter délais du marché</v>
      </c>
      <c r="AV40" s="281" t="str">
        <f t="shared" si="15"/>
        <v>Compléter délais du marché</v>
      </c>
      <c r="AW40" s="280"/>
      <c r="AX40" s="284">
        <f t="shared" si="16"/>
        <v>0</v>
      </c>
      <c r="AY40" s="280"/>
      <c r="AZ40" s="284">
        <f t="shared" si="17"/>
        <v>0</v>
      </c>
      <c r="BA40" s="280"/>
      <c r="BB40" s="284">
        <f t="shared" si="18"/>
        <v>0</v>
      </c>
      <c r="BC40" s="280"/>
      <c r="BD40" s="284">
        <f t="shared" si="19"/>
        <v>0</v>
      </c>
      <c r="BE40" s="280"/>
      <c r="BF40" s="284">
        <f t="shared" si="20"/>
        <v>0</v>
      </c>
      <c r="BG40" s="280"/>
      <c r="BH40" s="284">
        <f t="shared" si="21"/>
        <v>0</v>
      </c>
      <c r="BI40" s="280" t="str">
        <f t="shared" si="22"/>
        <v/>
      </c>
      <c r="BJ40" s="280"/>
      <c r="BK40" s="284">
        <f t="shared" si="23"/>
        <v>0</v>
      </c>
      <c r="BL40" s="280"/>
      <c r="BM40" s="284">
        <f t="shared" si="24"/>
        <v>0</v>
      </c>
      <c r="BN40" s="271">
        <f t="shared" si="25"/>
        <v>0</v>
      </c>
      <c r="BO40" s="271" t="str">
        <f t="shared" si="26"/>
        <v>Confection</v>
      </c>
      <c r="BP40" s="271">
        <f t="shared" si="27"/>
        <v>0</v>
      </c>
      <c r="BQ40" s="269"/>
      <c r="BR40" s="269"/>
      <c r="BS40" s="269"/>
      <c r="BT40" s="285"/>
      <c r="BU40" s="273"/>
    </row>
    <row r="41" spans="1:73" ht="60.75" thickBot="1" x14ac:dyDescent="0.3">
      <c r="A41" s="269"/>
      <c r="B41" s="270"/>
      <c r="C41" s="271" t="str">
        <f t="shared" si="0"/>
        <v/>
      </c>
      <c r="D41" s="271" t="str">
        <f t="shared" si="1"/>
        <v/>
      </c>
      <c r="E41" s="270"/>
      <c r="F41" s="273"/>
      <c r="G41" s="269"/>
      <c r="H41" s="274"/>
      <c r="I41" s="274"/>
      <c r="J41" s="274"/>
      <c r="K41" s="274"/>
      <c r="L41" s="274"/>
      <c r="M41" s="275"/>
      <c r="N41" s="274"/>
      <c r="O41" s="276" t="str">
        <f t="shared" si="2"/>
        <v>Compéter montant FI</v>
      </c>
      <c r="P41" s="277" t="str">
        <f t="shared" si="3"/>
        <v/>
      </c>
      <c r="Q41" s="274"/>
      <c r="R41" s="276" t="str">
        <f t="shared" si="4"/>
        <v>Compléter montant contrat</v>
      </c>
      <c r="S41" s="278" t="str">
        <f t="shared" si="5"/>
        <v/>
      </c>
      <c r="T41" s="274"/>
      <c r="U41" s="276" t="str">
        <f t="shared" si="6"/>
        <v>Compléter montant contrat</v>
      </c>
      <c r="V41" s="279"/>
      <c r="W41" s="279"/>
      <c r="X41" s="279"/>
      <c r="Y41" s="274"/>
      <c r="Z41" s="280"/>
      <c r="AA41" s="281" t="str">
        <f t="shared" si="7"/>
        <v>Compléter date émission</v>
      </c>
      <c r="AB41" s="269"/>
      <c r="AC41" s="269"/>
      <c r="AD41" s="282"/>
      <c r="AE41" s="282"/>
      <c r="AF41" s="270"/>
      <c r="AG41" s="269"/>
      <c r="AH41" s="269"/>
      <c r="AI41" s="269"/>
      <c r="AJ41" s="269"/>
      <c r="AK41" s="283" t="str">
        <f t="shared" si="8"/>
        <v>Compléter mode de gestion et montant FI</v>
      </c>
      <c r="AL41" s="270"/>
      <c r="AM41" s="270"/>
      <c r="AN41" s="270"/>
      <c r="AO41" s="280"/>
      <c r="AP41" s="281" t="str">
        <f t="shared" si="9"/>
        <v>Préciser montant FI, mode de passation et Type marché</v>
      </c>
      <c r="AQ41" s="281" t="str">
        <f t="shared" si="10"/>
        <v>Préciser montant FI, mode de passation et Type marché</v>
      </c>
      <c r="AR41" s="281" t="str">
        <f t="shared" si="11"/>
        <v>Préciser montant FI, mode de passation et Type marché</v>
      </c>
      <c r="AS41" s="281" t="str">
        <f t="shared" si="12"/>
        <v>Préciser montant FI, mode de passation et Type marché</v>
      </c>
      <c r="AT41" s="281" t="str">
        <f t="shared" si="13"/>
        <v>Préciser montant FI, mode de passation et Type marché</v>
      </c>
      <c r="AU41" s="281" t="str">
        <f t="shared" si="14"/>
        <v>Compléter délais du marché</v>
      </c>
      <c r="AV41" s="281" t="str">
        <f t="shared" si="15"/>
        <v>Compléter délais du marché</v>
      </c>
      <c r="AW41" s="280"/>
      <c r="AX41" s="284">
        <f t="shared" si="16"/>
        <v>0</v>
      </c>
      <c r="AY41" s="280"/>
      <c r="AZ41" s="284">
        <f t="shared" si="17"/>
        <v>0</v>
      </c>
      <c r="BA41" s="280"/>
      <c r="BB41" s="284">
        <f t="shared" si="18"/>
        <v>0</v>
      </c>
      <c r="BC41" s="280"/>
      <c r="BD41" s="284">
        <f t="shared" si="19"/>
        <v>0</v>
      </c>
      <c r="BE41" s="280"/>
      <c r="BF41" s="284">
        <f t="shared" si="20"/>
        <v>0</v>
      </c>
      <c r="BG41" s="280"/>
      <c r="BH41" s="284">
        <f t="shared" si="21"/>
        <v>0</v>
      </c>
      <c r="BI41" s="280" t="str">
        <f t="shared" si="22"/>
        <v/>
      </c>
      <c r="BJ41" s="280"/>
      <c r="BK41" s="284">
        <f t="shared" si="23"/>
        <v>0</v>
      </c>
      <c r="BL41" s="280"/>
      <c r="BM41" s="284">
        <f t="shared" si="24"/>
        <v>0</v>
      </c>
      <c r="BN41" s="271">
        <f t="shared" si="25"/>
        <v>0</v>
      </c>
      <c r="BO41" s="271" t="str">
        <f t="shared" si="26"/>
        <v>Confection</v>
      </c>
      <c r="BP41" s="271">
        <f t="shared" si="27"/>
        <v>0</v>
      </c>
      <c r="BQ41" s="269"/>
      <c r="BR41" s="269"/>
      <c r="BS41" s="269"/>
      <c r="BT41" s="285"/>
      <c r="BU41" s="273"/>
    </row>
    <row r="42" spans="1:73" ht="60.75" thickBot="1" x14ac:dyDescent="0.3">
      <c r="A42" s="269"/>
      <c r="B42" s="270"/>
      <c r="C42" s="271" t="str">
        <f t="shared" si="0"/>
        <v/>
      </c>
      <c r="D42" s="271" t="str">
        <f t="shared" si="1"/>
        <v/>
      </c>
      <c r="E42" s="270"/>
      <c r="F42" s="273"/>
      <c r="G42" s="269"/>
      <c r="H42" s="274"/>
      <c r="I42" s="274"/>
      <c r="J42" s="274"/>
      <c r="K42" s="274"/>
      <c r="L42" s="274"/>
      <c r="M42" s="275"/>
      <c r="N42" s="274"/>
      <c r="O42" s="276" t="str">
        <f t="shared" si="2"/>
        <v>Compéter montant FI</v>
      </c>
      <c r="P42" s="277" t="str">
        <f t="shared" si="3"/>
        <v/>
      </c>
      <c r="Q42" s="274"/>
      <c r="R42" s="276" t="str">
        <f t="shared" si="4"/>
        <v>Compléter montant contrat</v>
      </c>
      <c r="S42" s="278" t="str">
        <f t="shared" si="5"/>
        <v/>
      </c>
      <c r="T42" s="274"/>
      <c r="U42" s="276" t="str">
        <f t="shared" si="6"/>
        <v>Compléter montant contrat</v>
      </c>
      <c r="V42" s="279"/>
      <c r="W42" s="279"/>
      <c r="X42" s="279"/>
      <c r="Y42" s="274"/>
      <c r="Z42" s="280"/>
      <c r="AA42" s="281" t="str">
        <f t="shared" si="7"/>
        <v>Compléter date émission</v>
      </c>
      <c r="AB42" s="269"/>
      <c r="AC42" s="269"/>
      <c r="AD42" s="282"/>
      <c r="AE42" s="282"/>
      <c r="AF42" s="270"/>
      <c r="AG42" s="269"/>
      <c r="AH42" s="269"/>
      <c r="AI42" s="269"/>
      <c r="AJ42" s="269"/>
      <c r="AK42" s="283" t="str">
        <f t="shared" si="8"/>
        <v>Compléter mode de gestion et montant FI</v>
      </c>
      <c r="AL42" s="270"/>
      <c r="AM42" s="270"/>
      <c r="AN42" s="270"/>
      <c r="AO42" s="280"/>
      <c r="AP42" s="281" t="str">
        <f t="shared" si="9"/>
        <v>Préciser montant FI, mode de passation et Type marché</v>
      </c>
      <c r="AQ42" s="281" t="str">
        <f t="shared" si="10"/>
        <v>Préciser montant FI, mode de passation et Type marché</v>
      </c>
      <c r="AR42" s="281" t="str">
        <f t="shared" si="11"/>
        <v>Préciser montant FI, mode de passation et Type marché</v>
      </c>
      <c r="AS42" s="281" t="str">
        <f t="shared" si="12"/>
        <v>Préciser montant FI, mode de passation et Type marché</v>
      </c>
      <c r="AT42" s="281" t="str">
        <f t="shared" si="13"/>
        <v>Préciser montant FI, mode de passation et Type marché</v>
      </c>
      <c r="AU42" s="281" t="str">
        <f t="shared" si="14"/>
        <v>Compléter délais du marché</v>
      </c>
      <c r="AV42" s="281" t="str">
        <f t="shared" si="15"/>
        <v>Compléter délais du marché</v>
      </c>
      <c r="AW42" s="280"/>
      <c r="AX42" s="284">
        <f t="shared" si="16"/>
        <v>0</v>
      </c>
      <c r="AY42" s="280"/>
      <c r="AZ42" s="284">
        <f t="shared" si="17"/>
        <v>0</v>
      </c>
      <c r="BA42" s="280"/>
      <c r="BB42" s="284">
        <f t="shared" si="18"/>
        <v>0</v>
      </c>
      <c r="BC42" s="280"/>
      <c r="BD42" s="284">
        <f t="shared" si="19"/>
        <v>0</v>
      </c>
      <c r="BE42" s="280"/>
      <c r="BF42" s="284">
        <f t="shared" si="20"/>
        <v>0</v>
      </c>
      <c r="BG42" s="280"/>
      <c r="BH42" s="284">
        <f t="shared" si="21"/>
        <v>0</v>
      </c>
      <c r="BI42" s="280" t="str">
        <f t="shared" si="22"/>
        <v/>
      </c>
      <c r="BJ42" s="280"/>
      <c r="BK42" s="284">
        <f t="shared" si="23"/>
        <v>0</v>
      </c>
      <c r="BL42" s="280"/>
      <c r="BM42" s="284">
        <f t="shared" si="24"/>
        <v>0</v>
      </c>
      <c r="BN42" s="271">
        <f t="shared" si="25"/>
        <v>0</v>
      </c>
      <c r="BO42" s="271" t="str">
        <f t="shared" si="26"/>
        <v>Confection</v>
      </c>
      <c r="BP42" s="271">
        <f t="shared" si="27"/>
        <v>0</v>
      </c>
      <c r="BQ42" s="269"/>
      <c r="BR42" s="269"/>
      <c r="BS42" s="269"/>
      <c r="BT42" s="285"/>
      <c r="BU42" s="273"/>
    </row>
    <row r="43" spans="1:73" ht="60.75" thickBot="1" x14ac:dyDescent="0.3">
      <c r="A43" s="269"/>
      <c r="B43" s="270"/>
      <c r="C43" s="271" t="str">
        <f t="shared" si="0"/>
        <v/>
      </c>
      <c r="D43" s="271" t="str">
        <f t="shared" si="1"/>
        <v/>
      </c>
      <c r="E43" s="270"/>
      <c r="F43" s="273"/>
      <c r="G43" s="269"/>
      <c r="H43" s="274"/>
      <c r="I43" s="274"/>
      <c r="J43" s="274"/>
      <c r="K43" s="274"/>
      <c r="L43" s="274"/>
      <c r="M43" s="275"/>
      <c r="N43" s="274"/>
      <c r="O43" s="276" t="str">
        <f t="shared" si="2"/>
        <v>Compéter montant FI</v>
      </c>
      <c r="P43" s="277" t="str">
        <f t="shared" si="3"/>
        <v/>
      </c>
      <c r="Q43" s="274"/>
      <c r="R43" s="276" t="str">
        <f t="shared" si="4"/>
        <v>Compléter montant contrat</v>
      </c>
      <c r="S43" s="278" t="str">
        <f t="shared" si="5"/>
        <v/>
      </c>
      <c r="T43" s="274"/>
      <c r="U43" s="276" t="str">
        <f t="shared" si="6"/>
        <v>Compléter montant contrat</v>
      </c>
      <c r="V43" s="279"/>
      <c r="W43" s="279"/>
      <c r="X43" s="279"/>
      <c r="Y43" s="274"/>
      <c r="Z43" s="280"/>
      <c r="AA43" s="281" t="str">
        <f t="shared" si="7"/>
        <v>Compléter date émission</v>
      </c>
      <c r="AB43" s="269"/>
      <c r="AC43" s="269"/>
      <c r="AD43" s="282"/>
      <c r="AE43" s="282"/>
      <c r="AF43" s="270"/>
      <c r="AG43" s="269"/>
      <c r="AH43" s="269"/>
      <c r="AI43" s="269"/>
      <c r="AJ43" s="269"/>
      <c r="AK43" s="283" t="str">
        <f t="shared" si="8"/>
        <v>Compléter mode de gestion et montant FI</v>
      </c>
      <c r="AL43" s="270"/>
      <c r="AM43" s="270"/>
      <c r="AN43" s="270"/>
      <c r="AO43" s="280"/>
      <c r="AP43" s="281" t="str">
        <f t="shared" si="9"/>
        <v>Préciser montant FI, mode de passation et Type marché</v>
      </c>
      <c r="AQ43" s="281" t="str">
        <f t="shared" si="10"/>
        <v>Préciser montant FI, mode de passation et Type marché</v>
      </c>
      <c r="AR43" s="281" t="str">
        <f t="shared" si="11"/>
        <v>Préciser montant FI, mode de passation et Type marché</v>
      </c>
      <c r="AS43" s="281" t="str">
        <f t="shared" si="12"/>
        <v>Préciser montant FI, mode de passation et Type marché</v>
      </c>
      <c r="AT43" s="281" t="str">
        <f t="shared" si="13"/>
        <v>Préciser montant FI, mode de passation et Type marché</v>
      </c>
      <c r="AU43" s="281" t="str">
        <f t="shared" si="14"/>
        <v>Compléter délais du marché</v>
      </c>
      <c r="AV43" s="281" t="str">
        <f t="shared" si="15"/>
        <v>Compléter délais du marché</v>
      </c>
      <c r="AW43" s="280"/>
      <c r="AX43" s="284">
        <f t="shared" si="16"/>
        <v>0</v>
      </c>
      <c r="AY43" s="280"/>
      <c r="AZ43" s="284">
        <f t="shared" si="17"/>
        <v>0</v>
      </c>
      <c r="BA43" s="280"/>
      <c r="BB43" s="284">
        <f t="shared" si="18"/>
        <v>0</v>
      </c>
      <c r="BC43" s="280"/>
      <c r="BD43" s="284">
        <f t="shared" si="19"/>
        <v>0</v>
      </c>
      <c r="BE43" s="280"/>
      <c r="BF43" s="284">
        <f t="shared" si="20"/>
        <v>0</v>
      </c>
      <c r="BG43" s="280"/>
      <c r="BH43" s="284">
        <f t="shared" si="21"/>
        <v>0</v>
      </c>
      <c r="BI43" s="280" t="str">
        <f t="shared" si="22"/>
        <v/>
      </c>
      <c r="BJ43" s="280"/>
      <c r="BK43" s="284">
        <f t="shared" si="23"/>
        <v>0</v>
      </c>
      <c r="BL43" s="280"/>
      <c r="BM43" s="284">
        <f t="shared" si="24"/>
        <v>0</v>
      </c>
      <c r="BN43" s="271">
        <f t="shared" si="25"/>
        <v>0</v>
      </c>
      <c r="BO43" s="271" t="str">
        <f t="shared" si="26"/>
        <v>Confection</v>
      </c>
      <c r="BP43" s="271">
        <f t="shared" si="27"/>
        <v>0</v>
      </c>
      <c r="BQ43" s="269"/>
      <c r="BR43" s="269"/>
      <c r="BS43" s="269"/>
      <c r="BT43" s="285"/>
      <c r="BU43" s="273"/>
    </row>
    <row r="44" spans="1:73" ht="60.75" thickBot="1" x14ac:dyDescent="0.3">
      <c r="A44" s="269"/>
      <c r="B44" s="270"/>
      <c r="C44" s="271" t="str">
        <f t="shared" si="0"/>
        <v/>
      </c>
      <c r="D44" s="271" t="str">
        <f t="shared" si="1"/>
        <v/>
      </c>
      <c r="E44" s="270"/>
      <c r="F44" s="273"/>
      <c r="G44" s="269"/>
      <c r="H44" s="274"/>
      <c r="I44" s="274"/>
      <c r="J44" s="274"/>
      <c r="K44" s="274"/>
      <c r="L44" s="274"/>
      <c r="M44" s="275"/>
      <c r="N44" s="274"/>
      <c r="O44" s="276" t="str">
        <f t="shared" si="2"/>
        <v>Compéter montant FI</v>
      </c>
      <c r="P44" s="277" t="str">
        <f t="shared" si="3"/>
        <v/>
      </c>
      <c r="Q44" s="274"/>
      <c r="R44" s="276" t="str">
        <f t="shared" si="4"/>
        <v>Compléter montant contrat</v>
      </c>
      <c r="S44" s="278" t="str">
        <f t="shared" si="5"/>
        <v/>
      </c>
      <c r="T44" s="274"/>
      <c r="U44" s="276" t="str">
        <f t="shared" si="6"/>
        <v>Compléter montant contrat</v>
      </c>
      <c r="V44" s="279"/>
      <c r="W44" s="279"/>
      <c r="X44" s="279"/>
      <c r="Y44" s="274"/>
      <c r="Z44" s="280"/>
      <c r="AA44" s="281" t="str">
        <f t="shared" si="7"/>
        <v>Compléter date émission</v>
      </c>
      <c r="AB44" s="269"/>
      <c r="AC44" s="269"/>
      <c r="AD44" s="282"/>
      <c r="AE44" s="282"/>
      <c r="AF44" s="270"/>
      <c r="AG44" s="269"/>
      <c r="AH44" s="269"/>
      <c r="AI44" s="269"/>
      <c r="AJ44" s="269"/>
      <c r="AK44" s="283" t="str">
        <f t="shared" si="8"/>
        <v>Compléter mode de gestion et montant FI</v>
      </c>
      <c r="AL44" s="270"/>
      <c r="AM44" s="270"/>
      <c r="AN44" s="270"/>
      <c r="AO44" s="280"/>
      <c r="AP44" s="281" t="str">
        <f t="shared" si="9"/>
        <v>Préciser montant FI, mode de passation et Type marché</v>
      </c>
      <c r="AQ44" s="281" t="str">
        <f t="shared" si="10"/>
        <v>Préciser montant FI, mode de passation et Type marché</v>
      </c>
      <c r="AR44" s="281" t="str">
        <f t="shared" si="11"/>
        <v>Préciser montant FI, mode de passation et Type marché</v>
      </c>
      <c r="AS44" s="281" t="str">
        <f t="shared" si="12"/>
        <v>Préciser montant FI, mode de passation et Type marché</v>
      </c>
      <c r="AT44" s="281" t="str">
        <f t="shared" si="13"/>
        <v>Préciser montant FI, mode de passation et Type marché</v>
      </c>
      <c r="AU44" s="281" t="str">
        <f t="shared" si="14"/>
        <v>Compléter délais du marché</v>
      </c>
      <c r="AV44" s="281" t="str">
        <f t="shared" si="15"/>
        <v>Compléter délais du marché</v>
      </c>
      <c r="AW44" s="280"/>
      <c r="AX44" s="284">
        <f t="shared" si="16"/>
        <v>0</v>
      </c>
      <c r="AY44" s="280"/>
      <c r="AZ44" s="284">
        <f t="shared" si="17"/>
        <v>0</v>
      </c>
      <c r="BA44" s="280"/>
      <c r="BB44" s="284">
        <f t="shared" si="18"/>
        <v>0</v>
      </c>
      <c r="BC44" s="280"/>
      <c r="BD44" s="284">
        <f t="shared" si="19"/>
        <v>0</v>
      </c>
      <c r="BE44" s="280"/>
      <c r="BF44" s="284">
        <f t="shared" si="20"/>
        <v>0</v>
      </c>
      <c r="BG44" s="280"/>
      <c r="BH44" s="284">
        <f t="shared" si="21"/>
        <v>0</v>
      </c>
      <c r="BI44" s="280" t="str">
        <f t="shared" si="22"/>
        <v/>
      </c>
      <c r="BJ44" s="280"/>
      <c r="BK44" s="284">
        <f t="shared" si="23"/>
        <v>0</v>
      </c>
      <c r="BL44" s="280"/>
      <c r="BM44" s="284">
        <f t="shared" si="24"/>
        <v>0</v>
      </c>
      <c r="BN44" s="271">
        <f t="shared" si="25"/>
        <v>0</v>
      </c>
      <c r="BO44" s="271" t="str">
        <f t="shared" si="26"/>
        <v>Confection</v>
      </c>
      <c r="BP44" s="271">
        <f t="shared" si="27"/>
        <v>0</v>
      </c>
      <c r="BQ44" s="269"/>
      <c r="BR44" s="269"/>
      <c r="BS44" s="269"/>
      <c r="BT44" s="285"/>
      <c r="BU44" s="273"/>
    </row>
    <row r="45" spans="1:73" ht="60.75" thickBot="1" x14ac:dyDescent="0.3">
      <c r="A45" s="269"/>
      <c r="B45" s="270"/>
      <c r="C45" s="271" t="str">
        <f t="shared" si="0"/>
        <v/>
      </c>
      <c r="D45" s="271" t="str">
        <f t="shared" si="1"/>
        <v/>
      </c>
      <c r="E45" s="270"/>
      <c r="F45" s="273"/>
      <c r="G45" s="269"/>
      <c r="H45" s="274"/>
      <c r="I45" s="274"/>
      <c r="J45" s="274"/>
      <c r="K45" s="274"/>
      <c r="L45" s="274"/>
      <c r="M45" s="275"/>
      <c r="N45" s="274"/>
      <c r="O45" s="276" t="str">
        <f t="shared" si="2"/>
        <v>Compéter montant FI</v>
      </c>
      <c r="P45" s="277" t="str">
        <f t="shared" si="3"/>
        <v/>
      </c>
      <c r="Q45" s="274"/>
      <c r="R45" s="276" t="str">
        <f t="shared" si="4"/>
        <v>Compléter montant contrat</v>
      </c>
      <c r="S45" s="278" t="str">
        <f t="shared" si="5"/>
        <v/>
      </c>
      <c r="T45" s="274"/>
      <c r="U45" s="276" t="str">
        <f t="shared" si="6"/>
        <v>Compléter montant contrat</v>
      </c>
      <c r="V45" s="279"/>
      <c r="W45" s="279"/>
      <c r="X45" s="279"/>
      <c r="Y45" s="274"/>
      <c r="Z45" s="280"/>
      <c r="AA45" s="281" t="str">
        <f t="shared" si="7"/>
        <v>Compléter date émission</v>
      </c>
      <c r="AB45" s="269"/>
      <c r="AC45" s="269"/>
      <c r="AD45" s="282"/>
      <c r="AE45" s="282"/>
      <c r="AF45" s="270"/>
      <c r="AG45" s="269"/>
      <c r="AH45" s="269"/>
      <c r="AI45" s="269"/>
      <c r="AJ45" s="269"/>
      <c r="AK45" s="283" t="str">
        <f t="shared" si="8"/>
        <v>Compléter mode de gestion et montant FI</v>
      </c>
      <c r="AL45" s="270"/>
      <c r="AM45" s="270"/>
      <c r="AN45" s="270"/>
      <c r="AO45" s="280"/>
      <c r="AP45" s="281" t="str">
        <f t="shared" si="9"/>
        <v>Préciser montant FI, mode de passation et Type marché</v>
      </c>
      <c r="AQ45" s="281" t="str">
        <f t="shared" si="10"/>
        <v>Préciser montant FI, mode de passation et Type marché</v>
      </c>
      <c r="AR45" s="281" t="str">
        <f t="shared" si="11"/>
        <v>Préciser montant FI, mode de passation et Type marché</v>
      </c>
      <c r="AS45" s="281" t="str">
        <f t="shared" si="12"/>
        <v>Préciser montant FI, mode de passation et Type marché</v>
      </c>
      <c r="AT45" s="281" t="str">
        <f t="shared" si="13"/>
        <v>Préciser montant FI, mode de passation et Type marché</v>
      </c>
      <c r="AU45" s="281" t="str">
        <f t="shared" si="14"/>
        <v>Compléter délais du marché</v>
      </c>
      <c r="AV45" s="281" t="str">
        <f t="shared" si="15"/>
        <v>Compléter délais du marché</v>
      </c>
      <c r="AW45" s="280"/>
      <c r="AX45" s="284">
        <f t="shared" si="16"/>
        <v>0</v>
      </c>
      <c r="AY45" s="280"/>
      <c r="AZ45" s="284">
        <f t="shared" si="17"/>
        <v>0</v>
      </c>
      <c r="BA45" s="280"/>
      <c r="BB45" s="284">
        <f t="shared" si="18"/>
        <v>0</v>
      </c>
      <c r="BC45" s="280"/>
      <c r="BD45" s="284">
        <f t="shared" si="19"/>
        <v>0</v>
      </c>
      <c r="BE45" s="280"/>
      <c r="BF45" s="284">
        <f t="shared" si="20"/>
        <v>0</v>
      </c>
      <c r="BG45" s="280"/>
      <c r="BH45" s="284">
        <f t="shared" si="21"/>
        <v>0</v>
      </c>
      <c r="BI45" s="280" t="str">
        <f t="shared" si="22"/>
        <v/>
      </c>
      <c r="BJ45" s="280"/>
      <c r="BK45" s="284">
        <f t="shared" si="23"/>
        <v>0</v>
      </c>
      <c r="BL45" s="280"/>
      <c r="BM45" s="284">
        <f t="shared" si="24"/>
        <v>0</v>
      </c>
      <c r="BN45" s="271">
        <f t="shared" si="25"/>
        <v>0</v>
      </c>
      <c r="BO45" s="271" t="str">
        <f t="shared" si="26"/>
        <v>Confection</v>
      </c>
      <c r="BP45" s="271">
        <f t="shared" si="27"/>
        <v>0</v>
      </c>
      <c r="BQ45" s="269"/>
      <c r="BR45" s="269"/>
      <c r="BS45" s="269"/>
      <c r="BT45" s="285"/>
      <c r="BU45" s="273"/>
    </row>
    <row r="46" spans="1:73" ht="60.75" thickBot="1" x14ac:dyDescent="0.3">
      <c r="A46" s="269"/>
      <c r="B46" s="270"/>
      <c r="C46" s="271" t="str">
        <f t="shared" si="0"/>
        <v/>
      </c>
      <c r="D46" s="271" t="str">
        <f t="shared" si="1"/>
        <v/>
      </c>
      <c r="E46" s="270"/>
      <c r="F46" s="273"/>
      <c r="G46" s="269"/>
      <c r="H46" s="274"/>
      <c r="I46" s="274"/>
      <c r="J46" s="274"/>
      <c r="K46" s="274"/>
      <c r="L46" s="274"/>
      <c r="M46" s="275"/>
      <c r="N46" s="274"/>
      <c r="O46" s="276" t="str">
        <f t="shared" si="2"/>
        <v>Compéter montant FI</v>
      </c>
      <c r="P46" s="277" t="str">
        <f t="shared" si="3"/>
        <v/>
      </c>
      <c r="Q46" s="274"/>
      <c r="R46" s="276" t="str">
        <f t="shared" si="4"/>
        <v>Compléter montant contrat</v>
      </c>
      <c r="S46" s="278" t="str">
        <f t="shared" si="5"/>
        <v/>
      </c>
      <c r="T46" s="274"/>
      <c r="U46" s="276" t="str">
        <f t="shared" si="6"/>
        <v>Compléter montant contrat</v>
      </c>
      <c r="V46" s="279"/>
      <c r="W46" s="279"/>
      <c r="X46" s="279"/>
      <c r="Y46" s="274"/>
      <c r="Z46" s="280"/>
      <c r="AA46" s="281" t="str">
        <f t="shared" si="7"/>
        <v>Compléter date émission</v>
      </c>
      <c r="AB46" s="269"/>
      <c r="AC46" s="269"/>
      <c r="AD46" s="282"/>
      <c r="AE46" s="282"/>
      <c r="AF46" s="270"/>
      <c r="AG46" s="269"/>
      <c r="AH46" s="269"/>
      <c r="AI46" s="269"/>
      <c r="AJ46" s="269"/>
      <c r="AK46" s="283" t="str">
        <f t="shared" si="8"/>
        <v>Compléter mode de gestion et montant FI</v>
      </c>
      <c r="AL46" s="270"/>
      <c r="AM46" s="270"/>
      <c r="AN46" s="270"/>
      <c r="AO46" s="280"/>
      <c r="AP46" s="281" t="str">
        <f t="shared" si="9"/>
        <v>Préciser montant FI, mode de passation et Type marché</v>
      </c>
      <c r="AQ46" s="281" t="str">
        <f t="shared" si="10"/>
        <v>Préciser montant FI, mode de passation et Type marché</v>
      </c>
      <c r="AR46" s="281" t="str">
        <f t="shared" si="11"/>
        <v>Préciser montant FI, mode de passation et Type marché</v>
      </c>
      <c r="AS46" s="281" t="str">
        <f t="shared" si="12"/>
        <v>Préciser montant FI, mode de passation et Type marché</v>
      </c>
      <c r="AT46" s="281" t="str">
        <f t="shared" si="13"/>
        <v>Préciser montant FI, mode de passation et Type marché</v>
      </c>
      <c r="AU46" s="281" t="str">
        <f t="shared" si="14"/>
        <v>Compléter délais du marché</v>
      </c>
      <c r="AV46" s="281" t="str">
        <f t="shared" si="15"/>
        <v>Compléter délais du marché</v>
      </c>
      <c r="AW46" s="280"/>
      <c r="AX46" s="284">
        <f t="shared" si="16"/>
        <v>0</v>
      </c>
      <c r="AY46" s="280"/>
      <c r="AZ46" s="284">
        <f t="shared" si="17"/>
        <v>0</v>
      </c>
      <c r="BA46" s="280"/>
      <c r="BB46" s="284">
        <f t="shared" si="18"/>
        <v>0</v>
      </c>
      <c r="BC46" s="280"/>
      <c r="BD46" s="284">
        <f t="shared" si="19"/>
        <v>0</v>
      </c>
      <c r="BE46" s="280"/>
      <c r="BF46" s="284">
        <f t="shared" si="20"/>
        <v>0</v>
      </c>
      <c r="BG46" s="280"/>
      <c r="BH46" s="284">
        <f t="shared" si="21"/>
        <v>0</v>
      </c>
      <c r="BI46" s="280" t="str">
        <f t="shared" si="22"/>
        <v/>
      </c>
      <c r="BJ46" s="280"/>
      <c r="BK46" s="284">
        <f t="shared" si="23"/>
        <v>0</v>
      </c>
      <c r="BL46" s="280"/>
      <c r="BM46" s="284">
        <f t="shared" si="24"/>
        <v>0</v>
      </c>
      <c r="BN46" s="271">
        <f t="shared" si="25"/>
        <v>0</v>
      </c>
      <c r="BO46" s="271" t="str">
        <f t="shared" si="26"/>
        <v>Confection</v>
      </c>
      <c r="BP46" s="271">
        <f t="shared" si="27"/>
        <v>0</v>
      </c>
      <c r="BQ46" s="269"/>
      <c r="BR46" s="269"/>
      <c r="BS46" s="269"/>
      <c r="BT46" s="285"/>
      <c r="BU46" s="273"/>
    </row>
    <row r="47" spans="1:73" ht="60.75" thickBot="1" x14ac:dyDescent="0.3">
      <c r="A47" s="269"/>
      <c r="B47" s="270"/>
      <c r="C47" s="271" t="str">
        <f t="shared" si="0"/>
        <v/>
      </c>
      <c r="D47" s="271" t="str">
        <f t="shared" si="1"/>
        <v/>
      </c>
      <c r="E47" s="270"/>
      <c r="F47" s="273"/>
      <c r="G47" s="269"/>
      <c r="H47" s="274"/>
      <c r="I47" s="274"/>
      <c r="J47" s="274"/>
      <c r="K47" s="274"/>
      <c r="L47" s="274"/>
      <c r="M47" s="275"/>
      <c r="N47" s="274"/>
      <c r="O47" s="276" t="str">
        <f t="shared" si="2"/>
        <v>Compéter montant FI</v>
      </c>
      <c r="P47" s="277" t="str">
        <f t="shared" si="3"/>
        <v/>
      </c>
      <c r="Q47" s="274"/>
      <c r="R47" s="276" t="str">
        <f t="shared" si="4"/>
        <v>Compléter montant contrat</v>
      </c>
      <c r="S47" s="278" t="str">
        <f t="shared" si="5"/>
        <v/>
      </c>
      <c r="T47" s="274"/>
      <c r="U47" s="276" t="str">
        <f t="shared" si="6"/>
        <v>Compléter montant contrat</v>
      </c>
      <c r="V47" s="279"/>
      <c r="W47" s="279"/>
      <c r="X47" s="279"/>
      <c r="Y47" s="274"/>
      <c r="Z47" s="280"/>
      <c r="AA47" s="281" t="str">
        <f t="shared" si="7"/>
        <v>Compléter date émission</v>
      </c>
      <c r="AB47" s="269"/>
      <c r="AC47" s="269"/>
      <c r="AD47" s="282"/>
      <c r="AE47" s="282"/>
      <c r="AF47" s="270"/>
      <c r="AG47" s="269"/>
      <c r="AH47" s="269"/>
      <c r="AI47" s="269"/>
      <c r="AJ47" s="269"/>
      <c r="AK47" s="283" t="str">
        <f t="shared" si="8"/>
        <v>Compléter mode de gestion et montant FI</v>
      </c>
      <c r="AL47" s="270"/>
      <c r="AM47" s="270"/>
      <c r="AN47" s="270"/>
      <c r="AO47" s="280"/>
      <c r="AP47" s="281" t="str">
        <f t="shared" si="9"/>
        <v>Préciser montant FI, mode de passation et Type marché</v>
      </c>
      <c r="AQ47" s="281" t="str">
        <f t="shared" si="10"/>
        <v>Préciser montant FI, mode de passation et Type marché</v>
      </c>
      <c r="AR47" s="281" t="str">
        <f t="shared" si="11"/>
        <v>Préciser montant FI, mode de passation et Type marché</v>
      </c>
      <c r="AS47" s="281" t="str">
        <f t="shared" si="12"/>
        <v>Préciser montant FI, mode de passation et Type marché</v>
      </c>
      <c r="AT47" s="281" t="str">
        <f t="shared" si="13"/>
        <v>Préciser montant FI, mode de passation et Type marché</v>
      </c>
      <c r="AU47" s="281" t="str">
        <f t="shared" si="14"/>
        <v>Compléter délais du marché</v>
      </c>
      <c r="AV47" s="281" t="str">
        <f t="shared" si="15"/>
        <v>Compléter délais du marché</v>
      </c>
      <c r="AW47" s="280"/>
      <c r="AX47" s="284">
        <f t="shared" si="16"/>
        <v>0</v>
      </c>
      <c r="AY47" s="280"/>
      <c r="AZ47" s="284">
        <f t="shared" si="17"/>
        <v>0</v>
      </c>
      <c r="BA47" s="280"/>
      <c r="BB47" s="284">
        <f t="shared" si="18"/>
        <v>0</v>
      </c>
      <c r="BC47" s="280"/>
      <c r="BD47" s="284">
        <f t="shared" si="19"/>
        <v>0</v>
      </c>
      <c r="BE47" s="280"/>
      <c r="BF47" s="284">
        <f t="shared" si="20"/>
        <v>0</v>
      </c>
      <c r="BG47" s="280"/>
      <c r="BH47" s="284">
        <f t="shared" si="21"/>
        <v>0</v>
      </c>
      <c r="BI47" s="280" t="str">
        <f t="shared" si="22"/>
        <v/>
      </c>
      <c r="BJ47" s="280"/>
      <c r="BK47" s="284">
        <f t="shared" si="23"/>
        <v>0</v>
      </c>
      <c r="BL47" s="280"/>
      <c r="BM47" s="284">
        <f t="shared" si="24"/>
        <v>0</v>
      </c>
      <c r="BN47" s="271">
        <f t="shared" si="25"/>
        <v>0</v>
      </c>
      <c r="BO47" s="271" t="str">
        <f t="shared" si="26"/>
        <v>Confection</v>
      </c>
      <c r="BP47" s="271">
        <f t="shared" si="27"/>
        <v>0</v>
      </c>
      <c r="BQ47" s="269"/>
      <c r="BR47" s="269"/>
      <c r="BS47" s="269"/>
      <c r="BT47" s="285"/>
      <c r="BU47" s="273"/>
    </row>
    <row r="48" spans="1:73" ht="60.75" thickBot="1" x14ac:dyDescent="0.3">
      <c r="A48" s="269"/>
      <c r="B48" s="270"/>
      <c r="C48" s="271" t="str">
        <f t="shared" si="0"/>
        <v/>
      </c>
      <c r="D48" s="271" t="str">
        <f t="shared" si="1"/>
        <v/>
      </c>
      <c r="E48" s="270"/>
      <c r="F48" s="273"/>
      <c r="G48" s="269"/>
      <c r="H48" s="274"/>
      <c r="I48" s="274"/>
      <c r="J48" s="274"/>
      <c r="K48" s="274"/>
      <c r="L48" s="274"/>
      <c r="M48" s="275"/>
      <c r="N48" s="274"/>
      <c r="O48" s="276" t="str">
        <f t="shared" si="2"/>
        <v>Compéter montant FI</v>
      </c>
      <c r="P48" s="277" t="str">
        <f t="shared" si="3"/>
        <v/>
      </c>
      <c r="Q48" s="274"/>
      <c r="R48" s="276" t="str">
        <f t="shared" si="4"/>
        <v>Compléter montant contrat</v>
      </c>
      <c r="S48" s="278" t="str">
        <f t="shared" si="5"/>
        <v/>
      </c>
      <c r="T48" s="274"/>
      <c r="U48" s="276" t="str">
        <f t="shared" si="6"/>
        <v>Compléter montant contrat</v>
      </c>
      <c r="V48" s="279"/>
      <c r="W48" s="279"/>
      <c r="X48" s="279"/>
      <c r="Y48" s="274"/>
      <c r="Z48" s="280"/>
      <c r="AA48" s="281" t="str">
        <f t="shared" si="7"/>
        <v>Compléter date émission</v>
      </c>
      <c r="AB48" s="269"/>
      <c r="AC48" s="269"/>
      <c r="AD48" s="282"/>
      <c r="AE48" s="282"/>
      <c r="AF48" s="270"/>
      <c r="AG48" s="269"/>
      <c r="AH48" s="269"/>
      <c r="AI48" s="269"/>
      <c r="AJ48" s="269"/>
      <c r="AK48" s="283" t="str">
        <f t="shared" si="8"/>
        <v>Compléter mode de gestion et montant FI</v>
      </c>
      <c r="AL48" s="270"/>
      <c r="AM48" s="270"/>
      <c r="AN48" s="270"/>
      <c r="AO48" s="280"/>
      <c r="AP48" s="281" t="str">
        <f t="shared" si="9"/>
        <v>Préciser montant FI, mode de passation et Type marché</v>
      </c>
      <c r="AQ48" s="281" t="str">
        <f t="shared" si="10"/>
        <v>Préciser montant FI, mode de passation et Type marché</v>
      </c>
      <c r="AR48" s="281" t="str">
        <f t="shared" si="11"/>
        <v>Préciser montant FI, mode de passation et Type marché</v>
      </c>
      <c r="AS48" s="281" t="str">
        <f t="shared" si="12"/>
        <v>Préciser montant FI, mode de passation et Type marché</v>
      </c>
      <c r="AT48" s="281" t="str">
        <f t="shared" si="13"/>
        <v>Préciser montant FI, mode de passation et Type marché</v>
      </c>
      <c r="AU48" s="281" t="str">
        <f t="shared" si="14"/>
        <v>Compléter délais du marché</v>
      </c>
      <c r="AV48" s="281" t="str">
        <f t="shared" si="15"/>
        <v>Compléter délais du marché</v>
      </c>
      <c r="AW48" s="280"/>
      <c r="AX48" s="284">
        <f t="shared" si="16"/>
        <v>0</v>
      </c>
      <c r="AY48" s="280"/>
      <c r="AZ48" s="284">
        <f t="shared" si="17"/>
        <v>0</v>
      </c>
      <c r="BA48" s="280"/>
      <c r="BB48" s="284">
        <f t="shared" si="18"/>
        <v>0</v>
      </c>
      <c r="BC48" s="280"/>
      <c r="BD48" s="284">
        <f t="shared" si="19"/>
        <v>0</v>
      </c>
      <c r="BE48" s="280"/>
      <c r="BF48" s="284">
        <f t="shared" si="20"/>
        <v>0</v>
      </c>
      <c r="BG48" s="280"/>
      <c r="BH48" s="284">
        <f t="shared" si="21"/>
        <v>0</v>
      </c>
      <c r="BI48" s="280" t="str">
        <f t="shared" si="22"/>
        <v/>
      </c>
      <c r="BJ48" s="280"/>
      <c r="BK48" s="284">
        <f t="shared" si="23"/>
        <v>0</v>
      </c>
      <c r="BL48" s="280"/>
      <c r="BM48" s="284">
        <f t="shared" si="24"/>
        <v>0</v>
      </c>
      <c r="BN48" s="271">
        <f t="shared" si="25"/>
        <v>0</v>
      </c>
      <c r="BO48" s="271" t="str">
        <f t="shared" si="26"/>
        <v>Confection</v>
      </c>
      <c r="BP48" s="271">
        <f t="shared" si="27"/>
        <v>0</v>
      </c>
      <c r="BQ48" s="269"/>
      <c r="BR48" s="269"/>
      <c r="BS48" s="269"/>
      <c r="BT48" s="285"/>
      <c r="BU48" s="273"/>
    </row>
    <row r="49" spans="1:73" ht="60.75" thickBot="1" x14ac:dyDescent="0.3">
      <c r="A49" s="269"/>
      <c r="B49" s="270"/>
      <c r="C49" s="271" t="str">
        <f t="shared" si="0"/>
        <v/>
      </c>
      <c r="D49" s="271" t="str">
        <f t="shared" si="1"/>
        <v/>
      </c>
      <c r="E49" s="270"/>
      <c r="F49" s="273"/>
      <c r="G49" s="269"/>
      <c r="H49" s="274"/>
      <c r="I49" s="274"/>
      <c r="J49" s="274"/>
      <c r="K49" s="274"/>
      <c r="L49" s="274"/>
      <c r="M49" s="275"/>
      <c r="N49" s="274"/>
      <c r="O49" s="276" t="str">
        <f t="shared" si="2"/>
        <v>Compéter montant FI</v>
      </c>
      <c r="P49" s="277" t="str">
        <f t="shared" si="3"/>
        <v/>
      </c>
      <c r="Q49" s="274"/>
      <c r="R49" s="276" t="str">
        <f t="shared" si="4"/>
        <v>Compléter montant contrat</v>
      </c>
      <c r="S49" s="278" t="str">
        <f t="shared" si="5"/>
        <v/>
      </c>
      <c r="T49" s="274"/>
      <c r="U49" s="276" t="str">
        <f t="shared" si="6"/>
        <v>Compléter montant contrat</v>
      </c>
      <c r="V49" s="279"/>
      <c r="W49" s="279"/>
      <c r="X49" s="279"/>
      <c r="Y49" s="274"/>
      <c r="Z49" s="280"/>
      <c r="AA49" s="281" t="str">
        <f t="shared" si="7"/>
        <v>Compléter date émission</v>
      </c>
      <c r="AB49" s="269"/>
      <c r="AC49" s="269"/>
      <c r="AD49" s="282"/>
      <c r="AE49" s="282"/>
      <c r="AF49" s="270"/>
      <c r="AG49" s="269"/>
      <c r="AH49" s="269"/>
      <c r="AI49" s="269"/>
      <c r="AJ49" s="269"/>
      <c r="AK49" s="283" t="str">
        <f t="shared" si="8"/>
        <v>Compléter mode de gestion et montant FI</v>
      </c>
      <c r="AL49" s="270"/>
      <c r="AM49" s="270"/>
      <c r="AN49" s="270"/>
      <c r="AO49" s="280"/>
      <c r="AP49" s="281" t="str">
        <f t="shared" si="9"/>
        <v>Préciser montant FI, mode de passation et Type marché</v>
      </c>
      <c r="AQ49" s="281" t="str">
        <f t="shared" si="10"/>
        <v>Préciser montant FI, mode de passation et Type marché</v>
      </c>
      <c r="AR49" s="281" t="str">
        <f t="shared" si="11"/>
        <v>Préciser montant FI, mode de passation et Type marché</v>
      </c>
      <c r="AS49" s="281" t="str">
        <f t="shared" si="12"/>
        <v>Préciser montant FI, mode de passation et Type marché</v>
      </c>
      <c r="AT49" s="281" t="str">
        <f t="shared" si="13"/>
        <v>Préciser montant FI, mode de passation et Type marché</v>
      </c>
      <c r="AU49" s="281" t="str">
        <f t="shared" si="14"/>
        <v>Compléter délais du marché</v>
      </c>
      <c r="AV49" s="281" t="str">
        <f t="shared" si="15"/>
        <v>Compléter délais du marché</v>
      </c>
      <c r="AW49" s="280"/>
      <c r="AX49" s="284">
        <f t="shared" si="16"/>
        <v>0</v>
      </c>
      <c r="AY49" s="280"/>
      <c r="AZ49" s="284">
        <f t="shared" si="17"/>
        <v>0</v>
      </c>
      <c r="BA49" s="280"/>
      <c r="BB49" s="284">
        <f t="shared" si="18"/>
        <v>0</v>
      </c>
      <c r="BC49" s="280"/>
      <c r="BD49" s="284">
        <f t="shared" si="19"/>
        <v>0</v>
      </c>
      <c r="BE49" s="280"/>
      <c r="BF49" s="284">
        <f t="shared" si="20"/>
        <v>0</v>
      </c>
      <c r="BG49" s="280"/>
      <c r="BH49" s="284">
        <f t="shared" si="21"/>
        <v>0</v>
      </c>
      <c r="BI49" s="280" t="str">
        <f t="shared" si="22"/>
        <v/>
      </c>
      <c r="BJ49" s="280"/>
      <c r="BK49" s="284">
        <f t="shared" si="23"/>
        <v>0</v>
      </c>
      <c r="BL49" s="280"/>
      <c r="BM49" s="284">
        <f t="shared" si="24"/>
        <v>0</v>
      </c>
      <c r="BN49" s="271">
        <f t="shared" si="25"/>
        <v>0</v>
      </c>
      <c r="BO49" s="271" t="str">
        <f t="shared" si="26"/>
        <v>Confection</v>
      </c>
      <c r="BP49" s="271">
        <f t="shared" si="27"/>
        <v>0</v>
      </c>
      <c r="BQ49" s="269"/>
      <c r="BR49" s="269"/>
      <c r="BS49" s="269"/>
      <c r="BT49" s="285"/>
      <c r="BU49" s="273"/>
    </row>
    <row r="50" spans="1:73" ht="60.75" thickBot="1" x14ac:dyDescent="0.3">
      <c r="A50" s="269"/>
      <c r="B50" s="270"/>
      <c r="C50" s="271" t="str">
        <f t="shared" si="0"/>
        <v/>
      </c>
      <c r="D50" s="271" t="str">
        <f t="shared" si="1"/>
        <v/>
      </c>
      <c r="E50" s="270"/>
      <c r="F50" s="273"/>
      <c r="G50" s="269"/>
      <c r="H50" s="274"/>
      <c r="I50" s="274"/>
      <c r="J50" s="274"/>
      <c r="K50" s="274"/>
      <c r="L50" s="274"/>
      <c r="M50" s="275"/>
      <c r="N50" s="274"/>
      <c r="O50" s="276" t="str">
        <f t="shared" si="2"/>
        <v>Compéter montant FI</v>
      </c>
      <c r="P50" s="277" t="str">
        <f t="shared" si="3"/>
        <v/>
      </c>
      <c r="Q50" s="274"/>
      <c r="R50" s="276" t="str">
        <f t="shared" si="4"/>
        <v>Compléter montant contrat</v>
      </c>
      <c r="S50" s="278" t="str">
        <f t="shared" si="5"/>
        <v/>
      </c>
      <c r="T50" s="274"/>
      <c r="U50" s="276" t="str">
        <f t="shared" si="6"/>
        <v>Compléter montant contrat</v>
      </c>
      <c r="V50" s="279"/>
      <c r="W50" s="279"/>
      <c r="X50" s="279"/>
      <c r="Y50" s="274"/>
      <c r="Z50" s="280"/>
      <c r="AA50" s="281" t="str">
        <f t="shared" si="7"/>
        <v>Compléter date émission</v>
      </c>
      <c r="AB50" s="269"/>
      <c r="AC50" s="269"/>
      <c r="AD50" s="282"/>
      <c r="AE50" s="282"/>
      <c r="AF50" s="270"/>
      <c r="AG50" s="269"/>
      <c r="AH50" s="269"/>
      <c r="AI50" s="269"/>
      <c r="AJ50" s="269"/>
      <c r="AK50" s="283" t="str">
        <f t="shared" si="8"/>
        <v>Compléter mode de gestion et montant FI</v>
      </c>
      <c r="AL50" s="270"/>
      <c r="AM50" s="270"/>
      <c r="AN50" s="270"/>
      <c r="AO50" s="280"/>
      <c r="AP50" s="281" t="str">
        <f t="shared" si="9"/>
        <v>Préciser montant FI, mode de passation et Type marché</v>
      </c>
      <c r="AQ50" s="281" t="str">
        <f t="shared" si="10"/>
        <v>Préciser montant FI, mode de passation et Type marché</v>
      </c>
      <c r="AR50" s="281" t="str">
        <f t="shared" si="11"/>
        <v>Préciser montant FI, mode de passation et Type marché</v>
      </c>
      <c r="AS50" s="281" t="str">
        <f t="shared" si="12"/>
        <v>Préciser montant FI, mode de passation et Type marché</v>
      </c>
      <c r="AT50" s="281" t="str">
        <f t="shared" si="13"/>
        <v>Préciser montant FI, mode de passation et Type marché</v>
      </c>
      <c r="AU50" s="281" t="str">
        <f t="shared" si="14"/>
        <v>Compléter délais du marché</v>
      </c>
      <c r="AV50" s="281" t="str">
        <f t="shared" si="15"/>
        <v>Compléter délais du marché</v>
      </c>
      <c r="AW50" s="280"/>
      <c r="AX50" s="284">
        <f t="shared" si="16"/>
        <v>0</v>
      </c>
      <c r="AY50" s="280"/>
      <c r="AZ50" s="284">
        <f t="shared" si="17"/>
        <v>0</v>
      </c>
      <c r="BA50" s="280"/>
      <c r="BB50" s="284">
        <f t="shared" si="18"/>
        <v>0</v>
      </c>
      <c r="BC50" s="280"/>
      <c r="BD50" s="284">
        <f t="shared" si="19"/>
        <v>0</v>
      </c>
      <c r="BE50" s="280"/>
      <c r="BF50" s="284">
        <f t="shared" si="20"/>
        <v>0</v>
      </c>
      <c r="BG50" s="280"/>
      <c r="BH50" s="284">
        <f t="shared" si="21"/>
        <v>0</v>
      </c>
      <c r="BI50" s="280" t="str">
        <f t="shared" si="22"/>
        <v/>
      </c>
      <c r="BJ50" s="280"/>
      <c r="BK50" s="284">
        <f t="shared" si="23"/>
        <v>0</v>
      </c>
      <c r="BL50" s="280"/>
      <c r="BM50" s="284">
        <f t="shared" si="24"/>
        <v>0</v>
      </c>
      <c r="BN50" s="271">
        <f t="shared" si="25"/>
        <v>0</v>
      </c>
      <c r="BO50" s="271" t="str">
        <f t="shared" si="26"/>
        <v>Confection</v>
      </c>
      <c r="BP50" s="271">
        <f t="shared" si="27"/>
        <v>0</v>
      </c>
      <c r="BQ50" s="269"/>
      <c r="BR50" s="269"/>
      <c r="BS50" s="269"/>
      <c r="BT50" s="285"/>
      <c r="BU50" s="273"/>
    </row>
    <row r="51" spans="1:73" ht="60.75" thickBot="1" x14ac:dyDescent="0.3">
      <c r="A51" s="269"/>
      <c r="B51" s="270"/>
      <c r="C51" s="271" t="str">
        <f t="shared" si="0"/>
        <v/>
      </c>
      <c r="D51" s="271" t="str">
        <f t="shared" si="1"/>
        <v/>
      </c>
      <c r="E51" s="270"/>
      <c r="F51" s="273"/>
      <c r="G51" s="269"/>
      <c r="H51" s="274"/>
      <c r="I51" s="274"/>
      <c r="J51" s="274"/>
      <c r="K51" s="274"/>
      <c r="L51" s="274"/>
      <c r="M51" s="275"/>
      <c r="N51" s="274"/>
      <c r="O51" s="276" t="str">
        <f t="shared" si="2"/>
        <v>Compéter montant FI</v>
      </c>
      <c r="P51" s="277" t="str">
        <f t="shared" si="3"/>
        <v/>
      </c>
      <c r="Q51" s="274"/>
      <c r="R51" s="276" t="str">
        <f t="shared" si="4"/>
        <v>Compléter montant contrat</v>
      </c>
      <c r="S51" s="278" t="str">
        <f t="shared" si="5"/>
        <v/>
      </c>
      <c r="T51" s="274"/>
      <c r="U51" s="276" t="str">
        <f t="shared" si="6"/>
        <v>Compléter montant contrat</v>
      </c>
      <c r="V51" s="279"/>
      <c r="W51" s="279"/>
      <c r="X51" s="279"/>
      <c r="Y51" s="274"/>
      <c r="Z51" s="280"/>
      <c r="AA51" s="281" t="str">
        <f t="shared" si="7"/>
        <v>Compléter date émission</v>
      </c>
      <c r="AB51" s="269"/>
      <c r="AC51" s="269"/>
      <c r="AD51" s="282"/>
      <c r="AE51" s="282"/>
      <c r="AF51" s="270"/>
      <c r="AG51" s="269"/>
      <c r="AH51" s="269"/>
      <c r="AI51" s="269"/>
      <c r="AJ51" s="269"/>
      <c r="AK51" s="283" t="str">
        <f t="shared" si="8"/>
        <v>Compléter mode de gestion et montant FI</v>
      </c>
      <c r="AL51" s="270"/>
      <c r="AM51" s="270"/>
      <c r="AN51" s="270"/>
      <c r="AO51" s="280"/>
      <c r="AP51" s="281" t="str">
        <f t="shared" si="9"/>
        <v>Préciser montant FI, mode de passation et Type marché</v>
      </c>
      <c r="AQ51" s="281" t="str">
        <f t="shared" si="10"/>
        <v>Préciser montant FI, mode de passation et Type marché</v>
      </c>
      <c r="AR51" s="281" t="str">
        <f t="shared" si="11"/>
        <v>Préciser montant FI, mode de passation et Type marché</v>
      </c>
      <c r="AS51" s="281" t="str">
        <f t="shared" si="12"/>
        <v>Préciser montant FI, mode de passation et Type marché</v>
      </c>
      <c r="AT51" s="281" t="str">
        <f t="shared" si="13"/>
        <v>Préciser montant FI, mode de passation et Type marché</v>
      </c>
      <c r="AU51" s="281" t="str">
        <f t="shared" si="14"/>
        <v>Compléter délais du marché</v>
      </c>
      <c r="AV51" s="281" t="str">
        <f t="shared" si="15"/>
        <v>Compléter délais du marché</v>
      </c>
      <c r="AW51" s="280"/>
      <c r="AX51" s="284">
        <f t="shared" si="16"/>
        <v>0</v>
      </c>
      <c r="AY51" s="280"/>
      <c r="AZ51" s="284">
        <f t="shared" si="17"/>
        <v>0</v>
      </c>
      <c r="BA51" s="280"/>
      <c r="BB51" s="284">
        <f t="shared" si="18"/>
        <v>0</v>
      </c>
      <c r="BC51" s="280"/>
      <c r="BD51" s="284">
        <f t="shared" si="19"/>
        <v>0</v>
      </c>
      <c r="BE51" s="280"/>
      <c r="BF51" s="284">
        <f t="shared" si="20"/>
        <v>0</v>
      </c>
      <c r="BG51" s="280"/>
      <c r="BH51" s="284">
        <f t="shared" si="21"/>
        <v>0</v>
      </c>
      <c r="BI51" s="280" t="str">
        <f t="shared" si="22"/>
        <v/>
      </c>
      <c r="BJ51" s="280"/>
      <c r="BK51" s="284">
        <f t="shared" si="23"/>
        <v>0</v>
      </c>
      <c r="BL51" s="280"/>
      <c r="BM51" s="284">
        <f t="shared" si="24"/>
        <v>0</v>
      </c>
      <c r="BN51" s="271">
        <f t="shared" si="25"/>
        <v>0</v>
      </c>
      <c r="BO51" s="271" t="str">
        <f t="shared" si="26"/>
        <v>Confection</v>
      </c>
      <c r="BP51" s="271">
        <f t="shared" si="27"/>
        <v>0</v>
      </c>
      <c r="BQ51" s="269"/>
      <c r="BR51" s="269"/>
      <c r="BS51" s="269"/>
      <c r="BT51" s="285"/>
      <c r="BU51" s="273"/>
    </row>
    <row r="52" spans="1:73" ht="60.75" thickBot="1" x14ac:dyDescent="0.3">
      <c r="A52" s="269"/>
      <c r="B52" s="270"/>
      <c r="C52" s="271" t="str">
        <f t="shared" si="0"/>
        <v/>
      </c>
      <c r="D52" s="271" t="str">
        <f t="shared" si="1"/>
        <v/>
      </c>
      <c r="E52" s="270"/>
      <c r="F52" s="273"/>
      <c r="G52" s="269"/>
      <c r="H52" s="274"/>
      <c r="I52" s="274"/>
      <c r="J52" s="274"/>
      <c r="K52" s="274"/>
      <c r="L52" s="274"/>
      <c r="M52" s="275"/>
      <c r="N52" s="274"/>
      <c r="O52" s="276" t="str">
        <f t="shared" si="2"/>
        <v>Compéter montant FI</v>
      </c>
      <c r="P52" s="277" t="str">
        <f t="shared" si="3"/>
        <v/>
      </c>
      <c r="Q52" s="274"/>
      <c r="R52" s="276" t="str">
        <f t="shared" si="4"/>
        <v>Compléter montant contrat</v>
      </c>
      <c r="S52" s="278" t="str">
        <f t="shared" si="5"/>
        <v/>
      </c>
      <c r="T52" s="274"/>
      <c r="U52" s="276" t="str">
        <f t="shared" si="6"/>
        <v>Compléter montant contrat</v>
      </c>
      <c r="V52" s="279"/>
      <c r="W52" s="279"/>
      <c r="X52" s="279"/>
      <c r="Y52" s="274"/>
      <c r="Z52" s="280"/>
      <c r="AA52" s="281" t="str">
        <f t="shared" si="7"/>
        <v>Compléter date émission</v>
      </c>
      <c r="AB52" s="269"/>
      <c r="AC52" s="269"/>
      <c r="AD52" s="282"/>
      <c r="AE52" s="282"/>
      <c r="AF52" s="270"/>
      <c r="AG52" s="269"/>
      <c r="AH52" s="269"/>
      <c r="AI52" s="269"/>
      <c r="AJ52" s="269"/>
      <c r="AK52" s="283" t="str">
        <f t="shared" si="8"/>
        <v>Compléter mode de gestion et montant FI</v>
      </c>
      <c r="AL52" s="270"/>
      <c r="AM52" s="270"/>
      <c r="AN52" s="270"/>
      <c r="AO52" s="280"/>
      <c r="AP52" s="281" t="str">
        <f t="shared" si="9"/>
        <v>Préciser montant FI, mode de passation et Type marché</v>
      </c>
      <c r="AQ52" s="281" t="str">
        <f t="shared" si="10"/>
        <v>Préciser montant FI, mode de passation et Type marché</v>
      </c>
      <c r="AR52" s="281" t="str">
        <f t="shared" si="11"/>
        <v>Préciser montant FI, mode de passation et Type marché</v>
      </c>
      <c r="AS52" s="281" t="str">
        <f t="shared" si="12"/>
        <v>Préciser montant FI, mode de passation et Type marché</v>
      </c>
      <c r="AT52" s="281" t="str">
        <f t="shared" si="13"/>
        <v>Préciser montant FI, mode de passation et Type marché</v>
      </c>
      <c r="AU52" s="281" t="str">
        <f t="shared" si="14"/>
        <v>Compléter délais du marché</v>
      </c>
      <c r="AV52" s="281" t="str">
        <f t="shared" si="15"/>
        <v>Compléter délais du marché</v>
      </c>
      <c r="AW52" s="280"/>
      <c r="AX52" s="284">
        <f t="shared" si="16"/>
        <v>0</v>
      </c>
      <c r="AY52" s="280"/>
      <c r="AZ52" s="284">
        <f t="shared" si="17"/>
        <v>0</v>
      </c>
      <c r="BA52" s="280"/>
      <c r="BB52" s="284">
        <f t="shared" si="18"/>
        <v>0</v>
      </c>
      <c r="BC52" s="280"/>
      <c r="BD52" s="284">
        <f t="shared" si="19"/>
        <v>0</v>
      </c>
      <c r="BE52" s="280"/>
      <c r="BF52" s="284">
        <f t="shared" si="20"/>
        <v>0</v>
      </c>
      <c r="BG52" s="280"/>
      <c r="BH52" s="284">
        <f t="shared" si="21"/>
        <v>0</v>
      </c>
      <c r="BI52" s="280" t="str">
        <f t="shared" si="22"/>
        <v/>
      </c>
      <c r="BJ52" s="280"/>
      <c r="BK52" s="284">
        <f t="shared" si="23"/>
        <v>0</v>
      </c>
      <c r="BL52" s="280"/>
      <c r="BM52" s="284">
        <f t="shared" si="24"/>
        <v>0</v>
      </c>
      <c r="BN52" s="271">
        <f t="shared" si="25"/>
        <v>0</v>
      </c>
      <c r="BO52" s="271" t="str">
        <f t="shared" si="26"/>
        <v>Confection</v>
      </c>
      <c r="BP52" s="271">
        <f t="shared" si="27"/>
        <v>0</v>
      </c>
      <c r="BQ52" s="269"/>
      <c r="BR52" s="269"/>
      <c r="BS52" s="269"/>
      <c r="BT52" s="285"/>
      <c r="BU52" s="273"/>
    </row>
    <row r="53" spans="1:73" ht="60.75" thickBot="1" x14ac:dyDescent="0.3">
      <c r="A53" s="269"/>
      <c r="B53" s="270"/>
      <c r="C53" s="271" t="str">
        <f t="shared" si="0"/>
        <v/>
      </c>
      <c r="D53" s="271" t="str">
        <f t="shared" si="1"/>
        <v/>
      </c>
      <c r="E53" s="270"/>
      <c r="F53" s="273"/>
      <c r="G53" s="269"/>
      <c r="H53" s="274"/>
      <c r="I53" s="274"/>
      <c r="J53" s="274"/>
      <c r="K53" s="274"/>
      <c r="L53" s="274"/>
      <c r="M53" s="275"/>
      <c r="N53" s="274"/>
      <c r="O53" s="276" t="str">
        <f t="shared" si="2"/>
        <v>Compéter montant FI</v>
      </c>
      <c r="P53" s="277" t="str">
        <f t="shared" si="3"/>
        <v/>
      </c>
      <c r="Q53" s="274"/>
      <c r="R53" s="276" t="str">
        <f t="shared" si="4"/>
        <v>Compléter montant contrat</v>
      </c>
      <c r="S53" s="278" t="str">
        <f t="shared" si="5"/>
        <v/>
      </c>
      <c r="T53" s="274"/>
      <c r="U53" s="276" t="str">
        <f t="shared" si="6"/>
        <v>Compléter montant contrat</v>
      </c>
      <c r="V53" s="279"/>
      <c r="W53" s="279"/>
      <c r="X53" s="279"/>
      <c r="Y53" s="274"/>
      <c r="Z53" s="280"/>
      <c r="AA53" s="281" t="str">
        <f t="shared" si="7"/>
        <v>Compléter date émission</v>
      </c>
      <c r="AB53" s="269"/>
      <c r="AC53" s="269"/>
      <c r="AD53" s="282"/>
      <c r="AE53" s="282"/>
      <c r="AF53" s="270"/>
      <c r="AG53" s="269"/>
      <c r="AH53" s="269"/>
      <c r="AI53" s="269"/>
      <c r="AJ53" s="269"/>
      <c r="AK53" s="283" t="str">
        <f t="shared" si="8"/>
        <v>Compléter mode de gestion et montant FI</v>
      </c>
      <c r="AL53" s="270"/>
      <c r="AM53" s="270"/>
      <c r="AN53" s="270"/>
      <c r="AO53" s="280"/>
      <c r="AP53" s="281" t="str">
        <f t="shared" si="9"/>
        <v>Préciser montant FI, mode de passation et Type marché</v>
      </c>
      <c r="AQ53" s="281" t="str">
        <f t="shared" si="10"/>
        <v>Préciser montant FI, mode de passation et Type marché</v>
      </c>
      <c r="AR53" s="281" t="str">
        <f t="shared" si="11"/>
        <v>Préciser montant FI, mode de passation et Type marché</v>
      </c>
      <c r="AS53" s="281" t="str">
        <f t="shared" si="12"/>
        <v>Préciser montant FI, mode de passation et Type marché</v>
      </c>
      <c r="AT53" s="281" t="str">
        <f t="shared" si="13"/>
        <v>Préciser montant FI, mode de passation et Type marché</v>
      </c>
      <c r="AU53" s="281" t="str">
        <f t="shared" si="14"/>
        <v>Compléter délais du marché</v>
      </c>
      <c r="AV53" s="281" t="str">
        <f t="shared" si="15"/>
        <v>Compléter délais du marché</v>
      </c>
      <c r="AW53" s="280"/>
      <c r="AX53" s="284">
        <f t="shared" si="16"/>
        <v>0</v>
      </c>
      <c r="AY53" s="280"/>
      <c r="AZ53" s="284">
        <f t="shared" si="17"/>
        <v>0</v>
      </c>
      <c r="BA53" s="280"/>
      <c r="BB53" s="284">
        <f t="shared" si="18"/>
        <v>0</v>
      </c>
      <c r="BC53" s="280"/>
      <c r="BD53" s="284">
        <f t="shared" si="19"/>
        <v>0</v>
      </c>
      <c r="BE53" s="280"/>
      <c r="BF53" s="284">
        <f t="shared" si="20"/>
        <v>0</v>
      </c>
      <c r="BG53" s="280"/>
      <c r="BH53" s="284">
        <f t="shared" si="21"/>
        <v>0</v>
      </c>
      <c r="BI53" s="280" t="str">
        <f t="shared" si="22"/>
        <v/>
      </c>
      <c r="BJ53" s="280"/>
      <c r="BK53" s="284">
        <f t="shared" si="23"/>
        <v>0</v>
      </c>
      <c r="BL53" s="280"/>
      <c r="BM53" s="284">
        <f t="shared" si="24"/>
        <v>0</v>
      </c>
      <c r="BN53" s="271">
        <f t="shared" si="25"/>
        <v>0</v>
      </c>
      <c r="BO53" s="271" t="str">
        <f t="shared" si="26"/>
        <v>Confection</v>
      </c>
      <c r="BP53" s="271">
        <f t="shared" si="27"/>
        <v>0</v>
      </c>
      <c r="BQ53" s="269"/>
      <c r="BR53" s="269"/>
      <c r="BS53" s="269"/>
      <c r="BT53" s="285"/>
      <c r="BU53" s="273"/>
    </row>
    <row r="54" spans="1:73" ht="60.75" thickBot="1" x14ac:dyDescent="0.3">
      <c r="A54" s="269"/>
      <c r="B54" s="270"/>
      <c r="C54" s="271" t="str">
        <f t="shared" si="0"/>
        <v/>
      </c>
      <c r="D54" s="271" t="str">
        <f t="shared" si="1"/>
        <v/>
      </c>
      <c r="E54" s="270"/>
      <c r="F54" s="273"/>
      <c r="G54" s="269"/>
      <c r="H54" s="274"/>
      <c r="I54" s="274"/>
      <c r="J54" s="274"/>
      <c r="K54" s="274"/>
      <c r="L54" s="274"/>
      <c r="M54" s="275"/>
      <c r="N54" s="274"/>
      <c r="O54" s="276" t="str">
        <f t="shared" si="2"/>
        <v>Compéter montant FI</v>
      </c>
      <c r="P54" s="277" t="str">
        <f t="shared" si="3"/>
        <v/>
      </c>
      <c r="Q54" s="274"/>
      <c r="R54" s="276" t="str">
        <f t="shared" si="4"/>
        <v>Compléter montant contrat</v>
      </c>
      <c r="S54" s="278" t="str">
        <f t="shared" si="5"/>
        <v/>
      </c>
      <c r="T54" s="274"/>
      <c r="U54" s="276" t="str">
        <f t="shared" si="6"/>
        <v>Compléter montant contrat</v>
      </c>
      <c r="V54" s="279"/>
      <c r="W54" s="279"/>
      <c r="X54" s="279"/>
      <c r="Y54" s="274"/>
      <c r="Z54" s="280"/>
      <c r="AA54" s="281" t="str">
        <f t="shared" si="7"/>
        <v>Compléter date émission</v>
      </c>
      <c r="AB54" s="269"/>
      <c r="AC54" s="269"/>
      <c r="AD54" s="282"/>
      <c r="AE54" s="282"/>
      <c r="AF54" s="270"/>
      <c r="AG54" s="269"/>
      <c r="AH54" s="269"/>
      <c r="AI54" s="269"/>
      <c r="AJ54" s="269"/>
      <c r="AK54" s="283" t="str">
        <f t="shared" si="8"/>
        <v>Compléter mode de gestion et montant FI</v>
      </c>
      <c r="AL54" s="270"/>
      <c r="AM54" s="270"/>
      <c r="AN54" s="270"/>
      <c r="AO54" s="280"/>
      <c r="AP54" s="281" t="str">
        <f t="shared" si="9"/>
        <v>Préciser montant FI, mode de passation et Type marché</v>
      </c>
      <c r="AQ54" s="281" t="str">
        <f t="shared" si="10"/>
        <v>Préciser montant FI, mode de passation et Type marché</v>
      </c>
      <c r="AR54" s="281" t="str">
        <f t="shared" si="11"/>
        <v>Préciser montant FI, mode de passation et Type marché</v>
      </c>
      <c r="AS54" s="281" t="str">
        <f t="shared" si="12"/>
        <v>Préciser montant FI, mode de passation et Type marché</v>
      </c>
      <c r="AT54" s="281" t="str">
        <f t="shared" si="13"/>
        <v>Préciser montant FI, mode de passation et Type marché</v>
      </c>
      <c r="AU54" s="281" t="str">
        <f t="shared" si="14"/>
        <v>Compléter délais du marché</v>
      </c>
      <c r="AV54" s="281" t="str">
        <f t="shared" si="15"/>
        <v>Compléter délais du marché</v>
      </c>
      <c r="AW54" s="280"/>
      <c r="AX54" s="284">
        <f t="shared" si="16"/>
        <v>0</v>
      </c>
      <c r="AY54" s="280"/>
      <c r="AZ54" s="284">
        <f t="shared" si="17"/>
        <v>0</v>
      </c>
      <c r="BA54" s="280"/>
      <c r="BB54" s="284">
        <f t="shared" si="18"/>
        <v>0</v>
      </c>
      <c r="BC54" s="280"/>
      <c r="BD54" s="284">
        <f t="shared" si="19"/>
        <v>0</v>
      </c>
      <c r="BE54" s="280"/>
      <c r="BF54" s="284">
        <f t="shared" si="20"/>
        <v>0</v>
      </c>
      <c r="BG54" s="280"/>
      <c r="BH54" s="284">
        <f t="shared" si="21"/>
        <v>0</v>
      </c>
      <c r="BI54" s="280" t="str">
        <f t="shared" si="22"/>
        <v/>
      </c>
      <c r="BJ54" s="280"/>
      <c r="BK54" s="284">
        <f t="shared" si="23"/>
        <v>0</v>
      </c>
      <c r="BL54" s="280"/>
      <c r="BM54" s="284">
        <f t="shared" si="24"/>
        <v>0</v>
      </c>
      <c r="BN54" s="271">
        <f t="shared" si="25"/>
        <v>0</v>
      </c>
      <c r="BO54" s="271" t="str">
        <f t="shared" si="26"/>
        <v>Confection</v>
      </c>
      <c r="BP54" s="271">
        <f t="shared" si="27"/>
        <v>0</v>
      </c>
      <c r="BQ54" s="269"/>
      <c r="BR54" s="269"/>
      <c r="BS54" s="269"/>
      <c r="BT54" s="285"/>
      <c r="BU54" s="273"/>
    </row>
    <row r="55" spans="1:73" ht="60.75" thickBot="1" x14ac:dyDescent="0.3">
      <c r="A55" s="269"/>
      <c r="B55" s="270"/>
      <c r="C55" s="271" t="str">
        <f t="shared" si="0"/>
        <v/>
      </c>
      <c r="D55" s="271" t="str">
        <f t="shared" si="1"/>
        <v/>
      </c>
      <c r="E55" s="270"/>
      <c r="F55" s="273"/>
      <c r="G55" s="269"/>
      <c r="H55" s="274"/>
      <c r="I55" s="274"/>
      <c r="J55" s="274"/>
      <c r="K55" s="274"/>
      <c r="L55" s="274"/>
      <c r="M55" s="275"/>
      <c r="N55" s="274"/>
      <c r="O55" s="276" t="str">
        <f t="shared" si="2"/>
        <v>Compéter montant FI</v>
      </c>
      <c r="P55" s="277" t="str">
        <f t="shared" si="3"/>
        <v/>
      </c>
      <c r="Q55" s="274"/>
      <c r="R55" s="276" t="str">
        <f t="shared" si="4"/>
        <v>Compléter montant contrat</v>
      </c>
      <c r="S55" s="278" t="str">
        <f t="shared" si="5"/>
        <v/>
      </c>
      <c r="T55" s="274"/>
      <c r="U55" s="276" t="str">
        <f t="shared" si="6"/>
        <v>Compléter montant contrat</v>
      </c>
      <c r="V55" s="279"/>
      <c r="W55" s="279"/>
      <c r="X55" s="279"/>
      <c r="Y55" s="274"/>
      <c r="Z55" s="280"/>
      <c r="AA55" s="281" t="str">
        <f t="shared" si="7"/>
        <v>Compléter date émission</v>
      </c>
      <c r="AB55" s="269"/>
      <c r="AC55" s="269"/>
      <c r="AD55" s="282"/>
      <c r="AE55" s="282"/>
      <c r="AF55" s="270"/>
      <c r="AG55" s="269"/>
      <c r="AH55" s="269"/>
      <c r="AI55" s="269"/>
      <c r="AJ55" s="269"/>
      <c r="AK55" s="283" t="str">
        <f t="shared" si="8"/>
        <v>Compléter mode de gestion et montant FI</v>
      </c>
      <c r="AL55" s="270"/>
      <c r="AM55" s="270"/>
      <c r="AN55" s="270"/>
      <c r="AO55" s="280"/>
      <c r="AP55" s="281" t="str">
        <f t="shared" si="9"/>
        <v>Préciser montant FI, mode de passation et Type marché</v>
      </c>
      <c r="AQ55" s="281" t="str">
        <f t="shared" si="10"/>
        <v>Préciser montant FI, mode de passation et Type marché</v>
      </c>
      <c r="AR55" s="281" t="str">
        <f t="shared" si="11"/>
        <v>Préciser montant FI, mode de passation et Type marché</v>
      </c>
      <c r="AS55" s="281" t="str">
        <f t="shared" si="12"/>
        <v>Préciser montant FI, mode de passation et Type marché</v>
      </c>
      <c r="AT55" s="281" t="str">
        <f t="shared" si="13"/>
        <v>Préciser montant FI, mode de passation et Type marché</v>
      </c>
      <c r="AU55" s="281" t="str">
        <f t="shared" si="14"/>
        <v>Compléter délais du marché</v>
      </c>
      <c r="AV55" s="281" t="str">
        <f t="shared" si="15"/>
        <v>Compléter délais du marché</v>
      </c>
      <c r="AW55" s="280"/>
      <c r="AX55" s="284">
        <f t="shared" si="16"/>
        <v>0</v>
      </c>
      <c r="AY55" s="280"/>
      <c r="AZ55" s="284">
        <f t="shared" si="17"/>
        <v>0</v>
      </c>
      <c r="BA55" s="280"/>
      <c r="BB55" s="284">
        <f t="shared" si="18"/>
        <v>0</v>
      </c>
      <c r="BC55" s="280"/>
      <c r="BD55" s="284">
        <f t="shared" si="19"/>
        <v>0</v>
      </c>
      <c r="BE55" s="280"/>
      <c r="BF55" s="284">
        <f t="shared" si="20"/>
        <v>0</v>
      </c>
      <c r="BG55" s="280"/>
      <c r="BH55" s="284">
        <f t="shared" si="21"/>
        <v>0</v>
      </c>
      <c r="BI55" s="280" t="str">
        <f t="shared" si="22"/>
        <v/>
      </c>
      <c r="BJ55" s="280"/>
      <c r="BK55" s="284">
        <f t="shared" si="23"/>
        <v>0</v>
      </c>
      <c r="BL55" s="280"/>
      <c r="BM55" s="284">
        <f t="shared" si="24"/>
        <v>0</v>
      </c>
      <c r="BN55" s="271">
        <f t="shared" si="25"/>
        <v>0</v>
      </c>
      <c r="BO55" s="271" t="str">
        <f t="shared" si="26"/>
        <v>Confection</v>
      </c>
      <c r="BP55" s="271">
        <f t="shared" si="27"/>
        <v>0</v>
      </c>
      <c r="BQ55" s="269"/>
      <c r="BR55" s="269"/>
      <c r="BS55" s="269"/>
      <c r="BT55" s="285"/>
      <c r="BU55" s="273"/>
    </row>
    <row r="56" spans="1:73" ht="60.75" thickBot="1" x14ac:dyDescent="0.3">
      <c r="A56" s="269"/>
      <c r="B56" s="270"/>
      <c r="C56" s="271" t="str">
        <f t="shared" si="0"/>
        <v/>
      </c>
      <c r="D56" s="271" t="str">
        <f t="shared" si="1"/>
        <v/>
      </c>
      <c r="E56" s="270"/>
      <c r="F56" s="273"/>
      <c r="G56" s="269"/>
      <c r="H56" s="274"/>
      <c r="I56" s="274"/>
      <c r="J56" s="274"/>
      <c r="K56" s="274"/>
      <c r="L56" s="274"/>
      <c r="M56" s="275"/>
      <c r="N56" s="274"/>
      <c r="O56" s="276" t="str">
        <f t="shared" si="2"/>
        <v>Compéter montant FI</v>
      </c>
      <c r="P56" s="277" t="str">
        <f t="shared" si="3"/>
        <v/>
      </c>
      <c r="Q56" s="274"/>
      <c r="R56" s="276" t="str">
        <f t="shared" si="4"/>
        <v>Compléter montant contrat</v>
      </c>
      <c r="S56" s="278" t="str">
        <f t="shared" si="5"/>
        <v/>
      </c>
      <c r="T56" s="274"/>
      <c r="U56" s="276" t="str">
        <f t="shared" si="6"/>
        <v>Compléter montant contrat</v>
      </c>
      <c r="V56" s="279"/>
      <c r="W56" s="279"/>
      <c r="X56" s="279"/>
      <c r="Y56" s="274"/>
      <c r="Z56" s="280"/>
      <c r="AA56" s="281" t="str">
        <f t="shared" si="7"/>
        <v>Compléter date émission</v>
      </c>
      <c r="AB56" s="269"/>
      <c r="AC56" s="269"/>
      <c r="AD56" s="282"/>
      <c r="AE56" s="282"/>
      <c r="AF56" s="270"/>
      <c r="AG56" s="269"/>
      <c r="AH56" s="269"/>
      <c r="AI56" s="269"/>
      <c r="AJ56" s="269"/>
      <c r="AK56" s="283" t="str">
        <f t="shared" si="8"/>
        <v>Compléter mode de gestion et montant FI</v>
      </c>
      <c r="AL56" s="270"/>
      <c r="AM56" s="270"/>
      <c r="AN56" s="270"/>
      <c r="AO56" s="280"/>
      <c r="AP56" s="281" t="str">
        <f t="shared" si="9"/>
        <v>Préciser montant FI, mode de passation et Type marché</v>
      </c>
      <c r="AQ56" s="281" t="str">
        <f t="shared" si="10"/>
        <v>Préciser montant FI, mode de passation et Type marché</v>
      </c>
      <c r="AR56" s="281" t="str">
        <f t="shared" si="11"/>
        <v>Préciser montant FI, mode de passation et Type marché</v>
      </c>
      <c r="AS56" s="281" t="str">
        <f t="shared" si="12"/>
        <v>Préciser montant FI, mode de passation et Type marché</v>
      </c>
      <c r="AT56" s="281" t="str">
        <f t="shared" si="13"/>
        <v>Préciser montant FI, mode de passation et Type marché</v>
      </c>
      <c r="AU56" s="281" t="str">
        <f t="shared" si="14"/>
        <v>Compléter délais du marché</v>
      </c>
      <c r="AV56" s="281" t="str">
        <f t="shared" si="15"/>
        <v>Compléter délais du marché</v>
      </c>
      <c r="AW56" s="280"/>
      <c r="AX56" s="284">
        <f t="shared" si="16"/>
        <v>0</v>
      </c>
      <c r="AY56" s="280"/>
      <c r="AZ56" s="284">
        <f t="shared" si="17"/>
        <v>0</v>
      </c>
      <c r="BA56" s="280"/>
      <c r="BB56" s="284">
        <f t="shared" si="18"/>
        <v>0</v>
      </c>
      <c r="BC56" s="280"/>
      <c r="BD56" s="284">
        <f t="shared" si="19"/>
        <v>0</v>
      </c>
      <c r="BE56" s="280"/>
      <c r="BF56" s="284">
        <f t="shared" si="20"/>
        <v>0</v>
      </c>
      <c r="BG56" s="280"/>
      <c r="BH56" s="284">
        <f t="shared" si="21"/>
        <v>0</v>
      </c>
      <c r="BI56" s="280" t="str">
        <f t="shared" si="22"/>
        <v/>
      </c>
      <c r="BJ56" s="280"/>
      <c r="BK56" s="284">
        <f t="shared" si="23"/>
        <v>0</v>
      </c>
      <c r="BL56" s="280"/>
      <c r="BM56" s="284">
        <f t="shared" si="24"/>
        <v>0</v>
      </c>
      <c r="BN56" s="271">
        <f t="shared" si="25"/>
        <v>0</v>
      </c>
      <c r="BO56" s="271" t="str">
        <f t="shared" si="26"/>
        <v>Confection</v>
      </c>
      <c r="BP56" s="271">
        <f t="shared" si="27"/>
        <v>0</v>
      </c>
      <c r="BQ56" s="269"/>
      <c r="BR56" s="269"/>
      <c r="BS56" s="269"/>
      <c r="BT56" s="285"/>
      <c r="BU56" s="273"/>
    </row>
    <row r="57" spans="1:73" ht="60.75" thickBot="1" x14ac:dyDescent="0.3">
      <c r="A57" s="269"/>
      <c r="B57" s="270"/>
      <c r="C57" s="271" t="str">
        <f t="shared" si="0"/>
        <v/>
      </c>
      <c r="D57" s="271" t="str">
        <f t="shared" si="1"/>
        <v/>
      </c>
      <c r="E57" s="270"/>
      <c r="F57" s="273"/>
      <c r="G57" s="269"/>
      <c r="H57" s="274"/>
      <c r="I57" s="274"/>
      <c r="J57" s="274"/>
      <c r="K57" s="274"/>
      <c r="L57" s="274"/>
      <c r="M57" s="275"/>
      <c r="N57" s="274"/>
      <c r="O57" s="276" t="str">
        <f t="shared" si="2"/>
        <v>Compéter montant FI</v>
      </c>
      <c r="P57" s="277" t="str">
        <f t="shared" si="3"/>
        <v/>
      </c>
      <c r="Q57" s="274"/>
      <c r="R57" s="276" t="str">
        <f t="shared" si="4"/>
        <v>Compléter montant contrat</v>
      </c>
      <c r="S57" s="278" t="str">
        <f t="shared" si="5"/>
        <v/>
      </c>
      <c r="T57" s="274"/>
      <c r="U57" s="276" t="str">
        <f t="shared" si="6"/>
        <v>Compléter montant contrat</v>
      </c>
      <c r="V57" s="279"/>
      <c r="W57" s="279"/>
      <c r="X57" s="279"/>
      <c r="Y57" s="274"/>
      <c r="Z57" s="280"/>
      <c r="AA57" s="281" t="str">
        <f t="shared" si="7"/>
        <v>Compléter date émission</v>
      </c>
      <c r="AB57" s="269"/>
      <c r="AC57" s="269"/>
      <c r="AD57" s="282"/>
      <c r="AE57" s="282"/>
      <c r="AF57" s="270"/>
      <c r="AG57" s="269"/>
      <c r="AH57" s="269"/>
      <c r="AI57" s="269"/>
      <c r="AJ57" s="269"/>
      <c r="AK57" s="283" t="str">
        <f t="shared" si="8"/>
        <v>Compléter mode de gestion et montant FI</v>
      </c>
      <c r="AL57" s="270"/>
      <c r="AM57" s="270"/>
      <c r="AN57" s="270"/>
      <c r="AO57" s="280"/>
      <c r="AP57" s="281" t="str">
        <f t="shared" si="9"/>
        <v>Préciser montant FI, mode de passation et Type marché</v>
      </c>
      <c r="AQ57" s="281" t="str">
        <f t="shared" si="10"/>
        <v>Préciser montant FI, mode de passation et Type marché</v>
      </c>
      <c r="AR57" s="281" t="str">
        <f t="shared" si="11"/>
        <v>Préciser montant FI, mode de passation et Type marché</v>
      </c>
      <c r="AS57" s="281" t="str">
        <f t="shared" si="12"/>
        <v>Préciser montant FI, mode de passation et Type marché</v>
      </c>
      <c r="AT57" s="281" t="str">
        <f t="shared" si="13"/>
        <v>Préciser montant FI, mode de passation et Type marché</v>
      </c>
      <c r="AU57" s="281" t="str">
        <f t="shared" si="14"/>
        <v>Compléter délais du marché</v>
      </c>
      <c r="AV57" s="281" t="str">
        <f t="shared" si="15"/>
        <v>Compléter délais du marché</v>
      </c>
      <c r="AW57" s="280"/>
      <c r="AX57" s="284">
        <f t="shared" si="16"/>
        <v>0</v>
      </c>
      <c r="AY57" s="280"/>
      <c r="AZ57" s="284">
        <f t="shared" si="17"/>
        <v>0</v>
      </c>
      <c r="BA57" s="280"/>
      <c r="BB57" s="284">
        <f t="shared" si="18"/>
        <v>0</v>
      </c>
      <c r="BC57" s="280"/>
      <c r="BD57" s="284">
        <f t="shared" si="19"/>
        <v>0</v>
      </c>
      <c r="BE57" s="280"/>
      <c r="BF57" s="284">
        <f t="shared" si="20"/>
        <v>0</v>
      </c>
      <c r="BG57" s="280"/>
      <c r="BH57" s="284">
        <f t="shared" si="21"/>
        <v>0</v>
      </c>
      <c r="BI57" s="280" t="str">
        <f t="shared" si="22"/>
        <v/>
      </c>
      <c r="BJ57" s="280"/>
      <c r="BK57" s="284">
        <f t="shared" si="23"/>
        <v>0</v>
      </c>
      <c r="BL57" s="280"/>
      <c r="BM57" s="284">
        <f t="shared" si="24"/>
        <v>0</v>
      </c>
      <c r="BN57" s="271">
        <f t="shared" si="25"/>
        <v>0</v>
      </c>
      <c r="BO57" s="271" t="str">
        <f t="shared" si="26"/>
        <v>Confection</v>
      </c>
      <c r="BP57" s="271">
        <f t="shared" si="27"/>
        <v>0</v>
      </c>
      <c r="BQ57" s="269"/>
      <c r="BR57" s="269"/>
      <c r="BS57" s="269"/>
      <c r="BT57" s="285"/>
      <c r="BU57" s="273"/>
    </row>
    <row r="58" spans="1:73" ht="60.75" thickBot="1" x14ac:dyDescent="0.3">
      <c r="A58" s="269"/>
      <c r="B58" s="270"/>
      <c r="C58" s="271" t="str">
        <f t="shared" si="0"/>
        <v/>
      </c>
      <c r="D58" s="271" t="str">
        <f t="shared" si="1"/>
        <v/>
      </c>
      <c r="E58" s="270"/>
      <c r="F58" s="273"/>
      <c r="G58" s="269"/>
      <c r="H58" s="274"/>
      <c r="I58" s="274"/>
      <c r="J58" s="274"/>
      <c r="K58" s="274"/>
      <c r="L58" s="274"/>
      <c r="M58" s="275"/>
      <c r="N58" s="274"/>
      <c r="O58" s="276" t="str">
        <f t="shared" si="2"/>
        <v>Compéter montant FI</v>
      </c>
      <c r="P58" s="277" t="str">
        <f t="shared" si="3"/>
        <v/>
      </c>
      <c r="Q58" s="274"/>
      <c r="R58" s="276" t="str">
        <f t="shared" si="4"/>
        <v>Compléter montant contrat</v>
      </c>
      <c r="S58" s="278" t="str">
        <f t="shared" si="5"/>
        <v/>
      </c>
      <c r="T58" s="274"/>
      <c r="U58" s="276" t="str">
        <f t="shared" si="6"/>
        <v>Compléter montant contrat</v>
      </c>
      <c r="V58" s="279"/>
      <c r="W58" s="279"/>
      <c r="X58" s="279"/>
      <c r="Y58" s="274"/>
      <c r="Z58" s="280"/>
      <c r="AA58" s="281" t="str">
        <f t="shared" si="7"/>
        <v>Compléter date émission</v>
      </c>
      <c r="AB58" s="269"/>
      <c r="AC58" s="269"/>
      <c r="AD58" s="282"/>
      <c r="AE58" s="282"/>
      <c r="AF58" s="270"/>
      <c r="AG58" s="269"/>
      <c r="AH58" s="269"/>
      <c r="AI58" s="269"/>
      <c r="AJ58" s="269"/>
      <c r="AK58" s="283" t="str">
        <f t="shared" si="8"/>
        <v>Compléter mode de gestion et montant FI</v>
      </c>
      <c r="AL58" s="270"/>
      <c r="AM58" s="270"/>
      <c r="AN58" s="270"/>
      <c r="AO58" s="280"/>
      <c r="AP58" s="281" t="str">
        <f t="shared" si="9"/>
        <v>Préciser montant FI, mode de passation et Type marché</v>
      </c>
      <c r="AQ58" s="281" t="str">
        <f t="shared" si="10"/>
        <v>Préciser montant FI, mode de passation et Type marché</v>
      </c>
      <c r="AR58" s="281" t="str">
        <f t="shared" si="11"/>
        <v>Préciser montant FI, mode de passation et Type marché</v>
      </c>
      <c r="AS58" s="281" t="str">
        <f t="shared" si="12"/>
        <v>Préciser montant FI, mode de passation et Type marché</v>
      </c>
      <c r="AT58" s="281" t="str">
        <f t="shared" si="13"/>
        <v>Préciser montant FI, mode de passation et Type marché</v>
      </c>
      <c r="AU58" s="281" t="str">
        <f t="shared" si="14"/>
        <v>Compléter délais du marché</v>
      </c>
      <c r="AV58" s="281" t="str">
        <f t="shared" si="15"/>
        <v>Compléter délais du marché</v>
      </c>
      <c r="AW58" s="280"/>
      <c r="AX58" s="284">
        <f t="shared" si="16"/>
        <v>0</v>
      </c>
      <c r="AY58" s="280"/>
      <c r="AZ58" s="284">
        <f t="shared" si="17"/>
        <v>0</v>
      </c>
      <c r="BA58" s="280"/>
      <c r="BB58" s="284">
        <f t="shared" si="18"/>
        <v>0</v>
      </c>
      <c r="BC58" s="280"/>
      <c r="BD58" s="284">
        <f t="shared" si="19"/>
        <v>0</v>
      </c>
      <c r="BE58" s="280"/>
      <c r="BF58" s="284">
        <f t="shared" si="20"/>
        <v>0</v>
      </c>
      <c r="BG58" s="280"/>
      <c r="BH58" s="284">
        <f t="shared" si="21"/>
        <v>0</v>
      </c>
      <c r="BI58" s="280" t="str">
        <f t="shared" si="22"/>
        <v/>
      </c>
      <c r="BJ58" s="280"/>
      <c r="BK58" s="284">
        <f t="shared" si="23"/>
        <v>0</v>
      </c>
      <c r="BL58" s="280"/>
      <c r="BM58" s="284">
        <f t="shared" si="24"/>
        <v>0</v>
      </c>
      <c r="BN58" s="271">
        <f t="shared" si="25"/>
        <v>0</v>
      </c>
      <c r="BO58" s="271" t="str">
        <f t="shared" si="26"/>
        <v>Confection</v>
      </c>
      <c r="BP58" s="271">
        <f t="shared" si="27"/>
        <v>0</v>
      </c>
      <c r="BQ58" s="269"/>
      <c r="BR58" s="269"/>
      <c r="BS58" s="269"/>
      <c r="BT58" s="285"/>
      <c r="BU58" s="273"/>
    </row>
    <row r="59" spans="1:73" ht="60.75" thickBot="1" x14ac:dyDescent="0.3">
      <c r="A59" s="269"/>
      <c r="B59" s="270"/>
      <c r="C59" s="271" t="str">
        <f t="shared" si="0"/>
        <v/>
      </c>
      <c r="D59" s="271" t="str">
        <f t="shared" si="1"/>
        <v/>
      </c>
      <c r="E59" s="270"/>
      <c r="F59" s="273"/>
      <c r="G59" s="269"/>
      <c r="H59" s="274"/>
      <c r="I59" s="274"/>
      <c r="J59" s="274"/>
      <c r="K59" s="274"/>
      <c r="L59" s="274"/>
      <c r="M59" s="275"/>
      <c r="N59" s="274"/>
      <c r="O59" s="276" t="str">
        <f t="shared" si="2"/>
        <v>Compéter montant FI</v>
      </c>
      <c r="P59" s="277" t="str">
        <f t="shared" si="3"/>
        <v/>
      </c>
      <c r="Q59" s="274"/>
      <c r="R59" s="276" t="str">
        <f t="shared" si="4"/>
        <v>Compléter montant contrat</v>
      </c>
      <c r="S59" s="278" t="str">
        <f t="shared" si="5"/>
        <v/>
      </c>
      <c r="T59" s="274"/>
      <c r="U59" s="276" t="str">
        <f t="shared" si="6"/>
        <v>Compléter montant contrat</v>
      </c>
      <c r="V59" s="279"/>
      <c r="W59" s="279"/>
      <c r="X59" s="279"/>
      <c r="Y59" s="274"/>
      <c r="Z59" s="280"/>
      <c r="AA59" s="281" t="str">
        <f t="shared" si="7"/>
        <v>Compléter date émission</v>
      </c>
      <c r="AB59" s="269"/>
      <c r="AC59" s="269"/>
      <c r="AD59" s="282"/>
      <c r="AE59" s="282"/>
      <c r="AF59" s="270"/>
      <c r="AG59" s="269"/>
      <c r="AH59" s="269"/>
      <c r="AI59" s="269"/>
      <c r="AJ59" s="269"/>
      <c r="AK59" s="283" t="str">
        <f t="shared" si="8"/>
        <v>Compléter mode de gestion et montant FI</v>
      </c>
      <c r="AL59" s="270"/>
      <c r="AM59" s="270"/>
      <c r="AN59" s="270"/>
      <c r="AO59" s="280"/>
      <c r="AP59" s="281" t="str">
        <f t="shared" si="9"/>
        <v>Préciser montant FI, mode de passation et Type marché</v>
      </c>
      <c r="AQ59" s="281" t="str">
        <f t="shared" si="10"/>
        <v>Préciser montant FI, mode de passation et Type marché</v>
      </c>
      <c r="AR59" s="281" t="str">
        <f t="shared" si="11"/>
        <v>Préciser montant FI, mode de passation et Type marché</v>
      </c>
      <c r="AS59" s="281" t="str">
        <f t="shared" si="12"/>
        <v>Préciser montant FI, mode de passation et Type marché</v>
      </c>
      <c r="AT59" s="281" t="str">
        <f t="shared" si="13"/>
        <v>Préciser montant FI, mode de passation et Type marché</v>
      </c>
      <c r="AU59" s="281" t="str">
        <f t="shared" si="14"/>
        <v>Compléter délais du marché</v>
      </c>
      <c r="AV59" s="281" t="str">
        <f t="shared" si="15"/>
        <v>Compléter délais du marché</v>
      </c>
      <c r="AW59" s="280"/>
      <c r="AX59" s="284">
        <f t="shared" si="16"/>
        <v>0</v>
      </c>
      <c r="AY59" s="280"/>
      <c r="AZ59" s="284">
        <f t="shared" si="17"/>
        <v>0</v>
      </c>
      <c r="BA59" s="280"/>
      <c r="BB59" s="284">
        <f t="shared" si="18"/>
        <v>0</v>
      </c>
      <c r="BC59" s="280"/>
      <c r="BD59" s="284">
        <f t="shared" si="19"/>
        <v>0</v>
      </c>
      <c r="BE59" s="280"/>
      <c r="BF59" s="284">
        <f t="shared" si="20"/>
        <v>0</v>
      </c>
      <c r="BG59" s="280"/>
      <c r="BH59" s="284">
        <f t="shared" si="21"/>
        <v>0</v>
      </c>
      <c r="BI59" s="280" t="str">
        <f t="shared" si="22"/>
        <v/>
      </c>
      <c r="BJ59" s="280"/>
      <c r="BK59" s="284">
        <f t="shared" si="23"/>
        <v>0</v>
      </c>
      <c r="BL59" s="280"/>
      <c r="BM59" s="284">
        <f t="shared" si="24"/>
        <v>0</v>
      </c>
      <c r="BN59" s="271">
        <f t="shared" si="25"/>
        <v>0</v>
      </c>
      <c r="BO59" s="271" t="str">
        <f t="shared" si="26"/>
        <v>Confection</v>
      </c>
      <c r="BP59" s="271">
        <f t="shared" si="27"/>
        <v>0</v>
      </c>
      <c r="BQ59" s="269"/>
      <c r="BR59" s="269"/>
      <c r="BS59" s="269"/>
      <c r="BT59" s="285"/>
      <c r="BU59" s="273"/>
    </row>
    <row r="60" spans="1:73" ht="60.75" thickBot="1" x14ac:dyDescent="0.3">
      <c r="A60" s="269"/>
      <c r="B60" s="270"/>
      <c r="C60" s="271" t="str">
        <f t="shared" si="0"/>
        <v/>
      </c>
      <c r="D60" s="271" t="str">
        <f t="shared" si="1"/>
        <v/>
      </c>
      <c r="E60" s="270"/>
      <c r="F60" s="273"/>
      <c r="G60" s="269"/>
      <c r="H60" s="274"/>
      <c r="I60" s="274"/>
      <c r="J60" s="274"/>
      <c r="K60" s="274"/>
      <c r="L60" s="274"/>
      <c r="M60" s="275"/>
      <c r="N60" s="274"/>
      <c r="O60" s="276" t="str">
        <f t="shared" si="2"/>
        <v>Compéter montant FI</v>
      </c>
      <c r="P60" s="277" t="str">
        <f t="shared" si="3"/>
        <v/>
      </c>
      <c r="Q60" s="274"/>
      <c r="R60" s="276" t="str">
        <f t="shared" si="4"/>
        <v>Compléter montant contrat</v>
      </c>
      <c r="S60" s="278" t="str">
        <f t="shared" si="5"/>
        <v/>
      </c>
      <c r="T60" s="274"/>
      <c r="U60" s="276" t="str">
        <f t="shared" si="6"/>
        <v>Compléter montant contrat</v>
      </c>
      <c r="V60" s="279"/>
      <c r="W60" s="279"/>
      <c r="X60" s="279"/>
      <c r="Y60" s="274"/>
      <c r="Z60" s="280"/>
      <c r="AA60" s="281" t="str">
        <f t="shared" si="7"/>
        <v>Compléter date émission</v>
      </c>
      <c r="AB60" s="269"/>
      <c r="AC60" s="269"/>
      <c r="AD60" s="282"/>
      <c r="AE60" s="282"/>
      <c r="AF60" s="270"/>
      <c r="AG60" s="269"/>
      <c r="AH60" s="269"/>
      <c r="AI60" s="269"/>
      <c r="AJ60" s="269"/>
      <c r="AK60" s="283" t="str">
        <f t="shared" si="8"/>
        <v>Compléter mode de gestion et montant FI</v>
      </c>
      <c r="AL60" s="270"/>
      <c r="AM60" s="270"/>
      <c r="AN60" s="270"/>
      <c r="AO60" s="280"/>
      <c r="AP60" s="281" t="str">
        <f t="shared" si="9"/>
        <v>Préciser montant FI, mode de passation et Type marché</v>
      </c>
      <c r="AQ60" s="281" t="str">
        <f t="shared" si="10"/>
        <v>Préciser montant FI, mode de passation et Type marché</v>
      </c>
      <c r="AR60" s="281" t="str">
        <f t="shared" si="11"/>
        <v>Préciser montant FI, mode de passation et Type marché</v>
      </c>
      <c r="AS60" s="281" t="str">
        <f t="shared" si="12"/>
        <v>Préciser montant FI, mode de passation et Type marché</v>
      </c>
      <c r="AT60" s="281" t="str">
        <f t="shared" si="13"/>
        <v>Préciser montant FI, mode de passation et Type marché</v>
      </c>
      <c r="AU60" s="281" t="str">
        <f t="shared" si="14"/>
        <v>Compléter délais du marché</v>
      </c>
      <c r="AV60" s="281" t="str">
        <f t="shared" si="15"/>
        <v>Compléter délais du marché</v>
      </c>
      <c r="AW60" s="280"/>
      <c r="AX60" s="284">
        <f t="shared" si="16"/>
        <v>0</v>
      </c>
      <c r="AY60" s="280"/>
      <c r="AZ60" s="284">
        <f t="shared" si="17"/>
        <v>0</v>
      </c>
      <c r="BA60" s="280"/>
      <c r="BB60" s="284">
        <f t="shared" si="18"/>
        <v>0</v>
      </c>
      <c r="BC60" s="280"/>
      <c r="BD60" s="284">
        <f t="shared" si="19"/>
        <v>0</v>
      </c>
      <c r="BE60" s="280"/>
      <c r="BF60" s="284">
        <f t="shared" si="20"/>
        <v>0</v>
      </c>
      <c r="BG60" s="280"/>
      <c r="BH60" s="284">
        <f t="shared" si="21"/>
        <v>0</v>
      </c>
      <c r="BI60" s="280" t="str">
        <f t="shared" si="22"/>
        <v/>
      </c>
      <c r="BJ60" s="280"/>
      <c r="BK60" s="284">
        <f t="shared" si="23"/>
        <v>0</v>
      </c>
      <c r="BL60" s="280"/>
      <c r="BM60" s="284">
        <f t="shared" si="24"/>
        <v>0</v>
      </c>
      <c r="BN60" s="271">
        <f t="shared" si="25"/>
        <v>0</v>
      </c>
      <c r="BO60" s="271" t="str">
        <f t="shared" si="26"/>
        <v>Confection</v>
      </c>
      <c r="BP60" s="271">
        <f t="shared" si="27"/>
        <v>0</v>
      </c>
      <c r="BQ60" s="269"/>
      <c r="BR60" s="269"/>
      <c r="BS60" s="269"/>
      <c r="BT60" s="285"/>
      <c r="BU60" s="273"/>
    </row>
    <row r="61" spans="1:73" ht="60.75" thickBot="1" x14ac:dyDescent="0.3">
      <c r="A61" s="269"/>
      <c r="B61" s="270"/>
      <c r="C61" s="271" t="str">
        <f t="shared" si="0"/>
        <v/>
      </c>
      <c r="D61" s="271" t="str">
        <f t="shared" si="1"/>
        <v/>
      </c>
      <c r="E61" s="270"/>
      <c r="F61" s="273"/>
      <c r="G61" s="269"/>
      <c r="H61" s="274"/>
      <c r="I61" s="274"/>
      <c r="J61" s="274"/>
      <c r="K61" s="274"/>
      <c r="L61" s="274"/>
      <c r="M61" s="275"/>
      <c r="N61" s="274"/>
      <c r="O61" s="276" t="str">
        <f t="shared" si="2"/>
        <v>Compéter montant FI</v>
      </c>
      <c r="P61" s="277" t="str">
        <f t="shared" si="3"/>
        <v/>
      </c>
      <c r="Q61" s="274"/>
      <c r="R61" s="276" t="str">
        <f t="shared" si="4"/>
        <v>Compléter montant contrat</v>
      </c>
      <c r="S61" s="278" t="str">
        <f t="shared" si="5"/>
        <v/>
      </c>
      <c r="T61" s="274"/>
      <c r="U61" s="276" t="str">
        <f t="shared" si="6"/>
        <v>Compléter montant contrat</v>
      </c>
      <c r="V61" s="279"/>
      <c r="W61" s="279"/>
      <c r="X61" s="279"/>
      <c r="Y61" s="274"/>
      <c r="Z61" s="280"/>
      <c r="AA61" s="281" t="str">
        <f t="shared" si="7"/>
        <v>Compléter date émission</v>
      </c>
      <c r="AB61" s="269"/>
      <c r="AC61" s="269"/>
      <c r="AD61" s="282"/>
      <c r="AE61" s="282"/>
      <c r="AF61" s="270"/>
      <c r="AG61" s="269"/>
      <c r="AH61" s="269"/>
      <c r="AI61" s="269"/>
      <c r="AJ61" s="269"/>
      <c r="AK61" s="283" t="str">
        <f t="shared" si="8"/>
        <v>Compléter mode de gestion et montant FI</v>
      </c>
      <c r="AL61" s="270"/>
      <c r="AM61" s="270"/>
      <c r="AN61" s="270"/>
      <c r="AO61" s="280"/>
      <c r="AP61" s="281" t="str">
        <f t="shared" si="9"/>
        <v>Préciser montant FI, mode de passation et Type marché</v>
      </c>
      <c r="AQ61" s="281" t="str">
        <f t="shared" si="10"/>
        <v>Préciser montant FI, mode de passation et Type marché</v>
      </c>
      <c r="AR61" s="281" t="str">
        <f t="shared" si="11"/>
        <v>Préciser montant FI, mode de passation et Type marché</v>
      </c>
      <c r="AS61" s="281" t="str">
        <f t="shared" si="12"/>
        <v>Préciser montant FI, mode de passation et Type marché</v>
      </c>
      <c r="AT61" s="281" t="str">
        <f t="shared" si="13"/>
        <v>Préciser montant FI, mode de passation et Type marché</v>
      </c>
      <c r="AU61" s="281" t="str">
        <f t="shared" si="14"/>
        <v>Compléter délais du marché</v>
      </c>
      <c r="AV61" s="281" t="str">
        <f t="shared" si="15"/>
        <v>Compléter délais du marché</v>
      </c>
      <c r="AW61" s="280"/>
      <c r="AX61" s="284">
        <f t="shared" si="16"/>
        <v>0</v>
      </c>
      <c r="AY61" s="280"/>
      <c r="AZ61" s="284">
        <f t="shared" si="17"/>
        <v>0</v>
      </c>
      <c r="BA61" s="280"/>
      <c r="BB61" s="284">
        <f t="shared" si="18"/>
        <v>0</v>
      </c>
      <c r="BC61" s="280"/>
      <c r="BD61" s="284">
        <f t="shared" si="19"/>
        <v>0</v>
      </c>
      <c r="BE61" s="280"/>
      <c r="BF61" s="284">
        <f t="shared" si="20"/>
        <v>0</v>
      </c>
      <c r="BG61" s="280"/>
      <c r="BH61" s="284">
        <f t="shared" si="21"/>
        <v>0</v>
      </c>
      <c r="BI61" s="280" t="str">
        <f t="shared" si="22"/>
        <v/>
      </c>
      <c r="BJ61" s="280"/>
      <c r="BK61" s="284">
        <f t="shared" si="23"/>
        <v>0</v>
      </c>
      <c r="BL61" s="280"/>
      <c r="BM61" s="284">
        <f t="shared" si="24"/>
        <v>0</v>
      </c>
      <c r="BN61" s="271">
        <f t="shared" si="25"/>
        <v>0</v>
      </c>
      <c r="BO61" s="271" t="str">
        <f t="shared" si="26"/>
        <v>Confection</v>
      </c>
      <c r="BP61" s="271">
        <f t="shared" si="27"/>
        <v>0</v>
      </c>
      <c r="BQ61" s="269"/>
      <c r="BR61" s="269"/>
      <c r="BS61" s="269"/>
      <c r="BT61" s="285"/>
      <c r="BU61" s="273"/>
    </row>
    <row r="62" spans="1:73" ht="60.75" thickBot="1" x14ac:dyDescent="0.3">
      <c r="A62" s="269"/>
      <c r="B62" s="270"/>
      <c r="C62" s="271" t="str">
        <f t="shared" si="0"/>
        <v/>
      </c>
      <c r="D62" s="271" t="str">
        <f t="shared" si="1"/>
        <v/>
      </c>
      <c r="E62" s="270"/>
      <c r="F62" s="273"/>
      <c r="G62" s="269"/>
      <c r="H62" s="274"/>
      <c r="I62" s="274"/>
      <c r="J62" s="274"/>
      <c r="K62" s="274"/>
      <c r="L62" s="274"/>
      <c r="M62" s="275"/>
      <c r="N62" s="274"/>
      <c r="O62" s="276" t="str">
        <f t="shared" si="2"/>
        <v>Compéter montant FI</v>
      </c>
      <c r="P62" s="277" t="str">
        <f t="shared" si="3"/>
        <v/>
      </c>
      <c r="Q62" s="274"/>
      <c r="R62" s="276" t="str">
        <f t="shared" si="4"/>
        <v>Compléter montant contrat</v>
      </c>
      <c r="S62" s="278" t="str">
        <f t="shared" si="5"/>
        <v/>
      </c>
      <c r="T62" s="274"/>
      <c r="U62" s="276" t="str">
        <f t="shared" si="6"/>
        <v>Compléter montant contrat</v>
      </c>
      <c r="V62" s="279"/>
      <c r="W62" s="279"/>
      <c r="X62" s="279"/>
      <c r="Y62" s="274"/>
      <c r="Z62" s="280"/>
      <c r="AA62" s="281" t="str">
        <f t="shared" si="7"/>
        <v>Compléter date émission</v>
      </c>
      <c r="AB62" s="269"/>
      <c r="AC62" s="269"/>
      <c r="AD62" s="282"/>
      <c r="AE62" s="282"/>
      <c r="AF62" s="270"/>
      <c r="AG62" s="269"/>
      <c r="AH62" s="269"/>
      <c r="AI62" s="269"/>
      <c r="AJ62" s="269"/>
      <c r="AK62" s="283" t="str">
        <f t="shared" si="8"/>
        <v>Compléter mode de gestion et montant FI</v>
      </c>
      <c r="AL62" s="270"/>
      <c r="AM62" s="270"/>
      <c r="AN62" s="270"/>
      <c r="AO62" s="280"/>
      <c r="AP62" s="281" t="str">
        <f t="shared" si="9"/>
        <v>Préciser montant FI, mode de passation et Type marché</v>
      </c>
      <c r="AQ62" s="281" t="str">
        <f t="shared" si="10"/>
        <v>Préciser montant FI, mode de passation et Type marché</v>
      </c>
      <c r="AR62" s="281" t="str">
        <f t="shared" si="11"/>
        <v>Préciser montant FI, mode de passation et Type marché</v>
      </c>
      <c r="AS62" s="281" t="str">
        <f t="shared" si="12"/>
        <v>Préciser montant FI, mode de passation et Type marché</v>
      </c>
      <c r="AT62" s="281" t="str">
        <f t="shared" si="13"/>
        <v>Préciser montant FI, mode de passation et Type marché</v>
      </c>
      <c r="AU62" s="281" t="str">
        <f t="shared" si="14"/>
        <v>Compléter délais du marché</v>
      </c>
      <c r="AV62" s="281" t="str">
        <f t="shared" si="15"/>
        <v>Compléter délais du marché</v>
      </c>
      <c r="AW62" s="280"/>
      <c r="AX62" s="284">
        <f t="shared" si="16"/>
        <v>0</v>
      </c>
      <c r="AY62" s="280"/>
      <c r="AZ62" s="284">
        <f t="shared" si="17"/>
        <v>0</v>
      </c>
      <c r="BA62" s="280"/>
      <c r="BB62" s="284">
        <f t="shared" si="18"/>
        <v>0</v>
      </c>
      <c r="BC62" s="280"/>
      <c r="BD62" s="284">
        <f t="shared" si="19"/>
        <v>0</v>
      </c>
      <c r="BE62" s="280"/>
      <c r="BF62" s="284">
        <f t="shared" si="20"/>
        <v>0</v>
      </c>
      <c r="BG62" s="280"/>
      <c r="BH62" s="284">
        <f t="shared" si="21"/>
        <v>0</v>
      </c>
      <c r="BI62" s="280" t="str">
        <f t="shared" si="22"/>
        <v/>
      </c>
      <c r="BJ62" s="280"/>
      <c r="BK62" s="284">
        <f t="shared" si="23"/>
        <v>0</v>
      </c>
      <c r="BL62" s="280"/>
      <c r="BM62" s="284">
        <f t="shared" si="24"/>
        <v>0</v>
      </c>
      <c r="BN62" s="271">
        <f t="shared" si="25"/>
        <v>0</v>
      </c>
      <c r="BO62" s="271" t="str">
        <f t="shared" si="26"/>
        <v>Confection</v>
      </c>
      <c r="BP62" s="271">
        <f t="shared" si="27"/>
        <v>0</v>
      </c>
      <c r="BQ62" s="269"/>
      <c r="BR62" s="269"/>
      <c r="BS62" s="269"/>
      <c r="BT62" s="285"/>
      <c r="BU62" s="273"/>
    </row>
    <row r="63" spans="1:73" ht="60.75" thickBot="1" x14ac:dyDescent="0.3">
      <c r="A63" s="269"/>
      <c r="B63" s="270"/>
      <c r="C63" s="271" t="str">
        <f t="shared" si="0"/>
        <v/>
      </c>
      <c r="D63" s="271" t="str">
        <f t="shared" si="1"/>
        <v/>
      </c>
      <c r="E63" s="270"/>
      <c r="F63" s="273"/>
      <c r="G63" s="269"/>
      <c r="H63" s="274"/>
      <c r="I63" s="274"/>
      <c r="J63" s="274"/>
      <c r="K63" s="274"/>
      <c r="L63" s="274"/>
      <c r="M63" s="275"/>
      <c r="N63" s="274"/>
      <c r="O63" s="276" t="str">
        <f t="shared" si="2"/>
        <v>Compéter montant FI</v>
      </c>
      <c r="P63" s="277" t="str">
        <f t="shared" si="3"/>
        <v/>
      </c>
      <c r="Q63" s="274"/>
      <c r="R63" s="276" t="str">
        <f t="shared" si="4"/>
        <v>Compléter montant contrat</v>
      </c>
      <c r="S63" s="278" t="str">
        <f t="shared" si="5"/>
        <v/>
      </c>
      <c r="T63" s="274"/>
      <c r="U63" s="276" t="str">
        <f t="shared" si="6"/>
        <v>Compléter montant contrat</v>
      </c>
      <c r="V63" s="279"/>
      <c r="W63" s="279"/>
      <c r="X63" s="279"/>
      <c r="Y63" s="274"/>
      <c r="Z63" s="280"/>
      <c r="AA63" s="281" t="str">
        <f t="shared" si="7"/>
        <v>Compléter date émission</v>
      </c>
      <c r="AB63" s="269"/>
      <c r="AC63" s="269"/>
      <c r="AD63" s="282"/>
      <c r="AE63" s="282"/>
      <c r="AF63" s="270"/>
      <c r="AG63" s="269"/>
      <c r="AH63" s="269"/>
      <c r="AI63" s="269"/>
      <c r="AJ63" s="269"/>
      <c r="AK63" s="283" t="str">
        <f t="shared" si="8"/>
        <v>Compléter mode de gestion et montant FI</v>
      </c>
      <c r="AL63" s="270"/>
      <c r="AM63" s="270"/>
      <c r="AN63" s="270"/>
      <c r="AO63" s="280"/>
      <c r="AP63" s="281" t="str">
        <f t="shared" si="9"/>
        <v>Préciser montant FI, mode de passation et Type marché</v>
      </c>
      <c r="AQ63" s="281" t="str">
        <f t="shared" si="10"/>
        <v>Préciser montant FI, mode de passation et Type marché</v>
      </c>
      <c r="AR63" s="281" t="str">
        <f t="shared" si="11"/>
        <v>Préciser montant FI, mode de passation et Type marché</v>
      </c>
      <c r="AS63" s="281" t="str">
        <f t="shared" si="12"/>
        <v>Préciser montant FI, mode de passation et Type marché</v>
      </c>
      <c r="AT63" s="281" t="str">
        <f t="shared" si="13"/>
        <v>Préciser montant FI, mode de passation et Type marché</v>
      </c>
      <c r="AU63" s="281" t="str">
        <f t="shared" si="14"/>
        <v>Compléter délais du marché</v>
      </c>
      <c r="AV63" s="281" t="str">
        <f t="shared" si="15"/>
        <v>Compléter délais du marché</v>
      </c>
      <c r="AW63" s="280"/>
      <c r="AX63" s="284">
        <f t="shared" si="16"/>
        <v>0</v>
      </c>
      <c r="AY63" s="280"/>
      <c r="AZ63" s="284">
        <f t="shared" si="17"/>
        <v>0</v>
      </c>
      <c r="BA63" s="280"/>
      <c r="BB63" s="284">
        <f t="shared" si="18"/>
        <v>0</v>
      </c>
      <c r="BC63" s="280"/>
      <c r="BD63" s="284">
        <f t="shared" si="19"/>
        <v>0</v>
      </c>
      <c r="BE63" s="280"/>
      <c r="BF63" s="284">
        <f t="shared" si="20"/>
        <v>0</v>
      </c>
      <c r="BG63" s="280"/>
      <c r="BH63" s="284">
        <f t="shared" si="21"/>
        <v>0</v>
      </c>
      <c r="BI63" s="280" t="str">
        <f t="shared" si="22"/>
        <v/>
      </c>
      <c r="BJ63" s="280"/>
      <c r="BK63" s="284">
        <f t="shared" si="23"/>
        <v>0</v>
      </c>
      <c r="BL63" s="280"/>
      <c r="BM63" s="284">
        <f t="shared" si="24"/>
        <v>0</v>
      </c>
      <c r="BN63" s="271">
        <f t="shared" si="25"/>
        <v>0</v>
      </c>
      <c r="BO63" s="271" t="str">
        <f t="shared" si="26"/>
        <v>Confection</v>
      </c>
      <c r="BP63" s="271">
        <f t="shared" si="27"/>
        <v>0</v>
      </c>
      <c r="BQ63" s="269"/>
      <c r="BR63" s="269"/>
      <c r="BS63" s="269"/>
      <c r="BT63" s="285"/>
      <c r="BU63" s="273"/>
    </row>
    <row r="64" spans="1:73" ht="60.75" thickBot="1" x14ac:dyDescent="0.3">
      <c r="A64" s="269"/>
      <c r="B64" s="270"/>
      <c r="C64" s="271" t="str">
        <f t="shared" si="0"/>
        <v/>
      </c>
      <c r="D64" s="271" t="str">
        <f t="shared" si="1"/>
        <v/>
      </c>
      <c r="E64" s="270"/>
      <c r="F64" s="273"/>
      <c r="G64" s="269"/>
      <c r="H64" s="274"/>
      <c r="I64" s="274"/>
      <c r="J64" s="274"/>
      <c r="K64" s="274"/>
      <c r="L64" s="274"/>
      <c r="M64" s="275"/>
      <c r="N64" s="274"/>
      <c r="O64" s="276" t="str">
        <f t="shared" si="2"/>
        <v>Compéter montant FI</v>
      </c>
      <c r="P64" s="277" t="str">
        <f t="shared" si="3"/>
        <v/>
      </c>
      <c r="Q64" s="274"/>
      <c r="R64" s="276" t="str">
        <f t="shared" si="4"/>
        <v>Compléter montant contrat</v>
      </c>
      <c r="S64" s="278" t="str">
        <f t="shared" si="5"/>
        <v/>
      </c>
      <c r="T64" s="274"/>
      <c r="U64" s="276" t="str">
        <f t="shared" si="6"/>
        <v>Compléter montant contrat</v>
      </c>
      <c r="V64" s="279"/>
      <c r="W64" s="279"/>
      <c r="X64" s="279"/>
      <c r="Y64" s="274"/>
      <c r="Z64" s="280"/>
      <c r="AA64" s="281" t="str">
        <f t="shared" si="7"/>
        <v>Compléter date émission</v>
      </c>
      <c r="AB64" s="269"/>
      <c r="AC64" s="269"/>
      <c r="AD64" s="282"/>
      <c r="AE64" s="282"/>
      <c r="AF64" s="270"/>
      <c r="AG64" s="269"/>
      <c r="AH64" s="269"/>
      <c r="AI64" s="269"/>
      <c r="AJ64" s="269"/>
      <c r="AK64" s="283" t="str">
        <f t="shared" si="8"/>
        <v>Compléter mode de gestion et montant FI</v>
      </c>
      <c r="AL64" s="270"/>
      <c r="AM64" s="270"/>
      <c r="AN64" s="270"/>
      <c r="AO64" s="280"/>
      <c r="AP64" s="281" t="str">
        <f t="shared" si="9"/>
        <v>Préciser montant FI, mode de passation et Type marché</v>
      </c>
      <c r="AQ64" s="281" t="str">
        <f t="shared" si="10"/>
        <v>Préciser montant FI, mode de passation et Type marché</v>
      </c>
      <c r="AR64" s="281" t="str">
        <f t="shared" si="11"/>
        <v>Préciser montant FI, mode de passation et Type marché</v>
      </c>
      <c r="AS64" s="281" t="str">
        <f t="shared" si="12"/>
        <v>Préciser montant FI, mode de passation et Type marché</v>
      </c>
      <c r="AT64" s="281" t="str">
        <f t="shared" si="13"/>
        <v>Préciser montant FI, mode de passation et Type marché</v>
      </c>
      <c r="AU64" s="281" t="str">
        <f t="shared" si="14"/>
        <v>Compléter délais du marché</v>
      </c>
      <c r="AV64" s="281" t="str">
        <f t="shared" si="15"/>
        <v>Compléter délais du marché</v>
      </c>
      <c r="AW64" s="280"/>
      <c r="AX64" s="284">
        <f t="shared" si="16"/>
        <v>0</v>
      </c>
      <c r="AY64" s="280"/>
      <c r="AZ64" s="284">
        <f t="shared" si="17"/>
        <v>0</v>
      </c>
      <c r="BA64" s="280"/>
      <c r="BB64" s="284">
        <f t="shared" si="18"/>
        <v>0</v>
      </c>
      <c r="BC64" s="280"/>
      <c r="BD64" s="284">
        <f t="shared" si="19"/>
        <v>0</v>
      </c>
      <c r="BE64" s="280"/>
      <c r="BF64" s="284">
        <f t="shared" si="20"/>
        <v>0</v>
      </c>
      <c r="BG64" s="280"/>
      <c r="BH64" s="284">
        <f t="shared" si="21"/>
        <v>0</v>
      </c>
      <c r="BI64" s="280" t="str">
        <f t="shared" si="22"/>
        <v/>
      </c>
      <c r="BJ64" s="280"/>
      <c r="BK64" s="284">
        <f t="shared" si="23"/>
        <v>0</v>
      </c>
      <c r="BL64" s="280"/>
      <c r="BM64" s="284">
        <f t="shared" si="24"/>
        <v>0</v>
      </c>
      <c r="BN64" s="271">
        <f t="shared" si="25"/>
        <v>0</v>
      </c>
      <c r="BO64" s="271" t="str">
        <f t="shared" si="26"/>
        <v>Confection</v>
      </c>
      <c r="BP64" s="271">
        <f t="shared" si="27"/>
        <v>0</v>
      </c>
      <c r="BQ64" s="269"/>
      <c r="BR64" s="269"/>
      <c r="BS64" s="269"/>
      <c r="BT64" s="285"/>
      <c r="BU64" s="273"/>
    </row>
    <row r="65" spans="1:73" ht="60.75" thickBot="1" x14ac:dyDescent="0.3">
      <c r="A65" s="269"/>
      <c r="B65" s="270"/>
      <c r="C65" s="271" t="str">
        <f t="shared" si="0"/>
        <v/>
      </c>
      <c r="D65" s="271" t="str">
        <f t="shared" si="1"/>
        <v/>
      </c>
      <c r="E65" s="270"/>
      <c r="F65" s="273"/>
      <c r="G65" s="269"/>
      <c r="H65" s="274"/>
      <c r="I65" s="274"/>
      <c r="J65" s="274"/>
      <c r="K65" s="274"/>
      <c r="L65" s="274"/>
      <c r="M65" s="275"/>
      <c r="N65" s="274"/>
      <c r="O65" s="276" t="str">
        <f t="shared" si="2"/>
        <v>Compéter montant FI</v>
      </c>
      <c r="P65" s="277" t="str">
        <f t="shared" si="3"/>
        <v/>
      </c>
      <c r="Q65" s="274"/>
      <c r="R65" s="276" t="str">
        <f t="shared" si="4"/>
        <v>Compléter montant contrat</v>
      </c>
      <c r="S65" s="278" t="str">
        <f t="shared" si="5"/>
        <v/>
      </c>
      <c r="T65" s="274"/>
      <c r="U65" s="276" t="str">
        <f t="shared" si="6"/>
        <v>Compléter montant contrat</v>
      </c>
      <c r="V65" s="279"/>
      <c r="W65" s="279"/>
      <c r="X65" s="279"/>
      <c r="Y65" s="274"/>
      <c r="Z65" s="280"/>
      <c r="AA65" s="281" t="str">
        <f t="shared" si="7"/>
        <v>Compléter date émission</v>
      </c>
      <c r="AB65" s="269"/>
      <c r="AC65" s="269"/>
      <c r="AD65" s="282"/>
      <c r="AE65" s="282"/>
      <c r="AF65" s="270"/>
      <c r="AG65" s="269"/>
      <c r="AH65" s="269"/>
      <c r="AI65" s="269"/>
      <c r="AJ65" s="269"/>
      <c r="AK65" s="283" t="str">
        <f t="shared" si="8"/>
        <v>Compléter mode de gestion et montant FI</v>
      </c>
      <c r="AL65" s="270"/>
      <c r="AM65" s="270"/>
      <c r="AN65" s="270"/>
      <c r="AO65" s="280"/>
      <c r="AP65" s="281" t="str">
        <f t="shared" si="9"/>
        <v>Préciser montant FI, mode de passation et Type marché</v>
      </c>
      <c r="AQ65" s="281" t="str">
        <f t="shared" si="10"/>
        <v>Préciser montant FI, mode de passation et Type marché</v>
      </c>
      <c r="AR65" s="281" t="str">
        <f t="shared" si="11"/>
        <v>Préciser montant FI, mode de passation et Type marché</v>
      </c>
      <c r="AS65" s="281" t="str">
        <f t="shared" si="12"/>
        <v>Préciser montant FI, mode de passation et Type marché</v>
      </c>
      <c r="AT65" s="281" t="str">
        <f t="shared" si="13"/>
        <v>Préciser montant FI, mode de passation et Type marché</v>
      </c>
      <c r="AU65" s="281" t="str">
        <f t="shared" si="14"/>
        <v>Compléter délais du marché</v>
      </c>
      <c r="AV65" s="281" t="str">
        <f t="shared" si="15"/>
        <v>Compléter délais du marché</v>
      </c>
      <c r="AW65" s="280"/>
      <c r="AX65" s="284">
        <f t="shared" si="16"/>
        <v>0</v>
      </c>
      <c r="AY65" s="280"/>
      <c r="AZ65" s="284">
        <f t="shared" si="17"/>
        <v>0</v>
      </c>
      <c r="BA65" s="280"/>
      <c r="BB65" s="284">
        <f t="shared" si="18"/>
        <v>0</v>
      </c>
      <c r="BC65" s="280"/>
      <c r="BD65" s="284">
        <f t="shared" si="19"/>
        <v>0</v>
      </c>
      <c r="BE65" s="280"/>
      <c r="BF65" s="284">
        <f t="shared" si="20"/>
        <v>0</v>
      </c>
      <c r="BG65" s="280"/>
      <c r="BH65" s="284">
        <f t="shared" si="21"/>
        <v>0</v>
      </c>
      <c r="BI65" s="280" t="str">
        <f t="shared" si="22"/>
        <v/>
      </c>
      <c r="BJ65" s="280"/>
      <c r="BK65" s="284">
        <f t="shared" si="23"/>
        <v>0</v>
      </c>
      <c r="BL65" s="280"/>
      <c r="BM65" s="284">
        <f t="shared" si="24"/>
        <v>0</v>
      </c>
      <c r="BN65" s="271">
        <f t="shared" si="25"/>
        <v>0</v>
      </c>
      <c r="BO65" s="271" t="str">
        <f t="shared" si="26"/>
        <v>Confection</v>
      </c>
      <c r="BP65" s="271">
        <f t="shared" si="27"/>
        <v>0</v>
      </c>
      <c r="BQ65" s="269"/>
      <c r="BR65" s="269"/>
      <c r="BS65" s="269"/>
      <c r="BT65" s="285"/>
      <c r="BU65" s="273"/>
    </row>
    <row r="66" spans="1:73" ht="60.75" thickBot="1" x14ac:dyDescent="0.3">
      <c r="A66" s="269"/>
      <c r="B66" s="270"/>
      <c r="C66" s="271" t="str">
        <f t="shared" si="0"/>
        <v/>
      </c>
      <c r="D66" s="271" t="str">
        <f t="shared" si="1"/>
        <v/>
      </c>
      <c r="E66" s="270"/>
      <c r="F66" s="273"/>
      <c r="G66" s="269"/>
      <c r="H66" s="274"/>
      <c r="I66" s="274"/>
      <c r="J66" s="274"/>
      <c r="K66" s="274"/>
      <c r="L66" s="274"/>
      <c r="M66" s="275"/>
      <c r="N66" s="274"/>
      <c r="O66" s="276" t="str">
        <f t="shared" si="2"/>
        <v>Compéter montant FI</v>
      </c>
      <c r="P66" s="277" t="str">
        <f t="shared" si="3"/>
        <v/>
      </c>
      <c r="Q66" s="274"/>
      <c r="R66" s="276" t="str">
        <f t="shared" si="4"/>
        <v>Compléter montant contrat</v>
      </c>
      <c r="S66" s="278" t="str">
        <f t="shared" si="5"/>
        <v/>
      </c>
      <c r="T66" s="274"/>
      <c r="U66" s="276" t="str">
        <f t="shared" si="6"/>
        <v>Compléter montant contrat</v>
      </c>
      <c r="V66" s="279"/>
      <c r="W66" s="279"/>
      <c r="X66" s="279"/>
      <c r="Y66" s="274"/>
      <c r="Z66" s="280"/>
      <c r="AA66" s="281" t="str">
        <f t="shared" si="7"/>
        <v>Compléter date émission</v>
      </c>
      <c r="AB66" s="269"/>
      <c r="AC66" s="269"/>
      <c r="AD66" s="282"/>
      <c r="AE66" s="282"/>
      <c r="AF66" s="270"/>
      <c r="AG66" s="269"/>
      <c r="AH66" s="269"/>
      <c r="AI66" s="269"/>
      <c r="AJ66" s="269"/>
      <c r="AK66" s="283" t="str">
        <f t="shared" si="8"/>
        <v>Compléter mode de gestion et montant FI</v>
      </c>
      <c r="AL66" s="270"/>
      <c r="AM66" s="270"/>
      <c r="AN66" s="270"/>
      <c r="AO66" s="280"/>
      <c r="AP66" s="281" t="str">
        <f t="shared" si="9"/>
        <v>Préciser montant FI, mode de passation et Type marché</v>
      </c>
      <c r="AQ66" s="281" t="str">
        <f t="shared" si="10"/>
        <v>Préciser montant FI, mode de passation et Type marché</v>
      </c>
      <c r="AR66" s="281" t="str">
        <f t="shared" si="11"/>
        <v>Préciser montant FI, mode de passation et Type marché</v>
      </c>
      <c r="AS66" s="281" t="str">
        <f t="shared" si="12"/>
        <v>Préciser montant FI, mode de passation et Type marché</v>
      </c>
      <c r="AT66" s="281" t="str">
        <f t="shared" si="13"/>
        <v>Préciser montant FI, mode de passation et Type marché</v>
      </c>
      <c r="AU66" s="281" t="str">
        <f t="shared" si="14"/>
        <v>Compléter délais du marché</v>
      </c>
      <c r="AV66" s="281" t="str">
        <f t="shared" si="15"/>
        <v>Compléter délais du marché</v>
      </c>
      <c r="AW66" s="280"/>
      <c r="AX66" s="284">
        <f t="shared" si="16"/>
        <v>0</v>
      </c>
      <c r="AY66" s="280"/>
      <c r="AZ66" s="284">
        <f t="shared" si="17"/>
        <v>0</v>
      </c>
      <c r="BA66" s="280"/>
      <c r="BB66" s="284">
        <f t="shared" si="18"/>
        <v>0</v>
      </c>
      <c r="BC66" s="280"/>
      <c r="BD66" s="284">
        <f t="shared" si="19"/>
        <v>0</v>
      </c>
      <c r="BE66" s="280"/>
      <c r="BF66" s="284">
        <f t="shared" si="20"/>
        <v>0</v>
      </c>
      <c r="BG66" s="280"/>
      <c r="BH66" s="284">
        <f t="shared" si="21"/>
        <v>0</v>
      </c>
      <c r="BI66" s="280" t="str">
        <f t="shared" si="22"/>
        <v/>
      </c>
      <c r="BJ66" s="280"/>
      <c r="BK66" s="284">
        <f t="shared" si="23"/>
        <v>0</v>
      </c>
      <c r="BL66" s="280"/>
      <c r="BM66" s="284">
        <f t="shared" si="24"/>
        <v>0</v>
      </c>
      <c r="BN66" s="271">
        <f t="shared" si="25"/>
        <v>0</v>
      </c>
      <c r="BO66" s="271" t="str">
        <f t="shared" si="26"/>
        <v>Confection</v>
      </c>
      <c r="BP66" s="271">
        <f t="shared" si="27"/>
        <v>0</v>
      </c>
      <c r="BQ66" s="269"/>
      <c r="BR66" s="269"/>
      <c r="BS66" s="269"/>
      <c r="BT66" s="285"/>
      <c r="BU66" s="273"/>
    </row>
    <row r="67" spans="1:73" ht="60.75" thickBot="1" x14ac:dyDescent="0.3">
      <c r="A67" s="269"/>
      <c r="B67" s="270"/>
      <c r="C67" s="271" t="str">
        <f t="shared" si="0"/>
        <v/>
      </c>
      <c r="D67" s="271" t="str">
        <f t="shared" si="1"/>
        <v/>
      </c>
      <c r="E67" s="270"/>
      <c r="F67" s="273"/>
      <c r="G67" s="269"/>
      <c r="H67" s="274"/>
      <c r="I67" s="274"/>
      <c r="J67" s="274"/>
      <c r="K67" s="274"/>
      <c r="L67" s="274"/>
      <c r="M67" s="275"/>
      <c r="N67" s="274"/>
      <c r="O67" s="276" t="str">
        <f t="shared" si="2"/>
        <v>Compéter montant FI</v>
      </c>
      <c r="P67" s="277" t="str">
        <f t="shared" si="3"/>
        <v/>
      </c>
      <c r="Q67" s="274"/>
      <c r="R67" s="276" t="str">
        <f t="shared" si="4"/>
        <v>Compléter montant contrat</v>
      </c>
      <c r="S67" s="278" t="str">
        <f t="shared" si="5"/>
        <v/>
      </c>
      <c r="T67" s="274"/>
      <c r="U67" s="276" t="str">
        <f t="shared" si="6"/>
        <v>Compléter montant contrat</v>
      </c>
      <c r="V67" s="279"/>
      <c r="W67" s="279"/>
      <c r="X67" s="279"/>
      <c r="Y67" s="274"/>
      <c r="Z67" s="280"/>
      <c r="AA67" s="281" t="str">
        <f t="shared" si="7"/>
        <v>Compléter date émission</v>
      </c>
      <c r="AB67" s="269"/>
      <c r="AC67" s="269"/>
      <c r="AD67" s="282"/>
      <c r="AE67" s="282"/>
      <c r="AF67" s="270"/>
      <c r="AG67" s="269"/>
      <c r="AH67" s="269"/>
      <c r="AI67" s="269"/>
      <c r="AJ67" s="269"/>
      <c r="AK67" s="283" t="str">
        <f t="shared" si="8"/>
        <v>Compléter mode de gestion et montant FI</v>
      </c>
      <c r="AL67" s="270"/>
      <c r="AM67" s="270"/>
      <c r="AN67" s="270"/>
      <c r="AO67" s="280"/>
      <c r="AP67" s="281" t="str">
        <f t="shared" si="9"/>
        <v>Préciser montant FI, mode de passation et Type marché</v>
      </c>
      <c r="AQ67" s="281" t="str">
        <f t="shared" si="10"/>
        <v>Préciser montant FI, mode de passation et Type marché</v>
      </c>
      <c r="AR67" s="281" t="str">
        <f t="shared" si="11"/>
        <v>Préciser montant FI, mode de passation et Type marché</v>
      </c>
      <c r="AS67" s="281" t="str">
        <f t="shared" si="12"/>
        <v>Préciser montant FI, mode de passation et Type marché</v>
      </c>
      <c r="AT67" s="281" t="str">
        <f t="shared" si="13"/>
        <v>Préciser montant FI, mode de passation et Type marché</v>
      </c>
      <c r="AU67" s="281" t="str">
        <f t="shared" si="14"/>
        <v>Compléter délais du marché</v>
      </c>
      <c r="AV67" s="281" t="str">
        <f t="shared" si="15"/>
        <v>Compléter délais du marché</v>
      </c>
      <c r="AW67" s="280"/>
      <c r="AX67" s="284">
        <f t="shared" si="16"/>
        <v>0</v>
      </c>
      <c r="AY67" s="280"/>
      <c r="AZ67" s="284">
        <f t="shared" si="17"/>
        <v>0</v>
      </c>
      <c r="BA67" s="280"/>
      <c r="BB67" s="284">
        <f t="shared" si="18"/>
        <v>0</v>
      </c>
      <c r="BC67" s="280"/>
      <c r="BD67" s="284">
        <f t="shared" si="19"/>
        <v>0</v>
      </c>
      <c r="BE67" s="280"/>
      <c r="BF67" s="284">
        <f t="shared" si="20"/>
        <v>0</v>
      </c>
      <c r="BG67" s="280"/>
      <c r="BH67" s="284">
        <f t="shared" si="21"/>
        <v>0</v>
      </c>
      <c r="BI67" s="280" t="str">
        <f t="shared" si="22"/>
        <v/>
      </c>
      <c r="BJ67" s="280"/>
      <c r="BK67" s="284">
        <f t="shared" si="23"/>
        <v>0</v>
      </c>
      <c r="BL67" s="280"/>
      <c r="BM67" s="284">
        <f t="shared" si="24"/>
        <v>0</v>
      </c>
      <c r="BN67" s="271">
        <f t="shared" si="25"/>
        <v>0</v>
      </c>
      <c r="BO67" s="271" t="str">
        <f t="shared" si="26"/>
        <v>Confection</v>
      </c>
      <c r="BP67" s="271">
        <f t="shared" si="27"/>
        <v>0</v>
      </c>
      <c r="BQ67" s="269"/>
      <c r="BR67" s="269"/>
      <c r="BS67" s="269"/>
      <c r="BT67" s="285"/>
      <c r="BU67" s="273"/>
    </row>
    <row r="68" spans="1:73" ht="60.75" thickBot="1" x14ac:dyDescent="0.3">
      <c r="A68" s="269"/>
      <c r="B68" s="270"/>
      <c r="C68" s="271" t="str">
        <f t="shared" si="0"/>
        <v/>
      </c>
      <c r="D68" s="271" t="str">
        <f t="shared" si="1"/>
        <v/>
      </c>
      <c r="E68" s="270"/>
      <c r="F68" s="273"/>
      <c r="G68" s="269"/>
      <c r="H68" s="274"/>
      <c r="I68" s="274"/>
      <c r="J68" s="274"/>
      <c r="K68" s="274"/>
      <c r="L68" s="274"/>
      <c r="M68" s="275"/>
      <c r="N68" s="274"/>
      <c r="O68" s="276" t="str">
        <f t="shared" si="2"/>
        <v>Compéter montant FI</v>
      </c>
      <c r="P68" s="277" t="str">
        <f t="shared" si="3"/>
        <v/>
      </c>
      <c r="Q68" s="274"/>
      <c r="R68" s="276" t="str">
        <f t="shared" si="4"/>
        <v>Compléter montant contrat</v>
      </c>
      <c r="S68" s="278" t="str">
        <f t="shared" si="5"/>
        <v/>
      </c>
      <c r="T68" s="274"/>
      <c r="U68" s="276" t="str">
        <f t="shared" si="6"/>
        <v>Compléter montant contrat</v>
      </c>
      <c r="V68" s="279"/>
      <c r="W68" s="279"/>
      <c r="X68" s="279"/>
      <c r="Y68" s="274"/>
      <c r="Z68" s="280"/>
      <c r="AA68" s="281" t="str">
        <f t="shared" si="7"/>
        <v>Compléter date émission</v>
      </c>
      <c r="AB68" s="269"/>
      <c r="AC68" s="269"/>
      <c r="AD68" s="282"/>
      <c r="AE68" s="282"/>
      <c r="AF68" s="270"/>
      <c r="AG68" s="269"/>
      <c r="AH68" s="269"/>
      <c r="AI68" s="269"/>
      <c r="AJ68" s="269"/>
      <c r="AK68" s="283" t="str">
        <f t="shared" si="8"/>
        <v>Compléter mode de gestion et montant FI</v>
      </c>
      <c r="AL68" s="270"/>
      <c r="AM68" s="270"/>
      <c r="AN68" s="270"/>
      <c r="AO68" s="280"/>
      <c r="AP68" s="281" t="str">
        <f t="shared" si="9"/>
        <v>Préciser montant FI, mode de passation et Type marché</v>
      </c>
      <c r="AQ68" s="281" t="str">
        <f t="shared" si="10"/>
        <v>Préciser montant FI, mode de passation et Type marché</v>
      </c>
      <c r="AR68" s="281" t="str">
        <f t="shared" si="11"/>
        <v>Préciser montant FI, mode de passation et Type marché</v>
      </c>
      <c r="AS68" s="281" t="str">
        <f t="shared" si="12"/>
        <v>Préciser montant FI, mode de passation et Type marché</v>
      </c>
      <c r="AT68" s="281" t="str">
        <f t="shared" si="13"/>
        <v>Préciser montant FI, mode de passation et Type marché</v>
      </c>
      <c r="AU68" s="281" t="str">
        <f t="shared" si="14"/>
        <v>Compléter délais du marché</v>
      </c>
      <c r="AV68" s="281" t="str">
        <f t="shared" si="15"/>
        <v>Compléter délais du marché</v>
      </c>
      <c r="AW68" s="280"/>
      <c r="AX68" s="284">
        <f t="shared" si="16"/>
        <v>0</v>
      </c>
      <c r="AY68" s="280"/>
      <c r="AZ68" s="284">
        <f t="shared" si="17"/>
        <v>0</v>
      </c>
      <c r="BA68" s="280"/>
      <c r="BB68" s="284">
        <f t="shared" si="18"/>
        <v>0</v>
      </c>
      <c r="BC68" s="280"/>
      <c r="BD68" s="284">
        <f t="shared" si="19"/>
        <v>0</v>
      </c>
      <c r="BE68" s="280"/>
      <c r="BF68" s="284">
        <f t="shared" si="20"/>
        <v>0</v>
      </c>
      <c r="BG68" s="280"/>
      <c r="BH68" s="284">
        <f t="shared" si="21"/>
        <v>0</v>
      </c>
      <c r="BI68" s="280" t="str">
        <f t="shared" si="22"/>
        <v/>
      </c>
      <c r="BJ68" s="280"/>
      <c r="BK68" s="284">
        <f t="shared" si="23"/>
        <v>0</v>
      </c>
      <c r="BL68" s="280"/>
      <c r="BM68" s="284">
        <f t="shared" si="24"/>
        <v>0</v>
      </c>
      <c r="BN68" s="271">
        <f t="shared" si="25"/>
        <v>0</v>
      </c>
      <c r="BO68" s="271" t="str">
        <f t="shared" si="26"/>
        <v>Confection</v>
      </c>
      <c r="BP68" s="271">
        <f t="shared" si="27"/>
        <v>0</v>
      </c>
      <c r="BQ68" s="269"/>
      <c r="BR68" s="269"/>
      <c r="BS68" s="269"/>
      <c r="BT68" s="285"/>
      <c r="BU68" s="273"/>
    </row>
    <row r="69" spans="1:73" ht="60.75" thickBot="1" x14ac:dyDescent="0.3">
      <c r="A69" s="269"/>
      <c r="B69" s="270"/>
      <c r="C69" s="271" t="str">
        <f t="shared" si="0"/>
        <v/>
      </c>
      <c r="D69" s="271" t="str">
        <f t="shared" si="1"/>
        <v/>
      </c>
      <c r="E69" s="270"/>
      <c r="F69" s="273"/>
      <c r="G69" s="269"/>
      <c r="H69" s="274"/>
      <c r="I69" s="274"/>
      <c r="J69" s="274"/>
      <c r="K69" s="274"/>
      <c r="L69" s="274"/>
      <c r="M69" s="275"/>
      <c r="N69" s="274"/>
      <c r="O69" s="276" t="str">
        <f t="shared" si="2"/>
        <v>Compéter montant FI</v>
      </c>
      <c r="P69" s="277" t="str">
        <f t="shared" si="3"/>
        <v/>
      </c>
      <c r="Q69" s="274"/>
      <c r="R69" s="276" t="str">
        <f t="shared" si="4"/>
        <v>Compléter montant contrat</v>
      </c>
      <c r="S69" s="278" t="str">
        <f t="shared" si="5"/>
        <v/>
      </c>
      <c r="T69" s="274"/>
      <c r="U69" s="276" t="str">
        <f t="shared" si="6"/>
        <v>Compléter montant contrat</v>
      </c>
      <c r="V69" s="279"/>
      <c r="W69" s="279"/>
      <c r="X69" s="279"/>
      <c r="Y69" s="274"/>
      <c r="Z69" s="280"/>
      <c r="AA69" s="281" t="str">
        <f t="shared" si="7"/>
        <v>Compléter date émission</v>
      </c>
      <c r="AB69" s="269"/>
      <c r="AC69" s="269"/>
      <c r="AD69" s="282"/>
      <c r="AE69" s="282"/>
      <c r="AF69" s="270"/>
      <c r="AG69" s="269"/>
      <c r="AH69" s="269"/>
      <c r="AI69" s="269"/>
      <c r="AJ69" s="269"/>
      <c r="AK69" s="283" t="str">
        <f t="shared" si="8"/>
        <v>Compléter mode de gestion et montant FI</v>
      </c>
      <c r="AL69" s="270"/>
      <c r="AM69" s="270"/>
      <c r="AN69" s="270"/>
      <c r="AO69" s="280"/>
      <c r="AP69" s="281" t="str">
        <f t="shared" si="9"/>
        <v>Préciser montant FI, mode de passation et Type marché</v>
      </c>
      <c r="AQ69" s="281" t="str">
        <f t="shared" si="10"/>
        <v>Préciser montant FI, mode de passation et Type marché</v>
      </c>
      <c r="AR69" s="281" t="str">
        <f t="shared" si="11"/>
        <v>Préciser montant FI, mode de passation et Type marché</v>
      </c>
      <c r="AS69" s="281" t="str">
        <f t="shared" si="12"/>
        <v>Préciser montant FI, mode de passation et Type marché</v>
      </c>
      <c r="AT69" s="281" t="str">
        <f t="shared" si="13"/>
        <v>Préciser montant FI, mode de passation et Type marché</v>
      </c>
      <c r="AU69" s="281" t="str">
        <f t="shared" si="14"/>
        <v>Compléter délais du marché</v>
      </c>
      <c r="AV69" s="281" t="str">
        <f t="shared" si="15"/>
        <v>Compléter délais du marché</v>
      </c>
      <c r="AW69" s="280"/>
      <c r="AX69" s="284">
        <f t="shared" si="16"/>
        <v>0</v>
      </c>
      <c r="AY69" s="280"/>
      <c r="AZ69" s="284">
        <f t="shared" si="17"/>
        <v>0</v>
      </c>
      <c r="BA69" s="280"/>
      <c r="BB69" s="284">
        <f t="shared" si="18"/>
        <v>0</v>
      </c>
      <c r="BC69" s="280"/>
      <c r="BD69" s="284">
        <f t="shared" si="19"/>
        <v>0</v>
      </c>
      <c r="BE69" s="280"/>
      <c r="BF69" s="284">
        <f t="shared" si="20"/>
        <v>0</v>
      </c>
      <c r="BG69" s="280"/>
      <c r="BH69" s="284">
        <f t="shared" si="21"/>
        <v>0</v>
      </c>
      <c r="BI69" s="280" t="str">
        <f t="shared" si="22"/>
        <v/>
      </c>
      <c r="BJ69" s="280"/>
      <c r="BK69" s="284">
        <f t="shared" si="23"/>
        <v>0</v>
      </c>
      <c r="BL69" s="280"/>
      <c r="BM69" s="284">
        <f t="shared" si="24"/>
        <v>0</v>
      </c>
      <c r="BN69" s="271">
        <f t="shared" si="25"/>
        <v>0</v>
      </c>
      <c r="BO69" s="271" t="str">
        <f t="shared" si="26"/>
        <v>Confection</v>
      </c>
      <c r="BP69" s="271">
        <f t="shared" si="27"/>
        <v>0</v>
      </c>
      <c r="BQ69" s="269"/>
      <c r="BR69" s="269"/>
      <c r="BS69" s="269"/>
      <c r="BT69" s="285"/>
      <c r="BU69" s="273"/>
    </row>
    <row r="70" spans="1:73" ht="60.75" thickBot="1" x14ac:dyDescent="0.3">
      <c r="A70" s="269"/>
      <c r="B70" s="270"/>
      <c r="C70" s="271" t="str">
        <f t="shared" ref="C70:C133" si="28">IF(A70="REPBDI","n/a",IF(A70="PAEX","BDI0402111",IF(A70="PAREC","BDI00005",IF(A70="FBBR","BDI00006",IF(A70="APVR","BDI0502411",IF(AND(A70="Justice",B70=""),"compléter volet",IF(AND(A70="Justice",B70="AIOJ"),"BDI0703511",IF(AND(A70="Justice",B70="Justice C.-O."),"BDI0804711",IF(AND(A70="Justice",B70="Central &amp; Périph."),"BDI1006711",IF(A70="AEP","BDI0704211",IF(A70="FCE","BDI0704511",IF(AND(A70="Pavage",B70=""),"compléter volet",IF(AND(A70="Pavage",B70="HIMO"),"BDI0804911",IF(AND(A70="Pavage",B70="PNUD"),"BDI100691T",IF(A70="ADLPC","BDI0805011",IF(A70="PADAPC","BDI0805111",IF(A70="PAIOSA","BDI0905511",IF(A70="AFIE","BDI0905711",IF(A70="PAISS","BDI0905811",IF(AND(A70="Police",B70=""),"compléter volet",IF(AND(A70="Police",B70="APPNB"),"BDI0804811",IF(AND(A70="Police",B70="Appui SSR"),"BDI0905911",IF(A70="AFPT","BDI1006611",IF(A70="AASMPB","BDI1207311",IF(A70="ABGLC","BDI1107211",IF(A70="ASNIS","BDI1006811",IF(A70="MiniRelEx","BDI0703711",IF(A70="",""))))))))))))))))))))))))))))</f>
        <v/>
      </c>
      <c r="D70" s="271" t="str">
        <f t="shared" ref="D70:D133" si="29">IF(A70="REPBDI","n/a",IF(A70="PAEX","Autre",IF(A70="PAREC","Autre",IF(A70="FBBR","Autre",IF(A70="APVR","Agriculture",IF(A70="Justice","Gouvernance",IF(A70="AEP","Education",IF(A70="FCE","Education",IF(A70="Pavage","Infrastructure",IF(A70="ADLPC","Gouvernance",IF(A70="PADAPC","Agriculture",IF(A70="PAIOSA","Agriculture",IF(A70="AFIE","Education",IF(A70="PAISS","Santé",IF(A70="Police","Gouvernance",IF(A70="AFPT","Education",IF(A70="AASMPB","Gouvernance",IF(A70="ABGLC","Gouvernance",IF(A70="ASNIS","Santé",IF(A70="MiniRelEx","Autre",IF(A70="","")))))))))))))))))))))</f>
        <v/>
      </c>
      <c r="E70" s="270"/>
      <c r="F70" s="273"/>
      <c r="G70" s="269"/>
      <c r="H70" s="274"/>
      <c r="I70" s="274"/>
      <c r="J70" s="274"/>
      <c r="K70" s="274"/>
      <c r="L70" s="274"/>
      <c r="M70" s="275"/>
      <c r="N70" s="274"/>
      <c r="O70" s="276" t="str">
        <f t="shared" ref="O70:O133" si="30">IF(OR(H70="",I70=""),"Compéter montant FI",IF(M70="EUR",(N70/H70),IF(M70="BIF",N70/I70,IF(M70="USD",N70/(H70*1.3),IF(M70="","")))))</f>
        <v>Compéter montant FI</v>
      </c>
      <c r="P70" s="277" t="str">
        <f t="shared" ref="P70:P133" si="31">IF(M70="","",M70)</f>
        <v/>
      </c>
      <c r="Q70" s="274"/>
      <c r="R70" s="276" t="str">
        <f t="shared" ref="R70:R133" si="32">IF(OR(H70="",I70="",N70=""),"Compléter montant contrat",IF(Q70="","Compléter montant avenant",Q70/N70))</f>
        <v>Compléter montant contrat</v>
      </c>
      <c r="S70" s="278" t="str">
        <f t="shared" ref="S70:S133" si="33">IF(M70="","",M70)</f>
        <v/>
      </c>
      <c r="T70" s="274"/>
      <c r="U70" s="276" t="str">
        <f t="shared" ref="U70:U133" si="34">IF(OR(H70="",I70="",N70=""),"Compléter montant contrat",T70/(N70+Q70))</f>
        <v>Compléter montant contrat</v>
      </c>
      <c r="V70" s="279"/>
      <c r="W70" s="279"/>
      <c r="X70" s="279"/>
      <c r="Y70" s="274"/>
      <c r="Z70" s="280"/>
      <c r="AA70" s="281" t="str">
        <f t="shared" ref="AA70:AA133" si="35">IF(Z70="","Compléter date émission",IF(Z70="n/a","n/a",IF(AF70="","Compléter délai de garantie",Z70+AF70)))</f>
        <v>Compléter date émission</v>
      </c>
      <c r="AB70" s="269"/>
      <c r="AC70" s="269"/>
      <c r="AD70" s="282"/>
      <c r="AE70" s="282"/>
      <c r="AF70" s="270"/>
      <c r="AG70" s="269"/>
      <c r="AH70" s="269"/>
      <c r="AI70" s="269"/>
      <c r="AJ70" s="269"/>
      <c r="AK70" s="283" t="str">
        <f t="shared" ref="AK70:AK133" si="36">IF(OR(G70="",AND(L70="",K70="")),"Compléter mode de gestion et montant FI",IF(AND(G70="Régie",K70&lt;25000),"Aucun",IF(AND(G70="Régie",K70&gt;=25000,K70&lt;200000),"ANO RR",IF(AND(G70="Régie",K70&gt;=200000),"ANO RR + Mandat HQ",IF(AND(G70="Cogestion",K70&lt;25000),"Aucun",IF(AND(G70="Cogestion",K70&gt;=25000,L70&lt;150000000),"ANO RR",IF(AND(G70="Cogestion",L70&gt;=150000000,K70&lt;200000),"ANO RR + ANO DNCMP",IF(AND(G70="Cogestion",K70&gt;=200000),"ANO RR + ANO DNCMP + mandat HQ","Compléter mode de gestion et montant FI"))))))))</f>
        <v>Compléter mode de gestion et montant FI</v>
      </c>
      <c r="AL70" s="270"/>
      <c r="AM70" s="270"/>
      <c r="AN70" s="270"/>
      <c r="AO70" s="280"/>
      <c r="AP70" s="281" t="str">
        <f t="shared" ref="AP70:AP133" si="37">IF(OR(AK70="Compléter mode de gestion et montant FI",AB70=""),"Préciser montant FI, mode de passation et Type marché",IF(AO70="","Compléter date de confection",IF(OR(AK70="aucun",AK70="ANO RR",AK70="ANO RR + Mandat HQ"),"n/a",IF(OR(AK70="ANO RR + ANO DNCMP",AK70="ANO RR + ANO DNCMP + Mandat HQ"),AO70+23,"Préciser montant FI, mode de passation et Type marché"))))</f>
        <v>Préciser montant FI, mode de passation et Type marché</v>
      </c>
      <c r="AQ70" s="281" t="str">
        <f t="shared" ref="AQ70:AQ133" si="38">IF(OR(AK70="Compléter mode de gestion et montant FI",AB70=""),"Préciser montant FI, mode de passation et Type marché",IF(AO70="","Compléter date de confection",IF(OR(AK70="ANO RR + ANO DNCMP",AK70="ANO RR + ANO DNCMP + Mandat HQ"),AP70+3,IF(OR(AK70="ANO RR",AK70="ANO RR + Mandat HQ"),AO70+10,AO70+3))))</f>
        <v>Préciser montant FI, mode de passation et Type marché</v>
      </c>
      <c r="AR70" s="281" t="str">
        <f t="shared" ref="AR70:AR133" si="39">IF(OR(AK70="Compléter mode de gestion et montant FI",AB70=""),"Préciser montant FI, mode de passation et Type marché",IF(AO70="","Compléter date de confection",IF(AND(AB70="AOPQ phase 1",H70&lt;150000),AQ70+30,IF(AND(AB70="AOPQ phase 1",H70&gt;=150000),AQ70+45,IF(AB70="AOPQ phase 2",AQ70+30,IF(AND(OR(AB70="AOO",AB70="AOR"),H70&lt;150000),AQ70+30,IF(AND(OR(AB70="AOO",AB70="AOR"),H70&gt;=150000),AQ70+45,IF(AND(AB70="AOC",H70&lt;150000),AQ70+30,IF(AND(AB70="AOC",H70&gt;=150000),AQ70+45,IF(AND(AB70="MPI phase 1",H70&lt;150000),AQ70+30,IF(AND(AB70="MPI phase 1",H70&gt;=150000),AQ70+45,IF(AB70="MPI phase 2",AQ70+30,IF(AND(AB70="MCo",H70&lt;150000),AQ70+30,IF(AND(AB70="MCo",H70&gt;=150000),AQ70+45,IF(AND(AB70="MCl",H70&lt;150000),AQ70+30,IF(AND(AB70="MCl",H70&gt;=150000),AQ70+45,IF(OR(AB70="DC",AB70="GAG"),AQ70+15,IF(AND(G70="Régie",OR(H70&lt;85000,AB70="PNSP")),AQ70+15,IF(AND(G70="Régie",OR(AB70="AOG",AB70="AP"),H70&gt;=85000,H70&lt;150000),AQ70+36,IF(AND(G70="Régie",OR(AB70="AOG",AB70="AP"),H70&gt;=150000,H70&lt;193000),AQ70+45,IF(AND(G70="Régie",OR(AB70="AOG",AB70="AP"),H70&gt;=193000,OR(AC70="Services",AC70="Fournitures")),AQ70+52,IF(AND(G70="Régie",OR(AB70="AOG",AB70="AP"),H70&gt;=193000,AC70="Travaux"),AQ70+45,IF(AND(AB70="PNAP phase 1",H70&lt;150000),AQ70+15,IF(AND(AB70="PNAP phase 1",H70&gt;=150000),AQ70+45,IF(AND(AB70="PNAP phase 2",H70&lt;150000),AQ70+15,IF(AND(AB70="PNAP phase 2",H70&gt;=200000),AQ70+40,IF(AND(AB70="PNAP directe",H70&lt;150000),AQ70+22,IF(AND(AB70="PNAP directe",H70&gt;=150000),AQ70+45,"Préciser montant FI, mode de passation et Type marché"))))))))))))))))))))))))))))</f>
        <v>Préciser montant FI, mode de passation et Type marché</v>
      </c>
      <c r="AS70" s="281" t="str">
        <f t="shared" ref="AS70:AS133" si="40">IF(OR(AK70="Compléter mode de gestion et montant FI",AB70=""),"Préciser montant FI, mode de passation et Type marché",IF(AO70="","Compléter date de confection",IF(OR(AB70="AOPQ phase 1",AB70="AOPQ phase 2",AB70="AOO",AB70="AOC",AB70="AOR",AB70="MPI phase 1",AB70="MPI phase 2",AB70="MCo",AB70="MCl"),AR70+47,IF(OR(AB70="AOG",AB70="AP"),AR70+30,IF(OR(AB70="PNAP phase 1",AB70="PNAP phase 2",AB70="PNSP",AB70="DC",AB70="GAG",AB70="PNAP directe"),AR70+15,"Préciser montant FI, mode de passation et Type marché")))))</f>
        <v>Préciser montant FI, mode de passation et Type marché</v>
      </c>
      <c r="AT70" s="281" t="str">
        <f t="shared" ref="AT70:AT133" si="41">IF(OR(AK70="Compléter mode de gestion et montant FI",AB70=""),"Préciser montant FI, mode de passation et Type marché",IF(AO70="","Compléter date de confection",IF(AND(AB70="GAG",I70&lt;150000000),AS70+5,IF(AND(AB70="GAG",I70&gt;=150000000),AS70+20,IF(AK70="aucun",AS70+3,IF(AND(AK70="ANO RR",G70="Régie"),AS70+13,IF(AND(AK70="ANO RR",G70="Cogestion"),AS70+32,IF(AK70="ANO RR + Mandat HQ",AS70+33,IF(AK70="ANO RR + ANO DNCMP",AS70+60,IF(AK70="ANO RR + ANO DNCMP + Mandat HQ",AS70+60,"Préciser montant FI, mode de passation et Type marché"))))))))))</f>
        <v>Préciser montant FI, mode de passation et Type marché</v>
      </c>
      <c r="AU70" s="281" t="str">
        <f t="shared" ref="AU70:AU133" si="42">IF(OR(AB70="MPI phase 1",AB70="PNAP phase 1",AB70="AOPQ phase 1"),"n/a",IF(OR(AD70=0,AD70=""),"Compléter délais du marché",IF(OR(AF70=0,AF70=""),"n/a",IF(AT70="Préciser montant FI, mode de passation et Type marché","Préciser montant FI, mode de passation et Type marché",IF(AT70="Compléter date de confection","Compléter date de confection",AT70+AD70+AE70)))))</f>
        <v>Compléter délais du marché</v>
      </c>
      <c r="AV70" s="281" t="str">
        <f t="shared" ref="AV70:AV133" si="43">IF(AU70="Compléter délais du marché","Compléter délais du marché",IF(AND(AU70="n/a",AT70="Préciser montant FI, mode de passation et Type marché"),"Préciser montant FI, mode de passation et Type marché",IF(AT70="Compléter date de confection","Compléter date de confection",IF(OR(AB70="MPI phase 1",AB70="PNAP phase 1",AB70="AOPQ phase 1"),"n/a",IF(AU70="n/a",AT70+AD70,AU70+AF70)))))</f>
        <v>Compléter délais du marché</v>
      </c>
      <c r="AW70" s="280"/>
      <c r="AX70" s="284">
        <f t="shared" ref="AX70:AX133" si="44">IF(AW70="",0,AW70-AO70)</f>
        <v>0</v>
      </c>
      <c r="AY70" s="280"/>
      <c r="AZ70" s="284">
        <f t="shared" ref="AZ70:AZ133" si="45">IF(AP70="n/a","n/a",IF(AY70="",0,(AY70-AP70)-AX70))</f>
        <v>0</v>
      </c>
      <c r="BA70" s="280"/>
      <c r="BB70" s="284">
        <f t="shared" ref="BB70:BB133" si="46">IF(BA70="",0,IF(AZ70="n/a",(BA70-AQ70)-AX70,(BA70-AQ70)-(AX70+AZ70)))</f>
        <v>0</v>
      </c>
      <c r="BC70" s="280"/>
      <c r="BD70" s="284">
        <f t="shared" ref="BD70:BD133" si="47">IF(BC70="",0,IF(AZ70="n/a",(BC70-AR70)-(AX70+BB70),(BC70-AR70)-(AX70+AZ70+BB70)))</f>
        <v>0</v>
      </c>
      <c r="BE70" s="280"/>
      <c r="BF70" s="284">
        <f t="shared" ref="BF70:BF133" si="48">IF(BE70="",0,IF(AZ70="n/a",(BE70-AS70)-(AX70+BB70+BD70),(BE70-AS70)-(AX70+AZ70+BB70+BD70)))</f>
        <v>0</v>
      </c>
      <c r="BG70" s="280"/>
      <c r="BH70" s="284">
        <f t="shared" ref="BH70:BH133" si="49">IF(BG70="",0,IF(AZ70="n/a",(BG70-AT70)-(AX70+BB70+BD70+BF70),(BG70-AT70)-(AX70+AZ70+BB70+BD70+BF70)))</f>
        <v>0</v>
      </c>
      <c r="BI70" s="280" t="str">
        <f t="shared" ref="BI70:BI133" si="50">IF(BG70="","",BG70)</f>
        <v/>
      </c>
      <c r="BJ70" s="280"/>
      <c r="BK70" s="284">
        <f t="shared" ref="BK70:BK133" si="51">IF(BJ70="",0,IF(BJ70="n/a","n/a",-((BI70+AD70+AE70)-BJ70)))</f>
        <v>0</v>
      </c>
      <c r="BL70" s="280"/>
      <c r="BM70" s="284">
        <f t="shared" ref="BM70:BM133" si="52">IF(BL70="",0,IF(BJ70="n/a",-((BI70+AD70+AE70)-BL70),-((BJ70+AF70)-BL70)))</f>
        <v>0</v>
      </c>
      <c r="BN70" s="271">
        <f t="shared" ref="BN70:BN133" si="53">SUM(AX70,AZ70,BB70,BD70,BF70,BH70,BK70,BM70,BP70)</f>
        <v>0</v>
      </c>
      <c r="BO70" s="271" t="str">
        <f t="shared" ref="BO70:BO133" si="54">IF(ISBLANK(AW70),"Confection",IF(ISBLANK(AY70),"Approbation",IF(ISBLANK(BA70),"Publication",IF(ISBLANK(BC70),"Ouverture",IF(ISBLANK(BE70),"Attribution",IF(ISBLANK(BG70),"Notification",IF(AND(AU70="n/a",AV70="n/a"),"Phase de la procédure clôturée",IF(AND(AU70="n/a",ISBLANK(BL70)),"Réception définitive",IF(ISBLANK(BJ70),"Réception provisoire",IF(ISBLANK(BL70),"Réception définitive","Marché clôturé"))))))))))</f>
        <v>Confection</v>
      </c>
      <c r="BP70" s="271">
        <f t="shared" ref="BP70:BP133" si="55">IF(AND(BO70="Confection",ISBLANK(AO70)),0,IF(BO70="Confection",$C$1-AO70,IF(BO70="Approbation",$C$1-(AW70+(AP70-AO70)),IF(AND(BO70="Publication",AP70="n/a"),$C$1-(AW70+(AQ70-AO70)),IF(BO70="Publication",$C$1-(AY70+(AQ70-AP70)),IF(BO70="Ouverture",$C$1-(BA70+(AR70-AQ70)),IF(BO70="Attribution",$C$1-(BC70+(AS70-AR70)),IF(BO70="Notification",$C$1-(BE70+(AT70-AS70)),IF(BO70="Réception provisoire",$C$1-(BG70+(AU70-AT70)),IF(AND(BO70="Réception définitive",AU70="n/a"),$C$1-(BG70+(AV70-AT70)),IF(BO70="Réception définitive",$C$1-(BJ70+(AV70-AU70)),IF(BO70="Phase de la procédure clôturée","Phase de la procédure clôturée","Marché clôturé"))))))))))))</f>
        <v>0</v>
      </c>
      <c r="BQ70" s="269"/>
      <c r="BR70" s="269"/>
      <c r="BS70" s="269"/>
      <c r="BT70" s="285"/>
      <c r="BU70" s="273"/>
    </row>
    <row r="71" spans="1:73" ht="60.75" thickBot="1" x14ac:dyDescent="0.3">
      <c r="A71" s="269"/>
      <c r="B71" s="270"/>
      <c r="C71" s="271" t="str">
        <f t="shared" si="28"/>
        <v/>
      </c>
      <c r="D71" s="271" t="str">
        <f t="shared" si="29"/>
        <v/>
      </c>
      <c r="E71" s="270"/>
      <c r="F71" s="273"/>
      <c r="G71" s="269"/>
      <c r="H71" s="274"/>
      <c r="I71" s="274"/>
      <c r="J71" s="274"/>
      <c r="K71" s="274"/>
      <c r="L71" s="274"/>
      <c r="M71" s="275"/>
      <c r="N71" s="274"/>
      <c r="O71" s="276" t="str">
        <f t="shared" si="30"/>
        <v>Compéter montant FI</v>
      </c>
      <c r="P71" s="277" t="str">
        <f t="shared" si="31"/>
        <v/>
      </c>
      <c r="Q71" s="274"/>
      <c r="R71" s="276" t="str">
        <f t="shared" si="32"/>
        <v>Compléter montant contrat</v>
      </c>
      <c r="S71" s="278" t="str">
        <f t="shared" si="33"/>
        <v/>
      </c>
      <c r="T71" s="274"/>
      <c r="U71" s="276" t="str">
        <f t="shared" si="34"/>
        <v>Compléter montant contrat</v>
      </c>
      <c r="V71" s="279"/>
      <c r="W71" s="279"/>
      <c r="X71" s="279"/>
      <c r="Y71" s="274"/>
      <c r="Z71" s="280"/>
      <c r="AA71" s="281" t="str">
        <f t="shared" si="35"/>
        <v>Compléter date émission</v>
      </c>
      <c r="AB71" s="269"/>
      <c r="AC71" s="269"/>
      <c r="AD71" s="282"/>
      <c r="AE71" s="282"/>
      <c r="AF71" s="270"/>
      <c r="AG71" s="269"/>
      <c r="AH71" s="269"/>
      <c r="AI71" s="269"/>
      <c r="AJ71" s="269"/>
      <c r="AK71" s="283" t="str">
        <f t="shared" si="36"/>
        <v>Compléter mode de gestion et montant FI</v>
      </c>
      <c r="AL71" s="270"/>
      <c r="AM71" s="270"/>
      <c r="AN71" s="270"/>
      <c r="AO71" s="280"/>
      <c r="AP71" s="281" t="str">
        <f t="shared" si="37"/>
        <v>Préciser montant FI, mode de passation et Type marché</v>
      </c>
      <c r="AQ71" s="281" t="str">
        <f t="shared" si="38"/>
        <v>Préciser montant FI, mode de passation et Type marché</v>
      </c>
      <c r="AR71" s="281" t="str">
        <f t="shared" si="39"/>
        <v>Préciser montant FI, mode de passation et Type marché</v>
      </c>
      <c r="AS71" s="281" t="str">
        <f t="shared" si="40"/>
        <v>Préciser montant FI, mode de passation et Type marché</v>
      </c>
      <c r="AT71" s="281" t="str">
        <f t="shared" si="41"/>
        <v>Préciser montant FI, mode de passation et Type marché</v>
      </c>
      <c r="AU71" s="281" t="str">
        <f t="shared" si="42"/>
        <v>Compléter délais du marché</v>
      </c>
      <c r="AV71" s="281" t="str">
        <f t="shared" si="43"/>
        <v>Compléter délais du marché</v>
      </c>
      <c r="AW71" s="280"/>
      <c r="AX71" s="284">
        <f t="shared" si="44"/>
        <v>0</v>
      </c>
      <c r="AY71" s="280"/>
      <c r="AZ71" s="284">
        <f t="shared" si="45"/>
        <v>0</v>
      </c>
      <c r="BA71" s="280"/>
      <c r="BB71" s="284">
        <f t="shared" si="46"/>
        <v>0</v>
      </c>
      <c r="BC71" s="280"/>
      <c r="BD71" s="284">
        <f t="shared" si="47"/>
        <v>0</v>
      </c>
      <c r="BE71" s="280"/>
      <c r="BF71" s="284">
        <f t="shared" si="48"/>
        <v>0</v>
      </c>
      <c r="BG71" s="280"/>
      <c r="BH71" s="284">
        <f t="shared" si="49"/>
        <v>0</v>
      </c>
      <c r="BI71" s="280" t="str">
        <f t="shared" si="50"/>
        <v/>
      </c>
      <c r="BJ71" s="280"/>
      <c r="BK71" s="284">
        <f t="shared" si="51"/>
        <v>0</v>
      </c>
      <c r="BL71" s="280"/>
      <c r="BM71" s="284">
        <f t="shared" si="52"/>
        <v>0</v>
      </c>
      <c r="BN71" s="271">
        <f t="shared" si="53"/>
        <v>0</v>
      </c>
      <c r="BO71" s="271" t="str">
        <f t="shared" si="54"/>
        <v>Confection</v>
      </c>
      <c r="BP71" s="271">
        <f t="shared" si="55"/>
        <v>0</v>
      </c>
      <c r="BQ71" s="269"/>
      <c r="BR71" s="269"/>
      <c r="BS71" s="269"/>
      <c r="BT71" s="285"/>
      <c r="BU71" s="273"/>
    </row>
    <row r="72" spans="1:73" ht="60.75" thickBot="1" x14ac:dyDescent="0.3">
      <c r="A72" s="269"/>
      <c r="B72" s="270"/>
      <c r="C72" s="271" t="str">
        <f t="shared" si="28"/>
        <v/>
      </c>
      <c r="D72" s="271" t="str">
        <f t="shared" si="29"/>
        <v/>
      </c>
      <c r="E72" s="270"/>
      <c r="F72" s="273"/>
      <c r="G72" s="269"/>
      <c r="H72" s="274"/>
      <c r="I72" s="274"/>
      <c r="J72" s="274"/>
      <c r="K72" s="274"/>
      <c r="L72" s="274"/>
      <c r="M72" s="275"/>
      <c r="N72" s="274"/>
      <c r="O72" s="276" t="str">
        <f t="shared" si="30"/>
        <v>Compéter montant FI</v>
      </c>
      <c r="P72" s="277" t="str">
        <f t="shared" si="31"/>
        <v/>
      </c>
      <c r="Q72" s="274"/>
      <c r="R72" s="276" t="str">
        <f t="shared" si="32"/>
        <v>Compléter montant contrat</v>
      </c>
      <c r="S72" s="278" t="str">
        <f t="shared" si="33"/>
        <v/>
      </c>
      <c r="T72" s="274"/>
      <c r="U72" s="276" t="str">
        <f t="shared" si="34"/>
        <v>Compléter montant contrat</v>
      </c>
      <c r="V72" s="279"/>
      <c r="W72" s="279"/>
      <c r="X72" s="279"/>
      <c r="Y72" s="274"/>
      <c r="Z72" s="280"/>
      <c r="AA72" s="281" t="str">
        <f t="shared" si="35"/>
        <v>Compléter date émission</v>
      </c>
      <c r="AB72" s="269"/>
      <c r="AC72" s="269"/>
      <c r="AD72" s="282"/>
      <c r="AE72" s="282"/>
      <c r="AF72" s="270"/>
      <c r="AG72" s="269"/>
      <c r="AH72" s="269"/>
      <c r="AI72" s="269"/>
      <c r="AJ72" s="269"/>
      <c r="AK72" s="283" t="str">
        <f t="shared" si="36"/>
        <v>Compléter mode de gestion et montant FI</v>
      </c>
      <c r="AL72" s="270"/>
      <c r="AM72" s="270"/>
      <c r="AN72" s="270"/>
      <c r="AO72" s="280"/>
      <c r="AP72" s="281" t="str">
        <f t="shared" si="37"/>
        <v>Préciser montant FI, mode de passation et Type marché</v>
      </c>
      <c r="AQ72" s="281" t="str">
        <f t="shared" si="38"/>
        <v>Préciser montant FI, mode de passation et Type marché</v>
      </c>
      <c r="AR72" s="281" t="str">
        <f t="shared" si="39"/>
        <v>Préciser montant FI, mode de passation et Type marché</v>
      </c>
      <c r="AS72" s="281" t="str">
        <f t="shared" si="40"/>
        <v>Préciser montant FI, mode de passation et Type marché</v>
      </c>
      <c r="AT72" s="281" t="str">
        <f t="shared" si="41"/>
        <v>Préciser montant FI, mode de passation et Type marché</v>
      </c>
      <c r="AU72" s="281" t="str">
        <f t="shared" si="42"/>
        <v>Compléter délais du marché</v>
      </c>
      <c r="AV72" s="281" t="str">
        <f t="shared" si="43"/>
        <v>Compléter délais du marché</v>
      </c>
      <c r="AW72" s="280"/>
      <c r="AX72" s="284">
        <f t="shared" si="44"/>
        <v>0</v>
      </c>
      <c r="AY72" s="280"/>
      <c r="AZ72" s="284">
        <f t="shared" si="45"/>
        <v>0</v>
      </c>
      <c r="BA72" s="280"/>
      <c r="BB72" s="284">
        <f t="shared" si="46"/>
        <v>0</v>
      </c>
      <c r="BC72" s="280"/>
      <c r="BD72" s="284">
        <f t="shared" si="47"/>
        <v>0</v>
      </c>
      <c r="BE72" s="280"/>
      <c r="BF72" s="284">
        <f t="shared" si="48"/>
        <v>0</v>
      </c>
      <c r="BG72" s="280"/>
      <c r="BH72" s="284">
        <f t="shared" si="49"/>
        <v>0</v>
      </c>
      <c r="BI72" s="280" t="str">
        <f t="shared" si="50"/>
        <v/>
      </c>
      <c r="BJ72" s="280"/>
      <c r="BK72" s="284">
        <f t="shared" si="51"/>
        <v>0</v>
      </c>
      <c r="BL72" s="280"/>
      <c r="BM72" s="284">
        <f t="shared" si="52"/>
        <v>0</v>
      </c>
      <c r="BN72" s="271">
        <f t="shared" si="53"/>
        <v>0</v>
      </c>
      <c r="BO72" s="271" t="str">
        <f t="shared" si="54"/>
        <v>Confection</v>
      </c>
      <c r="BP72" s="271">
        <f t="shared" si="55"/>
        <v>0</v>
      </c>
      <c r="BQ72" s="269"/>
      <c r="BR72" s="269"/>
      <c r="BS72" s="269"/>
      <c r="BT72" s="285"/>
      <c r="BU72" s="273"/>
    </row>
    <row r="73" spans="1:73" ht="60.75" thickBot="1" x14ac:dyDescent="0.3">
      <c r="A73" s="269"/>
      <c r="B73" s="270"/>
      <c r="C73" s="271" t="str">
        <f t="shared" si="28"/>
        <v/>
      </c>
      <c r="D73" s="271" t="str">
        <f t="shared" si="29"/>
        <v/>
      </c>
      <c r="E73" s="270"/>
      <c r="F73" s="273"/>
      <c r="G73" s="269"/>
      <c r="H73" s="274"/>
      <c r="I73" s="274"/>
      <c r="J73" s="274"/>
      <c r="K73" s="274"/>
      <c r="L73" s="274"/>
      <c r="M73" s="275"/>
      <c r="N73" s="274"/>
      <c r="O73" s="276" t="str">
        <f t="shared" si="30"/>
        <v>Compéter montant FI</v>
      </c>
      <c r="P73" s="277" t="str">
        <f t="shared" si="31"/>
        <v/>
      </c>
      <c r="Q73" s="274"/>
      <c r="R73" s="276" t="str">
        <f t="shared" si="32"/>
        <v>Compléter montant contrat</v>
      </c>
      <c r="S73" s="278" t="str">
        <f t="shared" si="33"/>
        <v/>
      </c>
      <c r="T73" s="274"/>
      <c r="U73" s="276" t="str">
        <f t="shared" si="34"/>
        <v>Compléter montant contrat</v>
      </c>
      <c r="V73" s="279"/>
      <c r="W73" s="279"/>
      <c r="X73" s="279"/>
      <c r="Y73" s="274"/>
      <c r="Z73" s="280"/>
      <c r="AA73" s="281" t="str">
        <f t="shared" si="35"/>
        <v>Compléter date émission</v>
      </c>
      <c r="AB73" s="269"/>
      <c r="AC73" s="269"/>
      <c r="AD73" s="282"/>
      <c r="AE73" s="282"/>
      <c r="AF73" s="270"/>
      <c r="AG73" s="269"/>
      <c r="AH73" s="269"/>
      <c r="AI73" s="269"/>
      <c r="AJ73" s="269"/>
      <c r="AK73" s="283" t="str">
        <f t="shared" si="36"/>
        <v>Compléter mode de gestion et montant FI</v>
      </c>
      <c r="AL73" s="270"/>
      <c r="AM73" s="270"/>
      <c r="AN73" s="270"/>
      <c r="AO73" s="280"/>
      <c r="AP73" s="281" t="str">
        <f t="shared" si="37"/>
        <v>Préciser montant FI, mode de passation et Type marché</v>
      </c>
      <c r="AQ73" s="281" t="str">
        <f t="shared" si="38"/>
        <v>Préciser montant FI, mode de passation et Type marché</v>
      </c>
      <c r="AR73" s="281" t="str">
        <f t="shared" si="39"/>
        <v>Préciser montant FI, mode de passation et Type marché</v>
      </c>
      <c r="AS73" s="281" t="str">
        <f t="shared" si="40"/>
        <v>Préciser montant FI, mode de passation et Type marché</v>
      </c>
      <c r="AT73" s="281" t="str">
        <f t="shared" si="41"/>
        <v>Préciser montant FI, mode de passation et Type marché</v>
      </c>
      <c r="AU73" s="281" t="str">
        <f t="shared" si="42"/>
        <v>Compléter délais du marché</v>
      </c>
      <c r="AV73" s="281" t="str">
        <f t="shared" si="43"/>
        <v>Compléter délais du marché</v>
      </c>
      <c r="AW73" s="280"/>
      <c r="AX73" s="284">
        <f t="shared" si="44"/>
        <v>0</v>
      </c>
      <c r="AY73" s="280"/>
      <c r="AZ73" s="284">
        <f t="shared" si="45"/>
        <v>0</v>
      </c>
      <c r="BA73" s="280"/>
      <c r="BB73" s="284">
        <f t="shared" si="46"/>
        <v>0</v>
      </c>
      <c r="BC73" s="280"/>
      <c r="BD73" s="284">
        <f t="shared" si="47"/>
        <v>0</v>
      </c>
      <c r="BE73" s="280"/>
      <c r="BF73" s="284">
        <f t="shared" si="48"/>
        <v>0</v>
      </c>
      <c r="BG73" s="280"/>
      <c r="BH73" s="284">
        <f t="shared" si="49"/>
        <v>0</v>
      </c>
      <c r="BI73" s="280" t="str">
        <f t="shared" si="50"/>
        <v/>
      </c>
      <c r="BJ73" s="280"/>
      <c r="BK73" s="284">
        <f t="shared" si="51"/>
        <v>0</v>
      </c>
      <c r="BL73" s="280"/>
      <c r="BM73" s="284">
        <f t="shared" si="52"/>
        <v>0</v>
      </c>
      <c r="BN73" s="271">
        <f t="shared" si="53"/>
        <v>0</v>
      </c>
      <c r="BO73" s="271" t="str">
        <f t="shared" si="54"/>
        <v>Confection</v>
      </c>
      <c r="BP73" s="271">
        <f t="shared" si="55"/>
        <v>0</v>
      </c>
      <c r="BQ73" s="269"/>
      <c r="BR73" s="269"/>
      <c r="BS73" s="269"/>
      <c r="BT73" s="285"/>
      <c r="BU73" s="273"/>
    </row>
    <row r="74" spans="1:73" ht="60.75" thickBot="1" x14ac:dyDescent="0.3">
      <c r="A74" s="269"/>
      <c r="B74" s="270"/>
      <c r="C74" s="271" t="str">
        <f t="shared" si="28"/>
        <v/>
      </c>
      <c r="D74" s="271" t="str">
        <f t="shared" si="29"/>
        <v/>
      </c>
      <c r="E74" s="270"/>
      <c r="F74" s="273"/>
      <c r="G74" s="269"/>
      <c r="H74" s="274"/>
      <c r="I74" s="274"/>
      <c r="J74" s="274"/>
      <c r="K74" s="274"/>
      <c r="L74" s="274"/>
      <c r="M74" s="275"/>
      <c r="N74" s="274"/>
      <c r="O74" s="276" t="str">
        <f t="shared" si="30"/>
        <v>Compéter montant FI</v>
      </c>
      <c r="P74" s="277" t="str">
        <f t="shared" si="31"/>
        <v/>
      </c>
      <c r="Q74" s="274"/>
      <c r="R74" s="276" t="str">
        <f t="shared" si="32"/>
        <v>Compléter montant contrat</v>
      </c>
      <c r="S74" s="278" t="str">
        <f t="shared" si="33"/>
        <v/>
      </c>
      <c r="T74" s="274"/>
      <c r="U74" s="276" t="str">
        <f t="shared" si="34"/>
        <v>Compléter montant contrat</v>
      </c>
      <c r="V74" s="279"/>
      <c r="W74" s="279"/>
      <c r="X74" s="279"/>
      <c r="Y74" s="274"/>
      <c r="Z74" s="280"/>
      <c r="AA74" s="281" t="str">
        <f t="shared" si="35"/>
        <v>Compléter date émission</v>
      </c>
      <c r="AB74" s="269"/>
      <c r="AC74" s="269"/>
      <c r="AD74" s="282"/>
      <c r="AE74" s="282"/>
      <c r="AF74" s="270"/>
      <c r="AG74" s="269"/>
      <c r="AH74" s="269"/>
      <c r="AI74" s="269"/>
      <c r="AJ74" s="269"/>
      <c r="AK74" s="283" t="str">
        <f t="shared" si="36"/>
        <v>Compléter mode de gestion et montant FI</v>
      </c>
      <c r="AL74" s="270"/>
      <c r="AM74" s="270"/>
      <c r="AN74" s="270"/>
      <c r="AO74" s="280"/>
      <c r="AP74" s="281" t="str">
        <f t="shared" si="37"/>
        <v>Préciser montant FI, mode de passation et Type marché</v>
      </c>
      <c r="AQ74" s="281" t="str">
        <f t="shared" si="38"/>
        <v>Préciser montant FI, mode de passation et Type marché</v>
      </c>
      <c r="AR74" s="281" t="str">
        <f t="shared" si="39"/>
        <v>Préciser montant FI, mode de passation et Type marché</v>
      </c>
      <c r="AS74" s="281" t="str">
        <f t="shared" si="40"/>
        <v>Préciser montant FI, mode de passation et Type marché</v>
      </c>
      <c r="AT74" s="281" t="str">
        <f t="shared" si="41"/>
        <v>Préciser montant FI, mode de passation et Type marché</v>
      </c>
      <c r="AU74" s="281" t="str">
        <f t="shared" si="42"/>
        <v>Compléter délais du marché</v>
      </c>
      <c r="AV74" s="281" t="str">
        <f t="shared" si="43"/>
        <v>Compléter délais du marché</v>
      </c>
      <c r="AW74" s="280"/>
      <c r="AX74" s="284">
        <f t="shared" si="44"/>
        <v>0</v>
      </c>
      <c r="AY74" s="280"/>
      <c r="AZ74" s="284">
        <f t="shared" si="45"/>
        <v>0</v>
      </c>
      <c r="BA74" s="280"/>
      <c r="BB74" s="284">
        <f t="shared" si="46"/>
        <v>0</v>
      </c>
      <c r="BC74" s="280"/>
      <c r="BD74" s="284">
        <f t="shared" si="47"/>
        <v>0</v>
      </c>
      <c r="BE74" s="280"/>
      <c r="BF74" s="284">
        <f t="shared" si="48"/>
        <v>0</v>
      </c>
      <c r="BG74" s="280"/>
      <c r="BH74" s="284">
        <f t="shared" si="49"/>
        <v>0</v>
      </c>
      <c r="BI74" s="280" t="str">
        <f t="shared" si="50"/>
        <v/>
      </c>
      <c r="BJ74" s="280"/>
      <c r="BK74" s="284">
        <f t="shared" si="51"/>
        <v>0</v>
      </c>
      <c r="BL74" s="280"/>
      <c r="BM74" s="284">
        <f t="shared" si="52"/>
        <v>0</v>
      </c>
      <c r="BN74" s="271">
        <f t="shared" si="53"/>
        <v>0</v>
      </c>
      <c r="BO74" s="271" t="str">
        <f t="shared" si="54"/>
        <v>Confection</v>
      </c>
      <c r="BP74" s="271">
        <f t="shared" si="55"/>
        <v>0</v>
      </c>
      <c r="BQ74" s="269"/>
      <c r="BR74" s="269"/>
      <c r="BS74" s="269"/>
      <c r="BT74" s="285"/>
      <c r="BU74" s="273"/>
    </row>
    <row r="75" spans="1:73" ht="60.75" thickBot="1" x14ac:dyDescent="0.3">
      <c r="A75" s="269"/>
      <c r="B75" s="270"/>
      <c r="C75" s="271" t="str">
        <f t="shared" si="28"/>
        <v/>
      </c>
      <c r="D75" s="271" t="str">
        <f t="shared" si="29"/>
        <v/>
      </c>
      <c r="E75" s="270"/>
      <c r="F75" s="273"/>
      <c r="G75" s="269"/>
      <c r="H75" s="274"/>
      <c r="I75" s="274"/>
      <c r="J75" s="274"/>
      <c r="K75" s="274"/>
      <c r="L75" s="274"/>
      <c r="M75" s="275"/>
      <c r="N75" s="274"/>
      <c r="O75" s="276" t="str">
        <f t="shared" si="30"/>
        <v>Compéter montant FI</v>
      </c>
      <c r="P75" s="277" t="str">
        <f t="shared" si="31"/>
        <v/>
      </c>
      <c r="Q75" s="274"/>
      <c r="R75" s="276" t="str">
        <f t="shared" si="32"/>
        <v>Compléter montant contrat</v>
      </c>
      <c r="S75" s="278" t="str">
        <f t="shared" si="33"/>
        <v/>
      </c>
      <c r="T75" s="274"/>
      <c r="U75" s="276" t="str">
        <f t="shared" si="34"/>
        <v>Compléter montant contrat</v>
      </c>
      <c r="V75" s="279"/>
      <c r="W75" s="279"/>
      <c r="X75" s="279"/>
      <c r="Y75" s="274"/>
      <c r="Z75" s="280"/>
      <c r="AA75" s="281" t="str">
        <f t="shared" si="35"/>
        <v>Compléter date émission</v>
      </c>
      <c r="AB75" s="269"/>
      <c r="AC75" s="269"/>
      <c r="AD75" s="282"/>
      <c r="AE75" s="282"/>
      <c r="AF75" s="270"/>
      <c r="AG75" s="269"/>
      <c r="AH75" s="269"/>
      <c r="AI75" s="269"/>
      <c r="AJ75" s="269"/>
      <c r="AK75" s="283" t="str">
        <f t="shared" si="36"/>
        <v>Compléter mode de gestion et montant FI</v>
      </c>
      <c r="AL75" s="270"/>
      <c r="AM75" s="270"/>
      <c r="AN75" s="270"/>
      <c r="AO75" s="280"/>
      <c r="AP75" s="281" t="str">
        <f t="shared" si="37"/>
        <v>Préciser montant FI, mode de passation et Type marché</v>
      </c>
      <c r="AQ75" s="281" t="str">
        <f t="shared" si="38"/>
        <v>Préciser montant FI, mode de passation et Type marché</v>
      </c>
      <c r="AR75" s="281" t="str">
        <f t="shared" si="39"/>
        <v>Préciser montant FI, mode de passation et Type marché</v>
      </c>
      <c r="AS75" s="281" t="str">
        <f t="shared" si="40"/>
        <v>Préciser montant FI, mode de passation et Type marché</v>
      </c>
      <c r="AT75" s="281" t="str">
        <f t="shared" si="41"/>
        <v>Préciser montant FI, mode de passation et Type marché</v>
      </c>
      <c r="AU75" s="281" t="str">
        <f t="shared" si="42"/>
        <v>Compléter délais du marché</v>
      </c>
      <c r="AV75" s="281" t="str">
        <f t="shared" si="43"/>
        <v>Compléter délais du marché</v>
      </c>
      <c r="AW75" s="280"/>
      <c r="AX75" s="284">
        <f t="shared" si="44"/>
        <v>0</v>
      </c>
      <c r="AY75" s="280"/>
      <c r="AZ75" s="284">
        <f t="shared" si="45"/>
        <v>0</v>
      </c>
      <c r="BA75" s="280"/>
      <c r="BB75" s="284">
        <f t="shared" si="46"/>
        <v>0</v>
      </c>
      <c r="BC75" s="280"/>
      <c r="BD75" s="284">
        <f t="shared" si="47"/>
        <v>0</v>
      </c>
      <c r="BE75" s="280"/>
      <c r="BF75" s="284">
        <f t="shared" si="48"/>
        <v>0</v>
      </c>
      <c r="BG75" s="280"/>
      <c r="BH75" s="284">
        <f t="shared" si="49"/>
        <v>0</v>
      </c>
      <c r="BI75" s="280" t="str">
        <f t="shared" si="50"/>
        <v/>
      </c>
      <c r="BJ75" s="280"/>
      <c r="BK75" s="284">
        <f t="shared" si="51"/>
        <v>0</v>
      </c>
      <c r="BL75" s="280"/>
      <c r="BM75" s="284">
        <f t="shared" si="52"/>
        <v>0</v>
      </c>
      <c r="BN75" s="271">
        <f t="shared" si="53"/>
        <v>0</v>
      </c>
      <c r="BO75" s="271" t="str">
        <f t="shared" si="54"/>
        <v>Confection</v>
      </c>
      <c r="BP75" s="271">
        <f t="shared" si="55"/>
        <v>0</v>
      </c>
      <c r="BQ75" s="269"/>
      <c r="BR75" s="269"/>
      <c r="BS75" s="269"/>
      <c r="BT75" s="285"/>
      <c r="BU75" s="273"/>
    </row>
    <row r="76" spans="1:73" ht="60.75" thickBot="1" x14ac:dyDescent="0.3">
      <c r="A76" s="269"/>
      <c r="B76" s="270"/>
      <c r="C76" s="271" t="str">
        <f t="shared" si="28"/>
        <v/>
      </c>
      <c r="D76" s="271" t="str">
        <f t="shared" si="29"/>
        <v/>
      </c>
      <c r="E76" s="270"/>
      <c r="F76" s="273"/>
      <c r="G76" s="269"/>
      <c r="H76" s="274"/>
      <c r="I76" s="274"/>
      <c r="J76" s="274"/>
      <c r="K76" s="274"/>
      <c r="L76" s="274"/>
      <c r="M76" s="275"/>
      <c r="N76" s="274"/>
      <c r="O76" s="276" t="str">
        <f t="shared" si="30"/>
        <v>Compéter montant FI</v>
      </c>
      <c r="P76" s="277" t="str">
        <f t="shared" si="31"/>
        <v/>
      </c>
      <c r="Q76" s="274"/>
      <c r="R76" s="276" t="str">
        <f t="shared" si="32"/>
        <v>Compléter montant contrat</v>
      </c>
      <c r="S76" s="278" t="str">
        <f t="shared" si="33"/>
        <v/>
      </c>
      <c r="T76" s="274"/>
      <c r="U76" s="276" t="str">
        <f t="shared" si="34"/>
        <v>Compléter montant contrat</v>
      </c>
      <c r="V76" s="279"/>
      <c r="W76" s="279"/>
      <c r="X76" s="279"/>
      <c r="Y76" s="274"/>
      <c r="Z76" s="280"/>
      <c r="AA76" s="281" t="str">
        <f t="shared" si="35"/>
        <v>Compléter date émission</v>
      </c>
      <c r="AB76" s="269"/>
      <c r="AC76" s="269"/>
      <c r="AD76" s="282"/>
      <c r="AE76" s="282"/>
      <c r="AF76" s="270"/>
      <c r="AG76" s="269"/>
      <c r="AH76" s="269"/>
      <c r="AI76" s="269"/>
      <c r="AJ76" s="269"/>
      <c r="AK76" s="283" t="str">
        <f t="shared" si="36"/>
        <v>Compléter mode de gestion et montant FI</v>
      </c>
      <c r="AL76" s="270"/>
      <c r="AM76" s="270"/>
      <c r="AN76" s="270"/>
      <c r="AO76" s="280"/>
      <c r="AP76" s="281" t="str">
        <f t="shared" si="37"/>
        <v>Préciser montant FI, mode de passation et Type marché</v>
      </c>
      <c r="AQ76" s="281" t="str">
        <f t="shared" si="38"/>
        <v>Préciser montant FI, mode de passation et Type marché</v>
      </c>
      <c r="AR76" s="281" t="str">
        <f t="shared" si="39"/>
        <v>Préciser montant FI, mode de passation et Type marché</v>
      </c>
      <c r="AS76" s="281" t="str">
        <f t="shared" si="40"/>
        <v>Préciser montant FI, mode de passation et Type marché</v>
      </c>
      <c r="AT76" s="281" t="str">
        <f t="shared" si="41"/>
        <v>Préciser montant FI, mode de passation et Type marché</v>
      </c>
      <c r="AU76" s="281" t="str">
        <f t="shared" si="42"/>
        <v>Compléter délais du marché</v>
      </c>
      <c r="AV76" s="281" t="str">
        <f t="shared" si="43"/>
        <v>Compléter délais du marché</v>
      </c>
      <c r="AW76" s="280"/>
      <c r="AX76" s="284">
        <f t="shared" si="44"/>
        <v>0</v>
      </c>
      <c r="AY76" s="280"/>
      <c r="AZ76" s="284">
        <f t="shared" si="45"/>
        <v>0</v>
      </c>
      <c r="BA76" s="280"/>
      <c r="BB76" s="284">
        <f t="shared" si="46"/>
        <v>0</v>
      </c>
      <c r="BC76" s="280"/>
      <c r="BD76" s="284">
        <f t="shared" si="47"/>
        <v>0</v>
      </c>
      <c r="BE76" s="280"/>
      <c r="BF76" s="284">
        <f t="shared" si="48"/>
        <v>0</v>
      </c>
      <c r="BG76" s="280"/>
      <c r="BH76" s="284">
        <f t="shared" si="49"/>
        <v>0</v>
      </c>
      <c r="BI76" s="280" t="str">
        <f t="shared" si="50"/>
        <v/>
      </c>
      <c r="BJ76" s="280"/>
      <c r="BK76" s="284">
        <f t="shared" si="51"/>
        <v>0</v>
      </c>
      <c r="BL76" s="280"/>
      <c r="BM76" s="284">
        <f t="shared" si="52"/>
        <v>0</v>
      </c>
      <c r="BN76" s="271">
        <f t="shared" si="53"/>
        <v>0</v>
      </c>
      <c r="BO76" s="271" t="str">
        <f t="shared" si="54"/>
        <v>Confection</v>
      </c>
      <c r="BP76" s="271">
        <f t="shared" si="55"/>
        <v>0</v>
      </c>
      <c r="BQ76" s="269"/>
      <c r="BR76" s="269"/>
      <c r="BS76" s="269"/>
      <c r="BT76" s="285"/>
      <c r="BU76" s="273"/>
    </row>
    <row r="77" spans="1:73" ht="60.75" thickBot="1" x14ac:dyDescent="0.3">
      <c r="A77" s="269"/>
      <c r="B77" s="270"/>
      <c r="C77" s="271" t="str">
        <f t="shared" si="28"/>
        <v/>
      </c>
      <c r="D77" s="271" t="str">
        <f t="shared" si="29"/>
        <v/>
      </c>
      <c r="E77" s="270"/>
      <c r="F77" s="273"/>
      <c r="G77" s="269"/>
      <c r="H77" s="274"/>
      <c r="I77" s="274"/>
      <c r="J77" s="274"/>
      <c r="K77" s="274"/>
      <c r="L77" s="274"/>
      <c r="M77" s="275"/>
      <c r="N77" s="274"/>
      <c r="O77" s="276" t="str">
        <f t="shared" si="30"/>
        <v>Compéter montant FI</v>
      </c>
      <c r="P77" s="277" t="str">
        <f t="shared" si="31"/>
        <v/>
      </c>
      <c r="Q77" s="274"/>
      <c r="R77" s="276" t="str">
        <f t="shared" si="32"/>
        <v>Compléter montant contrat</v>
      </c>
      <c r="S77" s="278" t="str">
        <f t="shared" si="33"/>
        <v/>
      </c>
      <c r="T77" s="274"/>
      <c r="U77" s="276" t="str">
        <f t="shared" si="34"/>
        <v>Compléter montant contrat</v>
      </c>
      <c r="V77" s="279"/>
      <c r="W77" s="279"/>
      <c r="X77" s="279"/>
      <c r="Y77" s="274"/>
      <c r="Z77" s="280"/>
      <c r="AA77" s="281" t="str">
        <f t="shared" si="35"/>
        <v>Compléter date émission</v>
      </c>
      <c r="AB77" s="269"/>
      <c r="AC77" s="269"/>
      <c r="AD77" s="282"/>
      <c r="AE77" s="282"/>
      <c r="AF77" s="270"/>
      <c r="AG77" s="269"/>
      <c r="AH77" s="269"/>
      <c r="AI77" s="269"/>
      <c r="AJ77" s="269"/>
      <c r="AK77" s="283" t="str">
        <f t="shared" si="36"/>
        <v>Compléter mode de gestion et montant FI</v>
      </c>
      <c r="AL77" s="270"/>
      <c r="AM77" s="270"/>
      <c r="AN77" s="270"/>
      <c r="AO77" s="280"/>
      <c r="AP77" s="281" t="str">
        <f t="shared" si="37"/>
        <v>Préciser montant FI, mode de passation et Type marché</v>
      </c>
      <c r="AQ77" s="281" t="str">
        <f t="shared" si="38"/>
        <v>Préciser montant FI, mode de passation et Type marché</v>
      </c>
      <c r="AR77" s="281" t="str">
        <f t="shared" si="39"/>
        <v>Préciser montant FI, mode de passation et Type marché</v>
      </c>
      <c r="AS77" s="281" t="str">
        <f t="shared" si="40"/>
        <v>Préciser montant FI, mode de passation et Type marché</v>
      </c>
      <c r="AT77" s="281" t="str">
        <f t="shared" si="41"/>
        <v>Préciser montant FI, mode de passation et Type marché</v>
      </c>
      <c r="AU77" s="281" t="str">
        <f t="shared" si="42"/>
        <v>Compléter délais du marché</v>
      </c>
      <c r="AV77" s="281" t="str">
        <f t="shared" si="43"/>
        <v>Compléter délais du marché</v>
      </c>
      <c r="AW77" s="280"/>
      <c r="AX77" s="284">
        <f t="shared" si="44"/>
        <v>0</v>
      </c>
      <c r="AY77" s="280"/>
      <c r="AZ77" s="284">
        <f t="shared" si="45"/>
        <v>0</v>
      </c>
      <c r="BA77" s="280"/>
      <c r="BB77" s="284">
        <f t="shared" si="46"/>
        <v>0</v>
      </c>
      <c r="BC77" s="280"/>
      <c r="BD77" s="284">
        <f t="shared" si="47"/>
        <v>0</v>
      </c>
      <c r="BE77" s="280"/>
      <c r="BF77" s="284">
        <f t="shared" si="48"/>
        <v>0</v>
      </c>
      <c r="BG77" s="280"/>
      <c r="BH77" s="284">
        <f t="shared" si="49"/>
        <v>0</v>
      </c>
      <c r="BI77" s="280" t="str">
        <f t="shared" si="50"/>
        <v/>
      </c>
      <c r="BJ77" s="280"/>
      <c r="BK77" s="284">
        <f t="shared" si="51"/>
        <v>0</v>
      </c>
      <c r="BL77" s="280"/>
      <c r="BM77" s="284">
        <f t="shared" si="52"/>
        <v>0</v>
      </c>
      <c r="BN77" s="271">
        <f t="shared" si="53"/>
        <v>0</v>
      </c>
      <c r="BO77" s="271" t="str">
        <f t="shared" si="54"/>
        <v>Confection</v>
      </c>
      <c r="BP77" s="271">
        <f t="shared" si="55"/>
        <v>0</v>
      </c>
      <c r="BQ77" s="269"/>
      <c r="BR77" s="269"/>
      <c r="BS77" s="269"/>
      <c r="BT77" s="285"/>
      <c r="BU77" s="273"/>
    </row>
    <row r="78" spans="1:73" ht="60.75" thickBot="1" x14ac:dyDescent="0.3">
      <c r="A78" s="269"/>
      <c r="B78" s="270"/>
      <c r="C78" s="271" t="str">
        <f t="shared" si="28"/>
        <v/>
      </c>
      <c r="D78" s="271" t="str">
        <f t="shared" si="29"/>
        <v/>
      </c>
      <c r="E78" s="270"/>
      <c r="F78" s="273"/>
      <c r="G78" s="269"/>
      <c r="H78" s="274"/>
      <c r="I78" s="274"/>
      <c r="J78" s="274"/>
      <c r="K78" s="274"/>
      <c r="L78" s="274"/>
      <c r="M78" s="275"/>
      <c r="N78" s="274"/>
      <c r="O78" s="276" t="str">
        <f t="shared" si="30"/>
        <v>Compéter montant FI</v>
      </c>
      <c r="P78" s="277" t="str">
        <f t="shared" si="31"/>
        <v/>
      </c>
      <c r="Q78" s="274"/>
      <c r="R78" s="276" t="str">
        <f t="shared" si="32"/>
        <v>Compléter montant contrat</v>
      </c>
      <c r="S78" s="278" t="str">
        <f t="shared" si="33"/>
        <v/>
      </c>
      <c r="T78" s="274"/>
      <c r="U78" s="276" t="str">
        <f t="shared" si="34"/>
        <v>Compléter montant contrat</v>
      </c>
      <c r="V78" s="279"/>
      <c r="W78" s="279"/>
      <c r="X78" s="279"/>
      <c r="Y78" s="274"/>
      <c r="Z78" s="280"/>
      <c r="AA78" s="281" t="str">
        <f t="shared" si="35"/>
        <v>Compléter date émission</v>
      </c>
      <c r="AB78" s="269"/>
      <c r="AC78" s="269"/>
      <c r="AD78" s="282"/>
      <c r="AE78" s="282"/>
      <c r="AF78" s="270"/>
      <c r="AG78" s="269"/>
      <c r="AH78" s="269"/>
      <c r="AI78" s="269"/>
      <c r="AJ78" s="269"/>
      <c r="AK78" s="283" t="str">
        <f t="shared" si="36"/>
        <v>Compléter mode de gestion et montant FI</v>
      </c>
      <c r="AL78" s="270"/>
      <c r="AM78" s="270"/>
      <c r="AN78" s="270"/>
      <c r="AO78" s="280"/>
      <c r="AP78" s="281" t="str">
        <f t="shared" si="37"/>
        <v>Préciser montant FI, mode de passation et Type marché</v>
      </c>
      <c r="AQ78" s="281" t="str">
        <f t="shared" si="38"/>
        <v>Préciser montant FI, mode de passation et Type marché</v>
      </c>
      <c r="AR78" s="281" t="str">
        <f t="shared" si="39"/>
        <v>Préciser montant FI, mode de passation et Type marché</v>
      </c>
      <c r="AS78" s="281" t="str">
        <f t="shared" si="40"/>
        <v>Préciser montant FI, mode de passation et Type marché</v>
      </c>
      <c r="AT78" s="281" t="str">
        <f t="shared" si="41"/>
        <v>Préciser montant FI, mode de passation et Type marché</v>
      </c>
      <c r="AU78" s="281" t="str">
        <f t="shared" si="42"/>
        <v>Compléter délais du marché</v>
      </c>
      <c r="AV78" s="281" t="str">
        <f t="shared" si="43"/>
        <v>Compléter délais du marché</v>
      </c>
      <c r="AW78" s="280"/>
      <c r="AX78" s="284">
        <f t="shared" si="44"/>
        <v>0</v>
      </c>
      <c r="AY78" s="280"/>
      <c r="AZ78" s="284">
        <f t="shared" si="45"/>
        <v>0</v>
      </c>
      <c r="BA78" s="280"/>
      <c r="BB78" s="284">
        <f t="shared" si="46"/>
        <v>0</v>
      </c>
      <c r="BC78" s="280"/>
      <c r="BD78" s="284">
        <f t="shared" si="47"/>
        <v>0</v>
      </c>
      <c r="BE78" s="280"/>
      <c r="BF78" s="284">
        <f t="shared" si="48"/>
        <v>0</v>
      </c>
      <c r="BG78" s="280"/>
      <c r="BH78" s="284">
        <f t="shared" si="49"/>
        <v>0</v>
      </c>
      <c r="BI78" s="280" t="str">
        <f t="shared" si="50"/>
        <v/>
      </c>
      <c r="BJ78" s="280"/>
      <c r="BK78" s="284">
        <f t="shared" si="51"/>
        <v>0</v>
      </c>
      <c r="BL78" s="280"/>
      <c r="BM78" s="284">
        <f t="shared" si="52"/>
        <v>0</v>
      </c>
      <c r="BN78" s="271">
        <f t="shared" si="53"/>
        <v>0</v>
      </c>
      <c r="BO78" s="271" t="str">
        <f t="shared" si="54"/>
        <v>Confection</v>
      </c>
      <c r="BP78" s="271">
        <f t="shared" si="55"/>
        <v>0</v>
      </c>
      <c r="BQ78" s="269"/>
      <c r="BR78" s="269"/>
      <c r="BS78" s="269"/>
      <c r="BT78" s="285"/>
      <c r="BU78" s="273"/>
    </row>
    <row r="79" spans="1:73" ht="60.75" thickBot="1" x14ac:dyDescent="0.3">
      <c r="A79" s="269"/>
      <c r="B79" s="270"/>
      <c r="C79" s="271" t="str">
        <f t="shared" si="28"/>
        <v/>
      </c>
      <c r="D79" s="271" t="str">
        <f t="shared" si="29"/>
        <v/>
      </c>
      <c r="E79" s="270"/>
      <c r="F79" s="273"/>
      <c r="G79" s="269"/>
      <c r="H79" s="274"/>
      <c r="I79" s="274"/>
      <c r="J79" s="274"/>
      <c r="K79" s="274"/>
      <c r="L79" s="274"/>
      <c r="M79" s="275"/>
      <c r="N79" s="274"/>
      <c r="O79" s="276" t="str">
        <f t="shared" si="30"/>
        <v>Compéter montant FI</v>
      </c>
      <c r="P79" s="277" t="str">
        <f t="shared" si="31"/>
        <v/>
      </c>
      <c r="Q79" s="274"/>
      <c r="R79" s="276" t="str">
        <f t="shared" si="32"/>
        <v>Compléter montant contrat</v>
      </c>
      <c r="S79" s="278" t="str">
        <f t="shared" si="33"/>
        <v/>
      </c>
      <c r="T79" s="274"/>
      <c r="U79" s="276" t="str">
        <f t="shared" si="34"/>
        <v>Compléter montant contrat</v>
      </c>
      <c r="V79" s="279"/>
      <c r="W79" s="279"/>
      <c r="X79" s="279"/>
      <c r="Y79" s="274"/>
      <c r="Z79" s="280"/>
      <c r="AA79" s="281" t="str">
        <f t="shared" si="35"/>
        <v>Compléter date émission</v>
      </c>
      <c r="AB79" s="269"/>
      <c r="AC79" s="269"/>
      <c r="AD79" s="282"/>
      <c r="AE79" s="282"/>
      <c r="AF79" s="270"/>
      <c r="AG79" s="269"/>
      <c r="AH79" s="269"/>
      <c r="AI79" s="269"/>
      <c r="AJ79" s="269"/>
      <c r="AK79" s="283" t="str">
        <f t="shared" si="36"/>
        <v>Compléter mode de gestion et montant FI</v>
      </c>
      <c r="AL79" s="270"/>
      <c r="AM79" s="270"/>
      <c r="AN79" s="270"/>
      <c r="AO79" s="280"/>
      <c r="AP79" s="281" t="str">
        <f t="shared" si="37"/>
        <v>Préciser montant FI, mode de passation et Type marché</v>
      </c>
      <c r="AQ79" s="281" t="str">
        <f t="shared" si="38"/>
        <v>Préciser montant FI, mode de passation et Type marché</v>
      </c>
      <c r="AR79" s="281" t="str">
        <f t="shared" si="39"/>
        <v>Préciser montant FI, mode de passation et Type marché</v>
      </c>
      <c r="AS79" s="281" t="str">
        <f t="shared" si="40"/>
        <v>Préciser montant FI, mode de passation et Type marché</v>
      </c>
      <c r="AT79" s="281" t="str">
        <f t="shared" si="41"/>
        <v>Préciser montant FI, mode de passation et Type marché</v>
      </c>
      <c r="AU79" s="281" t="str">
        <f t="shared" si="42"/>
        <v>Compléter délais du marché</v>
      </c>
      <c r="AV79" s="281" t="str">
        <f t="shared" si="43"/>
        <v>Compléter délais du marché</v>
      </c>
      <c r="AW79" s="280"/>
      <c r="AX79" s="284">
        <f t="shared" si="44"/>
        <v>0</v>
      </c>
      <c r="AY79" s="280"/>
      <c r="AZ79" s="284">
        <f t="shared" si="45"/>
        <v>0</v>
      </c>
      <c r="BA79" s="280"/>
      <c r="BB79" s="284">
        <f t="shared" si="46"/>
        <v>0</v>
      </c>
      <c r="BC79" s="280"/>
      <c r="BD79" s="284">
        <f t="shared" si="47"/>
        <v>0</v>
      </c>
      <c r="BE79" s="280"/>
      <c r="BF79" s="284">
        <f t="shared" si="48"/>
        <v>0</v>
      </c>
      <c r="BG79" s="280"/>
      <c r="BH79" s="284">
        <f t="shared" si="49"/>
        <v>0</v>
      </c>
      <c r="BI79" s="280" t="str">
        <f t="shared" si="50"/>
        <v/>
      </c>
      <c r="BJ79" s="280"/>
      <c r="BK79" s="284">
        <f t="shared" si="51"/>
        <v>0</v>
      </c>
      <c r="BL79" s="280"/>
      <c r="BM79" s="284">
        <f t="shared" si="52"/>
        <v>0</v>
      </c>
      <c r="BN79" s="271">
        <f t="shared" si="53"/>
        <v>0</v>
      </c>
      <c r="BO79" s="271" t="str">
        <f t="shared" si="54"/>
        <v>Confection</v>
      </c>
      <c r="BP79" s="271">
        <f t="shared" si="55"/>
        <v>0</v>
      </c>
      <c r="BQ79" s="269"/>
      <c r="BR79" s="269"/>
      <c r="BS79" s="269"/>
      <c r="BT79" s="285"/>
      <c r="BU79" s="273"/>
    </row>
    <row r="80" spans="1:73" ht="60.75" thickBot="1" x14ac:dyDescent="0.3">
      <c r="A80" s="269"/>
      <c r="B80" s="270"/>
      <c r="C80" s="271" t="str">
        <f t="shared" si="28"/>
        <v/>
      </c>
      <c r="D80" s="271" t="str">
        <f t="shared" si="29"/>
        <v/>
      </c>
      <c r="E80" s="270"/>
      <c r="F80" s="273"/>
      <c r="G80" s="269"/>
      <c r="H80" s="274"/>
      <c r="I80" s="274"/>
      <c r="J80" s="274"/>
      <c r="K80" s="274"/>
      <c r="L80" s="274"/>
      <c r="M80" s="275"/>
      <c r="N80" s="274"/>
      <c r="O80" s="276" t="str">
        <f t="shared" si="30"/>
        <v>Compéter montant FI</v>
      </c>
      <c r="P80" s="277" t="str">
        <f t="shared" si="31"/>
        <v/>
      </c>
      <c r="Q80" s="274"/>
      <c r="R80" s="276" t="str">
        <f t="shared" si="32"/>
        <v>Compléter montant contrat</v>
      </c>
      <c r="S80" s="278" t="str">
        <f t="shared" si="33"/>
        <v/>
      </c>
      <c r="T80" s="274"/>
      <c r="U80" s="276" t="str">
        <f t="shared" si="34"/>
        <v>Compléter montant contrat</v>
      </c>
      <c r="V80" s="279"/>
      <c r="W80" s="279"/>
      <c r="X80" s="279"/>
      <c r="Y80" s="274"/>
      <c r="Z80" s="280"/>
      <c r="AA80" s="281" t="str">
        <f t="shared" si="35"/>
        <v>Compléter date émission</v>
      </c>
      <c r="AB80" s="269"/>
      <c r="AC80" s="269"/>
      <c r="AD80" s="282"/>
      <c r="AE80" s="282"/>
      <c r="AF80" s="270"/>
      <c r="AG80" s="269"/>
      <c r="AH80" s="269"/>
      <c r="AI80" s="269"/>
      <c r="AJ80" s="269"/>
      <c r="AK80" s="283" t="str">
        <f t="shared" si="36"/>
        <v>Compléter mode de gestion et montant FI</v>
      </c>
      <c r="AL80" s="270"/>
      <c r="AM80" s="270"/>
      <c r="AN80" s="270"/>
      <c r="AO80" s="280"/>
      <c r="AP80" s="281" t="str">
        <f t="shared" si="37"/>
        <v>Préciser montant FI, mode de passation et Type marché</v>
      </c>
      <c r="AQ80" s="281" t="str">
        <f t="shared" si="38"/>
        <v>Préciser montant FI, mode de passation et Type marché</v>
      </c>
      <c r="AR80" s="281" t="str">
        <f t="shared" si="39"/>
        <v>Préciser montant FI, mode de passation et Type marché</v>
      </c>
      <c r="AS80" s="281" t="str">
        <f t="shared" si="40"/>
        <v>Préciser montant FI, mode de passation et Type marché</v>
      </c>
      <c r="AT80" s="281" t="str">
        <f t="shared" si="41"/>
        <v>Préciser montant FI, mode de passation et Type marché</v>
      </c>
      <c r="AU80" s="281" t="str">
        <f t="shared" si="42"/>
        <v>Compléter délais du marché</v>
      </c>
      <c r="AV80" s="281" t="str">
        <f t="shared" si="43"/>
        <v>Compléter délais du marché</v>
      </c>
      <c r="AW80" s="280"/>
      <c r="AX80" s="284">
        <f t="shared" si="44"/>
        <v>0</v>
      </c>
      <c r="AY80" s="280"/>
      <c r="AZ80" s="284">
        <f t="shared" si="45"/>
        <v>0</v>
      </c>
      <c r="BA80" s="280"/>
      <c r="BB80" s="284">
        <f t="shared" si="46"/>
        <v>0</v>
      </c>
      <c r="BC80" s="280"/>
      <c r="BD80" s="284">
        <f t="shared" si="47"/>
        <v>0</v>
      </c>
      <c r="BE80" s="280"/>
      <c r="BF80" s="284">
        <f t="shared" si="48"/>
        <v>0</v>
      </c>
      <c r="BG80" s="280"/>
      <c r="BH80" s="284">
        <f t="shared" si="49"/>
        <v>0</v>
      </c>
      <c r="BI80" s="280" t="str">
        <f t="shared" si="50"/>
        <v/>
      </c>
      <c r="BJ80" s="280"/>
      <c r="BK80" s="284">
        <f t="shared" si="51"/>
        <v>0</v>
      </c>
      <c r="BL80" s="280"/>
      <c r="BM80" s="284">
        <f t="shared" si="52"/>
        <v>0</v>
      </c>
      <c r="BN80" s="271">
        <f t="shared" si="53"/>
        <v>0</v>
      </c>
      <c r="BO80" s="271" t="str">
        <f t="shared" si="54"/>
        <v>Confection</v>
      </c>
      <c r="BP80" s="271">
        <f t="shared" si="55"/>
        <v>0</v>
      </c>
      <c r="BQ80" s="269"/>
      <c r="BR80" s="269"/>
      <c r="BS80" s="269"/>
      <c r="BT80" s="285"/>
      <c r="BU80" s="273"/>
    </row>
    <row r="81" spans="1:73" ht="60.75" thickBot="1" x14ac:dyDescent="0.3">
      <c r="A81" s="269"/>
      <c r="B81" s="270"/>
      <c r="C81" s="271" t="str">
        <f t="shared" si="28"/>
        <v/>
      </c>
      <c r="D81" s="271" t="str">
        <f t="shared" si="29"/>
        <v/>
      </c>
      <c r="E81" s="270"/>
      <c r="F81" s="273"/>
      <c r="G81" s="269"/>
      <c r="H81" s="274"/>
      <c r="I81" s="274"/>
      <c r="J81" s="274"/>
      <c r="K81" s="274"/>
      <c r="L81" s="274"/>
      <c r="M81" s="275"/>
      <c r="N81" s="274"/>
      <c r="O81" s="276" t="str">
        <f t="shared" si="30"/>
        <v>Compéter montant FI</v>
      </c>
      <c r="P81" s="277" t="str">
        <f t="shared" si="31"/>
        <v/>
      </c>
      <c r="Q81" s="274"/>
      <c r="R81" s="276" t="str">
        <f t="shared" si="32"/>
        <v>Compléter montant contrat</v>
      </c>
      <c r="S81" s="278" t="str">
        <f t="shared" si="33"/>
        <v/>
      </c>
      <c r="T81" s="274"/>
      <c r="U81" s="276" t="str">
        <f t="shared" si="34"/>
        <v>Compléter montant contrat</v>
      </c>
      <c r="V81" s="279"/>
      <c r="W81" s="279"/>
      <c r="X81" s="279"/>
      <c r="Y81" s="274"/>
      <c r="Z81" s="280"/>
      <c r="AA81" s="281" t="str">
        <f t="shared" si="35"/>
        <v>Compléter date émission</v>
      </c>
      <c r="AB81" s="269"/>
      <c r="AC81" s="269"/>
      <c r="AD81" s="282"/>
      <c r="AE81" s="282"/>
      <c r="AF81" s="270"/>
      <c r="AG81" s="269"/>
      <c r="AH81" s="269"/>
      <c r="AI81" s="269"/>
      <c r="AJ81" s="269"/>
      <c r="AK81" s="283" t="str">
        <f t="shared" si="36"/>
        <v>Compléter mode de gestion et montant FI</v>
      </c>
      <c r="AL81" s="270"/>
      <c r="AM81" s="270"/>
      <c r="AN81" s="270"/>
      <c r="AO81" s="280"/>
      <c r="AP81" s="281" t="str">
        <f t="shared" si="37"/>
        <v>Préciser montant FI, mode de passation et Type marché</v>
      </c>
      <c r="AQ81" s="281" t="str">
        <f t="shared" si="38"/>
        <v>Préciser montant FI, mode de passation et Type marché</v>
      </c>
      <c r="AR81" s="281" t="str">
        <f t="shared" si="39"/>
        <v>Préciser montant FI, mode de passation et Type marché</v>
      </c>
      <c r="AS81" s="281" t="str">
        <f t="shared" si="40"/>
        <v>Préciser montant FI, mode de passation et Type marché</v>
      </c>
      <c r="AT81" s="281" t="str">
        <f t="shared" si="41"/>
        <v>Préciser montant FI, mode de passation et Type marché</v>
      </c>
      <c r="AU81" s="281" t="str">
        <f t="shared" si="42"/>
        <v>Compléter délais du marché</v>
      </c>
      <c r="AV81" s="281" t="str">
        <f t="shared" si="43"/>
        <v>Compléter délais du marché</v>
      </c>
      <c r="AW81" s="280"/>
      <c r="AX81" s="284">
        <f t="shared" si="44"/>
        <v>0</v>
      </c>
      <c r="AY81" s="280"/>
      <c r="AZ81" s="284">
        <f t="shared" si="45"/>
        <v>0</v>
      </c>
      <c r="BA81" s="280"/>
      <c r="BB81" s="284">
        <f t="shared" si="46"/>
        <v>0</v>
      </c>
      <c r="BC81" s="280"/>
      <c r="BD81" s="284">
        <f t="shared" si="47"/>
        <v>0</v>
      </c>
      <c r="BE81" s="280"/>
      <c r="BF81" s="284">
        <f t="shared" si="48"/>
        <v>0</v>
      </c>
      <c r="BG81" s="280"/>
      <c r="BH81" s="284">
        <f t="shared" si="49"/>
        <v>0</v>
      </c>
      <c r="BI81" s="280" t="str">
        <f t="shared" si="50"/>
        <v/>
      </c>
      <c r="BJ81" s="280"/>
      <c r="BK81" s="284">
        <f t="shared" si="51"/>
        <v>0</v>
      </c>
      <c r="BL81" s="280"/>
      <c r="BM81" s="284">
        <f t="shared" si="52"/>
        <v>0</v>
      </c>
      <c r="BN81" s="271">
        <f t="shared" si="53"/>
        <v>0</v>
      </c>
      <c r="BO81" s="271" t="str">
        <f t="shared" si="54"/>
        <v>Confection</v>
      </c>
      <c r="BP81" s="271">
        <f t="shared" si="55"/>
        <v>0</v>
      </c>
      <c r="BQ81" s="269"/>
      <c r="BR81" s="269"/>
      <c r="BS81" s="269"/>
      <c r="BT81" s="285"/>
      <c r="BU81" s="273"/>
    </row>
    <row r="82" spans="1:73" ht="60.75" thickBot="1" x14ac:dyDescent="0.3">
      <c r="A82" s="269"/>
      <c r="B82" s="270"/>
      <c r="C82" s="271" t="str">
        <f t="shared" si="28"/>
        <v/>
      </c>
      <c r="D82" s="271" t="str">
        <f t="shared" si="29"/>
        <v/>
      </c>
      <c r="E82" s="270"/>
      <c r="F82" s="273"/>
      <c r="G82" s="269"/>
      <c r="H82" s="274"/>
      <c r="I82" s="274"/>
      <c r="J82" s="274"/>
      <c r="K82" s="274"/>
      <c r="L82" s="274"/>
      <c r="M82" s="275"/>
      <c r="N82" s="274"/>
      <c r="O82" s="276" t="str">
        <f t="shared" si="30"/>
        <v>Compéter montant FI</v>
      </c>
      <c r="P82" s="277" t="str">
        <f t="shared" si="31"/>
        <v/>
      </c>
      <c r="Q82" s="274"/>
      <c r="R82" s="276" t="str">
        <f t="shared" si="32"/>
        <v>Compléter montant contrat</v>
      </c>
      <c r="S82" s="278" t="str">
        <f t="shared" si="33"/>
        <v/>
      </c>
      <c r="T82" s="274"/>
      <c r="U82" s="276" t="str">
        <f t="shared" si="34"/>
        <v>Compléter montant contrat</v>
      </c>
      <c r="V82" s="279"/>
      <c r="W82" s="279"/>
      <c r="X82" s="279"/>
      <c r="Y82" s="274"/>
      <c r="Z82" s="280"/>
      <c r="AA82" s="281" t="str">
        <f t="shared" si="35"/>
        <v>Compléter date émission</v>
      </c>
      <c r="AB82" s="269"/>
      <c r="AC82" s="269"/>
      <c r="AD82" s="282"/>
      <c r="AE82" s="282"/>
      <c r="AF82" s="270"/>
      <c r="AG82" s="269"/>
      <c r="AH82" s="269"/>
      <c r="AI82" s="269"/>
      <c r="AJ82" s="269"/>
      <c r="AK82" s="283" t="str">
        <f t="shared" si="36"/>
        <v>Compléter mode de gestion et montant FI</v>
      </c>
      <c r="AL82" s="270"/>
      <c r="AM82" s="270"/>
      <c r="AN82" s="270"/>
      <c r="AO82" s="280"/>
      <c r="AP82" s="281" t="str">
        <f t="shared" si="37"/>
        <v>Préciser montant FI, mode de passation et Type marché</v>
      </c>
      <c r="AQ82" s="281" t="str">
        <f t="shared" si="38"/>
        <v>Préciser montant FI, mode de passation et Type marché</v>
      </c>
      <c r="AR82" s="281" t="str">
        <f t="shared" si="39"/>
        <v>Préciser montant FI, mode de passation et Type marché</v>
      </c>
      <c r="AS82" s="281" t="str">
        <f t="shared" si="40"/>
        <v>Préciser montant FI, mode de passation et Type marché</v>
      </c>
      <c r="AT82" s="281" t="str">
        <f t="shared" si="41"/>
        <v>Préciser montant FI, mode de passation et Type marché</v>
      </c>
      <c r="AU82" s="281" t="str">
        <f t="shared" si="42"/>
        <v>Compléter délais du marché</v>
      </c>
      <c r="AV82" s="281" t="str">
        <f t="shared" si="43"/>
        <v>Compléter délais du marché</v>
      </c>
      <c r="AW82" s="280"/>
      <c r="AX82" s="284">
        <f t="shared" si="44"/>
        <v>0</v>
      </c>
      <c r="AY82" s="280"/>
      <c r="AZ82" s="284">
        <f t="shared" si="45"/>
        <v>0</v>
      </c>
      <c r="BA82" s="280"/>
      <c r="BB82" s="284">
        <f t="shared" si="46"/>
        <v>0</v>
      </c>
      <c r="BC82" s="280"/>
      <c r="BD82" s="284">
        <f t="shared" si="47"/>
        <v>0</v>
      </c>
      <c r="BE82" s="280"/>
      <c r="BF82" s="284">
        <f t="shared" si="48"/>
        <v>0</v>
      </c>
      <c r="BG82" s="280"/>
      <c r="BH82" s="284">
        <f t="shared" si="49"/>
        <v>0</v>
      </c>
      <c r="BI82" s="280" t="str">
        <f t="shared" si="50"/>
        <v/>
      </c>
      <c r="BJ82" s="280"/>
      <c r="BK82" s="284">
        <f t="shared" si="51"/>
        <v>0</v>
      </c>
      <c r="BL82" s="280"/>
      <c r="BM82" s="284">
        <f t="shared" si="52"/>
        <v>0</v>
      </c>
      <c r="BN82" s="271">
        <f t="shared" si="53"/>
        <v>0</v>
      </c>
      <c r="BO82" s="271" t="str">
        <f t="shared" si="54"/>
        <v>Confection</v>
      </c>
      <c r="BP82" s="271">
        <f t="shared" si="55"/>
        <v>0</v>
      </c>
      <c r="BQ82" s="269"/>
      <c r="BR82" s="269"/>
      <c r="BS82" s="269"/>
      <c r="BT82" s="285"/>
      <c r="BU82" s="273"/>
    </row>
    <row r="83" spans="1:73" ht="60.75" thickBot="1" x14ac:dyDescent="0.3">
      <c r="A83" s="269"/>
      <c r="B83" s="270"/>
      <c r="C83" s="271" t="str">
        <f t="shared" si="28"/>
        <v/>
      </c>
      <c r="D83" s="271" t="str">
        <f t="shared" si="29"/>
        <v/>
      </c>
      <c r="E83" s="270"/>
      <c r="F83" s="273"/>
      <c r="G83" s="269"/>
      <c r="H83" s="274"/>
      <c r="I83" s="274"/>
      <c r="J83" s="274"/>
      <c r="K83" s="274"/>
      <c r="L83" s="274"/>
      <c r="M83" s="275"/>
      <c r="N83" s="274"/>
      <c r="O83" s="276" t="str">
        <f t="shared" si="30"/>
        <v>Compéter montant FI</v>
      </c>
      <c r="P83" s="277" t="str">
        <f t="shared" si="31"/>
        <v/>
      </c>
      <c r="Q83" s="274"/>
      <c r="R83" s="276" t="str">
        <f t="shared" si="32"/>
        <v>Compléter montant contrat</v>
      </c>
      <c r="S83" s="278" t="str">
        <f t="shared" si="33"/>
        <v/>
      </c>
      <c r="T83" s="274"/>
      <c r="U83" s="276" t="str">
        <f t="shared" si="34"/>
        <v>Compléter montant contrat</v>
      </c>
      <c r="V83" s="279"/>
      <c r="W83" s="279"/>
      <c r="X83" s="279"/>
      <c r="Y83" s="274"/>
      <c r="Z83" s="280"/>
      <c r="AA83" s="281" t="str">
        <f t="shared" si="35"/>
        <v>Compléter date émission</v>
      </c>
      <c r="AB83" s="269"/>
      <c r="AC83" s="269"/>
      <c r="AD83" s="282"/>
      <c r="AE83" s="282"/>
      <c r="AF83" s="270"/>
      <c r="AG83" s="269"/>
      <c r="AH83" s="269"/>
      <c r="AI83" s="269"/>
      <c r="AJ83" s="269"/>
      <c r="AK83" s="283" t="str">
        <f t="shared" si="36"/>
        <v>Compléter mode de gestion et montant FI</v>
      </c>
      <c r="AL83" s="270"/>
      <c r="AM83" s="270"/>
      <c r="AN83" s="270"/>
      <c r="AO83" s="280"/>
      <c r="AP83" s="281" t="str">
        <f t="shared" si="37"/>
        <v>Préciser montant FI, mode de passation et Type marché</v>
      </c>
      <c r="AQ83" s="281" t="str">
        <f t="shared" si="38"/>
        <v>Préciser montant FI, mode de passation et Type marché</v>
      </c>
      <c r="AR83" s="281" t="str">
        <f t="shared" si="39"/>
        <v>Préciser montant FI, mode de passation et Type marché</v>
      </c>
      <c r="AS83" s="281" t="str">
        <f t="shared" si="40"/>
        <v>Préciser montant FI, mode de passation et Type marché</v>
      </c>
      <c r="AT83" s="281" t="str">
        <f t="shared" si="41"/>
        <v>Préciser montant FI, mode de passation et Type marché</v>
      </c>
      <c r="AU83" s="281" t="str">
        <f t="shared" si="42"/>
        <v>Compléter délais du marché</v>
      </c>
      <c r="AV83" s="281" t="str">
        <f t="shared" si="43"/>
        <v>Compléter délais du marché</v>
      </c>
      <c r="AW83" s="280"/>
      <c r="AX83" s="284">
        <f t="shared" si="44"/>
        <v>0</v>
      </c>
      <c r="AY83" s="280"/>
      <c r="AZ83" s="284">
        <f t="shared" si="45"/>
        <v>0</v>
      </c>
      <c r="BA83" s="280"/>
      <c r="BB83" s="284">
        <f t="shared" si="46"/>
        <v>0</v>
      </c>
      <c r="BC83" s="280"/>
      <c r="BD83" s="284">
        <f t="shared" si="47"/>
        <v>0</v>
      </c>
      <c r="BE83" s="280"/>
      <c r="BF83" s="284">
        <f t="shared" si="48"/>
        <v>0</v>
      </c>
      <c r="BG83" s="280"/>
      <c r="BH83" s="284">
        <f t="shared" si="49"/>
        <v>0</v>
      </c>
      <c r="BI83" s="280" t="str">
        <f t="shared" si="50"/>
        <v/>
      </c>
      <c r="BJ83" s="280"/>
      <c r="BK83" s="284">
        <f t="shared" si="51"/>
        <v>0</v>
      </c>
      <c r="BL83" s="280"/>
      <c r="BM83" s="284">
        <f t="shared" si="52"/>
        <v>0</v>
      </c>
      <c r="BN83" s="271">
        <f t="shared" si="53"/>
        <v>0</v>
      </c>
      <c r="BO83" s="271" t="str">
        <f t="shared" si="54"/>
        <v>Confection</v>
      </c>
      <c r="BP83" s="271">
        <f t="shared" si="55"/>
        <v>0</v>
      </c>
      <c r="BQ83" s="269"/>
      <c r="BR83" s="269"/>
      <c r="BS83" s="269"/>
      <c r="BT83" s="285"/>
      <c r="BU83" s="273"/>
    </row>
    <row r="84" spans="1:73" ht="60.75" thickBot="1" x14ac:dyDescent="0.3">
      <c r="A84" s="269"/>
      <c r="B84" s="270"/>
      <c r="C84" s="271" t="str">
        <f t="shared" si="28"/>
        <v/>
      </c>
      <c r="D84" s="271" t="str">
        <f t="shared" si="29"/>
        <v/>
      </c>
      <c r="E84" s="270"/>
      <c r="F84" s="273"/>
      <c r="G84" s="269"/>
      <c r="H84" s="274"/>
      <c r="I84" s="274"/>
      <c r="J84" s="274"/>
      <c r="K84" s="274"/>
      <c r="L84" s="274"/>
      <c r="M84" s="275"/>
      <c r="N84" s="274"/>
      <c r="O84" s="276" t="str">
        <f t="shared" si="30"/>
        <v>Compéter montant FI</v>
      </c>
      <c r="P84" s="277" t="str">
        <f t="shared" si="31"/>
        <v/>
      </c>
      <c r="Q84" s="274"/>
      <c r="R84" s="276" t="str">
        <f t="shared" si="32"/>
        <v>Compléter montant contrat</v>
      </c>
      <c r="S84" s="278" t="str">
        <f t="shared" si="33"/>
        <v/>
      </c>
      <c r="T84" s="274"/>
      <c r="U84" s="276" t="str">
        <f t="shared" si="34"/>
        <v>Compléter montant contrat</v>
      </c>
      <c r="V84" s="279"/>
      <c r="W84" s="279"/>
      <c r="X84" s="279"/>
      <c r="Y84" s="274"/>
      <c r="Z84" s="280"/>
      <c r="AA84" s="281" t="str">
        <f t="shared" si="35"/>
        <v>Compléter date émission</v>
      </c>
      <c r="AB84" s="269"/>
      <c r="AC84" s="269"/>
      <c r="AD84" s="282"/>
      <c r="AE84" s="282"/>
      <c r="AF84" s="270"/>
      <c r="AG84" s="269"/>
      <c r="AH84" s="269"/>
      <c r="AI84" s="269"/>
      <c r="AJ84" s="269"/>
      <c r="AK84" s="283" t="str">
        <f t="shared" si="36"/>
        <v>Compléter mode de gestion et montant FI</v>
      </c>
      <c r="AL84" s="270"/>
      <c r="AM84" s="270"/>
      <c r="AN84" s="270"/>
      <c r="AO84" s="280"/>
      <c r="AP84" s="281" t="str">
        <f t="shared" si="37"/>
        <v>Préciser montant FI, mode de passation et Type marché</v>
      </c>
      <c r="AQ84" s="281" t="str">
        <f t="shared" si="38"/>
        <v>Préciser montant FI, mode de passation et Type marché</v>
      </c>
      <c r="AR84" s="281" t="str">
        <f t="shared" si="39"/>
        <v>Préciser montant FI, mode de passation et Type marché</v>
      </c>
      <c r="AS84" s="281" t="str">
        <f t="shared" si="40"/>
        <v>Préciser montant FI, mode de passation et Type marché</v>
      </c>
      <c r="AT84" s="281" t="str">
        <f t="shared" si="41"/>
        <v>Préciser montant FI, mode de passation et Type marché</v>
      </c>
      <c r="AU84" s="281" t="str">
        <f t="shared" si="42"/>
        <v>Compléter délais du marché</v>
      </c>
      <c r="AV84" s="281" t="str">
        <f t="shared" si="43"/>
        <v>Compléter délais du marché</v>
      </c>
      <c r="AW84" s="280"/>
      <c r="AX84" s="284">
        <f t="shared" si="44"/>
        <v>0</v>
      </c>
      <c r="AY84" s="280"/>
      <c r="AZ84" s="284">
        <f t="shared" si="45"/>
        <v>0</v>
      </c>
      <c r="BA84" s="280"/>
      <c r="BB84" s="284">
        <f t="shared" si="46"/>
        <v>0</v>
      </c>
      <c r="BC84" s="280"/>
      <c r="BD84" s="284">
        <f t="shared" si="47"/>
        <v>0</v>
      </c>
      <c r="BE84" s="280"/>
      <c r="BF84" s="284">
        <f t="shared" si="48"/>
        <v>0</v>
      </c>
      <c r="BG84" s="280"/>
      <c r="BH84" s="284">
        <f t="shared" si="49"/>
        <v>0</v>
      </c>
      <c r="BI84" s="280" t="str">
        <f t="shared" si="50"/>
        <v/>
      </c>
      <c r="BJ84" s="280"/>
      <c r="BK84" s="284">
        <f t="shared" si="51"/>
        <v>0</v>
      </c>
      <c r="BL84" s="280"/>
      <c r="BM84" s="284">
        <f t="shared" si="52"/>
        <v>0</v>
      </c>
      <c r="BN84" s="271">
        <f t="shared" si="53"/>
        <v>0</v>
      </c>
      <c r="BO84" s="271" t="str">
        <f t="shared" si="54"/>
        <v>Confection</v>
      </c>
      <c r="BP84" s="271">
        <f t="shared" si="55"/>
        <v>0</v>
      </c>
      <c r="BQ84" s="269"/>
      <c r="BR84" s="269"/>
      <c r="BS84" s="269"/>
      <c r="BT84" s="285"/>
      <c r="BU84" s="273"/>
    </row>
    <row r="85" spans="1:73" ht="60.75" thickBot="1" x14ac:dyDescent="0.3">
      <c r="A85" s="269"/>
      <c r="B85" s="270"/>
      <c r="C85" s="271" t="str">
        <f t="shared" si="28"/>
        <v/>
      </c>
      <c r="D85" s="271" t="str">
        <f t="shared" si="29"/>
        <v/>
      </c>
      <c r="E85" s="270"/>
      <c r="F85" s="273"/>
      <c r="G85" s="269"/>
      <c r="H85" s="274"/>
      <c r="I85" s="274"/>
      <c r="J85" s="274"/>
      <c r="K85" s="274"/>
      <c r="L85" s="274"/>
      <c r="M85" s="275"/>
      <c r="N85" s="274"/>
      <c r="O85" s="276" t="str">
        <f t="shared" si="30"/>
        <v>Compéter montant FI</v>
      </c>
      <c r="P85" s="277" t="str">
        <f t="shared" si="31"/>
        <v/>
      </c>
      <c r="Q85" s="274"/>
      <c r="R85" s="276" t="str">
        <f t="shared" si="32"/>
        <v>Compléter montant contrat</v>
      </c>
      <c r="S85" s="278" t="str">
        <f t="shared" si="33"/>
        <v/>
      </c>
      <c r="T85" s="274"/>
      <c r="U85" s="276" t="str">
        <f t="shared" si="34"/>
        <v>Compléter montant contrat</v>
      </c>
      <c r="V85" s="279"/>
      <c r="W85" s="279"/>
      <c r="X85" s="279"/>
      <c r="Y85" s="274"/>
      <c r="Z85" s="280"/>
      <c r="AA85" s="281" t="str">
        <f t="shared" si="35"/>
        <v>Compléter date émission</v>
      </c>
      <c r="AB85" s="269"/>
      <c r="AC85" s="269"/>
      <c r="AD85" s="282"/>
      <c r="AE85" s="282"/>
      <c r="AF85" s="270"/>
      <c r="AG85" s="269"/>
      <c r="AH85" s="269"/>
      <c r="AI85" s="269"/>
      <c r="AJ85" s="269"/>
      <c r="AK85" s="283" t="str">
        <f t="shared" si="36"/>
        <v>Compléter mode de gestion et montant FI</v>
      </c>
      <c r="AL85" s="270"/>
      <c r="AM85" s="270"/>
      <c r="AN85" s="270"/>
      <c r="AO85" s="280"/>
      <c r="AP85" s="281" t="str">
        <f t="shared" si="37"/>
        <v>Préciser montant FI, mode de passation et Type marché</v>
      </c>
      <c r="AQ85" s="281" t="str">
        <f t="shared" si="38"/>
        <v>Préciser montant FI, mode de passation et Type marché</v>
      </c>
      <c r="AR85" s="281" t="str">
        <f t="shared" si="39"/>
        <v>Préciser montant FI, mode de passation et Type marché</v>
      </c>
      <c r="AS85" s="281" t="str">
        <f t="shared" si="40"/>
        <v>Préciser montant FI, mode de passation et Type marché</v>
      </c>
      <c r="AT85" s="281" t="str">
        <f t="shared" si="41"/>
        <v>Préciser montant FI, mode de passation et Type marché</v>
      </c>
      <c r="AU85" s="281" t="str">
        <f t="shared" si="42"/>
        <v>Compléter délais du marché</v>
      </c>
      <c r="AV85" s="281" t="str">
        <f t="shared" si="43"/>
        <v>Compléter délais du marché</v>
      </c>
      <c r="AW85" s="280"/>
      <c r="AX85" s="284">
        <f t="shared" si="44"/>
        <v>0</v>
      </c>
      <c r="AY85" s="280"/>
      <c r="AZ85" s="284">
        <f t="shared" si="45"/>
        <v>0</v>
      </c>
      <c r="BA85" s="280"/>
      <c r="BB85" s="284">
        <f t="shared" si="46"/>
        <v>0</v>
      </c>
      <c r="BC85" s="280"/>
      <c r="BD85" s="284">
        <f t="shared" si="47"/>
        <v>0</v>
      </c>
      <c r="BE85" s="280"/>
      <c r="BF85" s="284">
        <f t="shared" si="48"/>
        <v>0</v>
      </c>
      <c r="BG85" s="280"/>
      <c r="BH85" s="284">
        <f t="shared" si="49"/>
        <v>0</v>
      </c>
      <c r="BI85" s="280" t="str">
        <f t="shared" si="50"/>
        <v/>
      </c>
      <c r="BJ85" s="280"/>
      <c r="BK85" s="284">
        <f t="shared" si="51"/>
        <v>0</v>
      </c>
      <c r="BL85" s="280"/>
      <c r="BM85" s="284">
        <f t="shared" si="52"/>
        <v>0</v>
      </c>
      <c r="BN85" s="271">
        <f t="shared" si="53"/>
        <v>0</v>
      </c>
      <c r="BO85" s="271" t="str">
        <f t="shared" si="54"/>
        <v>Confection</v>
      </c>
      <c r="BP85" s="271">
        <f t="shared" si="55"/>
        <v>0</v>
      </c>
      <c r="BQ85" s="269"/>
      <c r="BR85" s="269"/>
      <c r="BS85" s="269"/>
      <c r="BT85" s="285"/>
      <c r="BU85" s="273"/>
    </row>
    <row r="86" spans="1:73" ht="60.75" thickBot="1" x14ac:dyDescent="0.3">
      <c r="A86" s="269"/>
      <c r="B86" s="270"/>
      <c r="C86" s="271" t="str">
        <f t="shared" si="28"/>
        <v/>
      </c>
      <c r="D86" s="271" t="str">
        <f t="shared" si="29"/>
        <v/>
      </c>
      <c r="E86" s="270"/>
      <c r="F86" s="273"/>
      <c r="G86" s="269"/>
      <c r="H86" s="274"/>
      <c r="I86" s="274"/>
      <c r="J86" s="274"/>
      <c r="K86" s="274"/>
      <c r="L86" s="274"/>
      <c r="M86" s="275"/>
      <c r="N86" s="274"/>
      <c r="O86" s="276" t="str">
        <f t="shared" si="30"/>
        <v>Compéter montant FI</v>
      </c>
      <c r="P86" s="277" t="str">
        <f t="shared" si="31"/>
        <v/>
      </c>
      <c r="Q86" s="274"/>
      <c r="R86" s="276" t="str">
        <f t="shared" si="32"/>
        <v>Compléter montant contrat</v>
      </c>
      <c r="S86" s="278" t="str">
        <f t="shared" si="33"/>
        <v/>
      </c>
      <c r="T86" s="274"/>
      <c r="U86" s="276" t="str">
        <f t="shared" si="34"/>
        <v>Compléter montant contrat</v>
      </c>
      <c r="V86" s="279"/>
      <c r="W86" s="279"/>
      <c r="X86" s="279"/>
      <c r="Y86" s="274"/>
      <c r="Z86" s="280"/>
      <c r="AA86" s="281" t="str">
        <f t="shared" si="35"/>
        <v>Compléter date émission</v>
      </c>
      <c r="AB86" s="269"/>
      <c r="AC86" s="269"/>
      <c r="AD86" s="282"/>
      <c r="AE86" s="282"/>
      <c r="AF86" s="270"/>
      <c r="AG86" s="269"/>
      <c r="AH86" s="269"/>
      <c r="AI86" s="269"/>
      <c r="AJ86" s="269"/>
      <c r="AK86" s="283" t="str">
        <f t="shared" si="36"/>
        <v>Compléter mode de gestion et montant FI</v>
      </c>
      <c r="AL86" s="270"/>
      <c r="AM86" s="270"/>
      <c r="AN86" s="270"/>
      <c r="AO86" s="280"/>
      <c r="AP86" s="281" t="str">
        <f t="shared" si="37"/>
        <v>Préciser montant FI, mode de passation et Type marché</v>
      </c>
      <c r="AQ86" s="281" t="str">
        <f t="shared" si="38"/>
        <v>Préciser montant FI, mode de passation et Type marché</v>
      </c>
      <c r="AR86" s="281" t="str">
        <f t="shared" si="39"/>
        <v>Préciser montant FI, mode de passation et Type marché</v>
      </c>
      <c r="AS86" s="281" t="str">
        <f t="shared" si="40"/>
        <v>Préciser montant FI, mode de passation et Type marché</v>
      </c>
      <c r="AT86" s="281" t="str">
        <f t="shared" si="41"/>
        <v>Préciser montant FI, mode de passation et Type marché</v>
      </c>
      <c r="AU86" s="281" t="str">
        <f t="shared" si="42"/>
        <v>Compléter délais du marché</v>
      </c>
      <c r="AV86" s="281" t="str">
        <f t="shared" si="43"/>
        <v>Compléter délais du marché</v>
      </c>
      <c r="AW86" s="280"/>
      <c r="AX86" s="284">
        <f t="shared" si="44"/>
        <v>0</v>
      </c>
      <c r="AY86" s="280"/>
      <c r="AZ86" s="284">
        <f t="shared" si="45"/>
        <v>0</v>
      </c>
      <c r="BA86" s="280"/>
      <c r="BB86" s="284">
        <f t="shared" si="46"/>
        <v>0</v>
      </c>
      <c r="BC86" s="280"/>
      <c r="BD86" s="284">
        <f t="shared" si="47"/>
        <v>0</v>
      </c>
      <c r="BE86" s="280"/>
      <c r="BF86" s="284">
        <f t="shared" si="48"/>
        <v>0</v>
      </c>
      <c r="BG86" s="280"/>
      <c r="BH86" s="284">
        <f t="shared" si="49"/>
        <v>0</v>
      </c>
      <c r="BI86" s="280" t="str">
        <f t="shared" si="50"/>
        <v/>
      </c>
      <c r="BJ86" s="280"/>
      <c r="BK86" s="284">
        <f t="shared" si="51"/>
        <v>0</v>
      </c>
      <c r="BL86" s="280"/>
      <c r="BM86" s="284">
        <f t="shared" si="52"/>
        <v>0</v>
      </c>
      <c r="BN86" s="271">
        <f t="shared" si="53"/>
        <v>0</v>
      </c>
      <c r="BO86" s="271" t="str">
        <f t="shared" si="54"/>
        <v>Confection</v>
      </c>
      <c r="BP86" s="271">
        <f t="shared" si="55"/>
        <v>0</v>
      </c>
      <c r="BQ86" s="269"/>
      <c r="BR86" s="269"/>
      <c r="BS86" s="269"/>
      <c r="BT86" s="285"/>
      <c r="BU86" s="273"/>
    </row>
    <row r="87" spans="1:73" ht="60.75" thickBot="1" x14ac:dyDescent="0.3">
      <c r="A87" s="269"/>
      <c r="B87" s="270"/>
      <c r="C87" s="271" t="str">
        <f t="shared" si="28"/>
        <v/>
      </c>
      <c r="D87" s="271" t="str">
        <f t="shared" si="29"/>
        <v/>
      </c>
      <c r="E87" s="270"/>
      <c r="F87" s="273"/>
      <c r="G87" s="269"/>
      <c r="H87" s="274"/>
      <c r="I87" s="274"/>
      <c r="J87" s="274"/>
      <c r="K87" s="274"/>
      <c r="L87" s="274"/>
      <c r="M87" s="275"/>
      <c r="N87" s="274"/>
      <c r="O87" s="276" t="str">
        <f t="shared" si="30"/>
        <v>Compéter montant FI</v>
      </c>
      <c r="P87" s="277" t="str">
        <f t="shared" si="31"/>
        <v/>
      </c>
      <c r="Q87" s="274"/>
      <c r="R87" s="276" t="str">
        <f t="shared" si="32"/>
        <v>Compléter montant contrat</v>
      </c>
      <c r="S87" s="278" t="str">
        <f t="shared" si="33"/>
        <v/>
      </c>
      <c r="T87" s="274"/>
      <c r="U87" s="276" t="str">
        <f t="shared" si="34"/>
        <v>Compléter montant contrat</v>
      </c>
      <c r="V87" s="279"/>
      <c r="W87" s="279"/>
      <c r="X87" s="279"/>
      <c r="Y87" s="274"/>
      <c r="Z87" s="280"/>
      <c r="AA87" s="281" t="str">
        <f t="shared" si="35"/>
        <v>Compléter date émission</v>
      </c>
      <c r="AB87" s="269"/>
      <c r="AC87" s="269"/>
      <c r="AD87" s="282"/>
      <c r="AE87" s="282"/>
      <c r="AF87" s="270"/>
      <c r="AG87" s="269"/>
      <c r="AH87" s="269"/>
      <c r="AI87" s="269"/>
      <c r="AJ87" s="269"/>
      <c r="AK87" s="283" t="str">
        <f t="shared" si="36"/>
        <v>Compléter mode de gestion et montant FI</v>
      </c>
      <c r="AL87" s="270"/>
      <c r="AM87" s="270"/>
      <c r="AN87" s="270"/>
      <c r="AO87" s="280"/>
      <c r="AP87" s="281" t="str">
        <f t="shared" si="37"/>
        <v>Préciser montant FI, mode de passation et Type marché</v>
      </c>
      <c r="AQ87" s="281" t="str">
        <f t="shared" si="38"/>
        <v>Préciser montant FI, mode de passation et Type marché</v>
      </c>
      <c r="AR87" s="281" t="str">
        <f t="shared" si="39"/>
        <v>Préciser montant FI, mode de passation et Type marché</v>
      </c>
      <c r="AS87" s="281" t="str">
        <f t="shared" si="40"/>
        <v>Préciser montant FI, mode de passation et Type marché</v>
      </c>
      <c r="AT87" s="281" t="str">
        <f t="shared" si="41"/>
        <v>Préciser montant FI, mode de passation et Type marché</v>
      </c>
      <c r="AU87" s="281" t="str">
        <f t="shared" si="42"/>
        <v>Compléter délais du marché</v>
      </c>
      <c r="AV87" s="281" t="str">
        <f t="shared" si="43"/>
        <v>Compléter délais du marché</v>
      </c>
      <c r="AW87" s="280"/>
      <c r="AX87" s="284">
        <f t="shared" si="44"/>
        <v>0</v>
      </c>
      <c r="AY87" s="280"/>
      <c r="AZ87" s="284">
        <f t="shared" si="45"/>
        <v>0</v>
      </c>
      <c r="BA87" s="280"/>
      <c r="BB87" s="284">
        <f t="shared" si="46"/>
        <v>0</v>
      </c>
      <c r="BC87" s="280"/>
      <c r="BD87" s="284">
        <f t="shared" si="47"/>
        <v>0</v>
      </c>
      <c r="BE87" s="280"/>
      <c r="BF87" s="284">
        <f t="shared" si="48"/>
        <v>0</v>
      </c>
      <c r="BG87" s="280"/>
      <c r="BH87" s="284">
        <f t="shared" si="49"/>
        <v>0</v>
      </c>
      <c r="BI87" s="280" t="str">
        <f t="shared" si="50"/>
        <v/>
      </c>
      <c r="BJ87" s="280"/>
      <c r="BK87" s="284">
        <f t="shared" si="51"/>
        <v>0</v>
      </c>
      <c r="BL87" s="280"/>
      <c r="BM87" s="284">
        <f t="shared" si="52"/>
        <v>0</v>
      </c>
      <c r="BN87" s="271">
        <f t="shared" si="53"/>
        <v>0</v>
      </c>
      <c r="BO87" s="271" t="str">
        <f t="shared" si="54"/>
        <v>Confection</v>
      </c>
      <c r="BP87" s="271">
        <f t="shared" si="55"/>
        <v>0</v>
      </c>
      <c r="BQ87" s="269"/>
      <c r="BR87" s="269"/>
      <c r="BS87" s="269"/>
      <c r="BT87" s="285"/>
      <c r="BU87" s="273"/>
    </row>
    <row r="88" spans="1:73" ht="60.75" thickBot="1" x14ac:dyDescent="0.3">
      <c r="A88" s="269"/>
      <c r="B88" s="270"/>
      <c r="C88" s="271" t="str">
        <f t="shared" si="28"/>
        <v/>
      </c>
      <c r="D88" s="271" t="str">
        <f t="shared" si="29"/>
        <v/>
      </c>
      <c r="E88" s="270"/>
      <c r="F88" s="273"/>
      <c r="G88" s="269"/>
      <c r="H88" s="274"/>
      <c r="I88" s="274"/>
      <c r="J88" s="274"/>
      <c r="K88" s="274"/>
      <c r="L88" s="274"/>
      <c r="M88" s="275"/>
      <c r="N88" s="274"/>
      <c r="O88" s="276" t="str">
        <f t="shared" si="30"/>
        <v>Compéter montant FI</v>
      </c>
      <c r="P88" s="277" t="str">
        <f t="shared" si="31"/>
        <v/>
      </c>
      <c r="Q88" s="274"/>
      <c r="R88" s="276" t="str">
        <f t="shared" si="32"/>
        <v>Compléter montant contrat</v>
      </c>
      <c r="S88" s="278" t="str">
        <f t="shared" si="33"/>
        <v/>
      </c>
      <c r="T88" s="274"/>
      <c r="U88" s="276" t="str">
        <f t="shared" si="34"/>
        <v>Compléter montant contrat</v>
      </c>
      <c r="V88" s="279"/>
      <c r="W88" s="279"/>
      <c r="X88" s="279"/>
      <c r="Y88" s="274"/>
      <c r="Z88" s="280"/>
      <c r="AA88" s="281" t="str">
        <f t="shared" si="35"/>
        <v>Compléter date émission</v>
      </c>
      <c r="AB88" s="269"/>
      <c r="AC88" s="269"/>
      <c r="AD88" s="282"/>
      <c r="AE88" s="282"/>
      <c r="AF88" s="270"/>
      <c r="AG88" s="269"/>
      <c r="AH88" s="269"/>
      <c r="AI88" s="269"/>
      <c r="AJ88" s="269"/>
      <c r="AK88" s="283" t="str">
        <f t="shared" si="36"/>
        <v>Compléter mode de gestion et montant FI</v>
      </c>
      <c r="AL88" s="270"/>
      <c r="AM88" s="270"/>
      <c r="AN88" s="270"/>
      <c r="AO88" s="280"/>
      <c r="AP88" s="281" t="str">
        <f t="shared" si="37"/>
        <v>Préciser montant FI, mode de passation et Type marché</v>
      </c>
      <c r="AQ88" s="281" t="str">
        <f t="shared" si="38"/>
        <v>Préciser montant FI, mode de passation et Type marché</v>
      </c>
      <c r="AR88" s="281" t="str">
        <f t="shared" si="39"/>
        <v>Préciser montant FI, mode de passation et Type marché</v>
      </c>
      <c r="AS88" s="281" t="str">
        <f t="shared" si="40"/>
        <v>Préciser montant FI, mode de passation et Type marché</v>
      </c>
      <c r="AT88" s="281" t="str">
        <f t="shared" si="41"/>
        <v>Préciser montant FI, mode de passation et Type marché</v>
      </c>
      <c r="AU88" s="281" t="str">
        <f t="shared" si="42"/>
        <v>Compléter délais du marché</v>
      </c>
      <c r="AV88" s="281" t="str">
        <f t="shared" si="43"/>
        <v>Compléter délais du marché</v>
      </c>
      <c r="AW88" s="280"/>
      <c r="AX88" s="284">
        <f t="shared" si="44"/>
        <v>0</v>
      </c>
      <c r="AY88" s="280"/>
      <c r="AZ88" s="284">
        <f t="shared" si="45"/>
        <v>0</v>
      </c>
      <c r="BA88" s="280"/>
      <c r="BB88" s="284">
        <f t="shared" si="46"/>
        <v>0</v>
      </c>
      <c r="BC88" s="280"/>
      <c r="BD88" s="284">
        <f t="shared" si="47"/>
        <v>0</v>
      </c>
      <c r="BE88" s="280"/>
      <c r="BF88" s="284">
        <f t="shared" si="48"/>
        <v>0</v>
      </c>
      <c r="BG88" s="280"/>
      <c r="BH88" s="284">
        <f t="shared" si="49"/>
        <v>0</v>
      </c>
      <c r="BI88" s="280" t="str">
        <f t="shared" si="50"/>
        <v/>
      </c>
      <c r="BJ88" s="280"/>
      <c r="BK88" s="284">
        <f t="shared" si="51"/>
        <v>0</v>
      </c>
      <c r="BL88" s="280"/>
      <c r="BM88" s="284">
        <f t="shared" si="52"/>
        <v>0</v>
      </c>
      <c r="BN88" s="271">
        <f t="shared" si="53"/>
        <v>0</v>
      </c>
      <c r="BO88" s="271" t="str">
        <f t="shared" si="54"/>
        <v>Confection</v>
      </c>
      <c r="BP88" s="271">
        <f t="shared" si="55"/>
        <v>0</v>
      </c>
      <c r="BQ88" s="269"/>
      <c r="BR88" s="269"/>
      <c r="BS88" s="269"/>
      <c r="BT88" s="285"/>
      <c r="BU88" s="273"/>
    </row>
    <row r="89" spans="1:73" ht="60.75" thickBot="1" x14ac:dyDescent="0.3">
      <c r="A89" s="269"/>
      <c r="B89" s="270"/>
      <c r="C89" s="271" t="str">
        <f t="shared" si="28"/>
        <v/>
      </c>
      <c r="D89" s="271" t="str">
        <f t="shared" si="29"/>
        <v/>
      </c>
      <c r="E89" s="270"/>
      <c r="F89" s="273"/>
      <c r="G89" s="269"/>
      <c r="H89" s="274"/>
      <c r="I89" s="274"/>
      <c r="J89" s="274"/>
      <c r="K89" s="274"/>
      <c r="L89" s="274"/>
      <c r="M89" s="275"/>
      <c r="N89" s="274"/>
      <c r="O89" s="276" t="str">
        <f t="shared" si="30"/>
        <v>Compéter montant FI</v>
      </c>
      <c r="P89" s="277" t="str">
        <f t="shared" si="31"/>
        <v/>
      </c>
      <c r="Q89" s="274"/>
      <c r="R89" s="276" t="str">
        <f t="shared" si="32"/>
        <v>Compléter montant contrat</v>
      </c>
      <c r="S89" s="278" t="str">
        <f t="shared" si="33"/>
        <v/>
      </c>
      <c r="T89" s="274"/>
      <c r="U89" s="276" t="str">
        <f t="shared" si="34"/>
        <v>Compléter montant contrat</v>
      </c>
      <c r="V89" s="279"/>
      <c r="W89" s="279"/>
      <c r="X89" s="279"/>
      <c r="Y89" s="274"/>
      <c r="Z89" s="280"/>
      <c r="AA89" s="281" t="str">
        <f t="shared" si="35"/>
        <v>Compléter date émission</v>
      </c>
      <c r="AB89" s="269"/>
      <c r="AC89" s="269"/>
      <c r="AD89" s="282"/>
      <c r="AE89" s="282"/>
      <c r="AF89" s="270"/>
      <c r="AG89" s="269"/>
      <c r="AH89" s="269"/>
      <c r="AI89" s="269"/>
      <c r="AJ89" s="269"/>
      <c r="AK89" s="283" t="str">
        <f t="shared" si="36"/>
        <v>Compléter mode de gestion et montant FI</v>
      </c>
      <c r="AL89" s="270"/>
      <c r="AM89" s="270"/>
      <c r="AN89" s="270"/>
      <c r="AO89" s="280"/>
      <c r="AP89" s="281" t="str">
        <f t="shared" si="37"/>
        <v>Préciser montant FI, mode de passation et Type marché</v>
      </c>
      <c r="AQ89" s="281" t="str">
        <f t="shared" si="38"/>
        <v>Préciser montant FI, mode de passation et Type marché</v>
      </c>
      <c r="AR89" s="281" t="str">
        <f t="shared" si="39"/>
        <v>Préciser montant FI, mode de passation et Type marché</v>
      </c>
      <c r="AS89" s="281" t="str">
        <f t="shared" si="40"/>
        <v>Préciser montant FI, mode de passation et Type marché</v>
      </c>
      <c r="AT89" s="281" t="str">
        <f t="shared" si="41"/>
        <v>Préciser montant FI, mode de passation et Type marché</v>
      </c>
      <c r="AU89" s="281" t="str">
        <f t="shared" si="42"/>
        <v>Compléter délais du marché</v>
      </c>
      <c r="AV89" s="281" t="str">
        <f t="shared" si="43"/>
        <v>Compléter délais du marché</v>
      </c>
      <c r="AW89" s="280"/>
      <c r="AX89" s="284">
        <f t="shared" si="44"/>
        <v>0</v>
      </c>
      <c r="AY89" s="280"/>
      <c r="AZ89" s="284">
        <f t="shared" si="45"/>
        <v>0</v>
      </c>
      <c r="BA89" s="280"/>
      <c r="BB89" s="284">
        <f t="shared" si="46"/>
        <v>0</v>
      </c>
      <c r="BC89" s="280"/>
      <c r="BD89" s="284">
        <f t="shared" si="47"/>
        <v>0</v>
      </c>
      <c r="BE89" s="280"/>
      <c r="BF89" s="284">
        <f t="shared" si="48"/>
        <v>0</v>
      </c>
      <c r="BG89" s="280"/>
      <c r="BH89" s="284">
        <f t="shared" si="49"/>
        <v>0</v>
      </c>
      <c r="BI89" s="280" t="str">
        <f t="shared" si="50"/>
        <v/>
      </c>
      <c r="BJ89" s="280"/>
      <c r="BK89" s="284">
        <f t="shared" si="51"/>
        <v>0</v>
      </c>
      <c r="BL89" s="280"/>
      <c r="BM89" s="284">
        <f t="shared" si="52"/>
        <v>0</v>
      </c>
      <c r="BN89" s="271">
        <f t="shared" si="53"/>
        <v>0</v>
      </c>
      <c r="BO89" s="271" t="str">
        <f t="shared" si="54"/>
        <v>Confection</v>
      </c>
      <c r="BP89" s="271">
        <f t="shared" si="55"/>
        <v>0</v>
      </c>
      <c r="BQ89" s="269"/>
      <c r="BR89" s="269"/>
      <c r="BS89" s="269"/>
      <c r="BT89" s="285"/>
      <c r="BU89" s="273"/>
    </row>
    <row r="90" spans="1:73" ht="60.75" thickBot="1" x14ac:dyDescent="0.3">
      <c r="A90" s="269"/>
      <c r="B90" s="270"/>
      <c r="C90" s="271" t="str">
        <f t="shared" si="28"/>
        <v/>
      </c>
      <c r="D90" s="271" t="str">
        <f t="shared" si="29"/>
        <v/>
      </c>
      <c r="E90" s="270"/>
      <c r="F90" s="273"/>
      <c r="G90" s="269"/>
      <c r="H90" s="274"/>
      <c r="I90" s="274"/>
      <c r="J90" s="274"/>
      <c r="K90" s="274"/>
      <c r="L90" s="274"/>
      <c r="M90" s="275"/>
      <c r="N90" s="274"/>
      <c r="O90" s="276" t="str">
        <f t="shared" si="30"/>
        <v>Compéter montant FI</v>
      </c>
      <c r="P90" s="277" t="str">
        <f t="shared" si="31"/>
        <v/>
      </c>
      <c r="Q90" s="274"/>
      <c r="R90" s="276" t="str">
        <f t="shared" si="32"/>
        <v>Compléter montant contrat</v>
      </c>
      <c r="S90" s="278" t="str">
        <f t="shared" si="33"/>
        <v/>
      </c>
      <c r="T90" s="274"/>
      <c r="U90" s="276" t="str">
        <f t="shared" si="34"/>
        <v>Compléter montant contrat</v>
      </c>
      <c r="V90" s="279"/>
      <c r="W90" s="279"/>
      <c r="X90" s="279"/>
      <c r="Y90" s="274"/>
      <c r="Z90" s="280"/>
      <c r="AA90" s="281" t="str">
        <f t="shared" si="35"/>
        <v>Compléter date émission</v>
      </c>
      <c r="AB90" s="269"/>
      <c r="AC90" s="269"/>
      <c r="AD90" s="282"/>
      <c r="AE90" s="282"/>
      <c r="AF90" s="270"/>
      <c r="AG90" s="269"/>
      <c r="AH90" s="269"/>
      <c r="AI90" s="269"/>
      <c r="AJ90" s="269"/>
      <c r="AK90" s="283" t="str">
        <f t="shared" si="36"/>
        <v>Compléter mode de gestion et montant FI</v>
      </c>
      <c r="AL90" s="270"/>
      <c r="AM90" s="270"/>
      <c r="AN90" s="270"/>
      <c r="AO90" s="280"/>
      <c r="AP90" s="281" t="str">
        <f t="shared" si="37"/>
        <v>Préciser montant FI, mode de passation et Type marché</v>
      </c>
      <c r="AQ90" s="281" t="str">
        <f t="shared" si="38"/>
        <v>Préciser montant FI, mode de passation et Type marché</v>
      </c>
      <c r="AR90" s="281" t="str">
        <f t="shared" si="39"/>
        <v>Préciser montant FI, mode de passation et Type marché</v>
      </c>
      <c r="AS90" s="281" t="str">
        <f t="shared" si="40"/>
        <v>Préciser montant FI, mode de passation et Type marché</v>
      </c>
      <c r="AT90" s="281" t="str">
        <f t="shared" si="41"/>
        <v>Préciser montant FI, mode de passation et Type marché</v>
      </c>
      <c r="AU90" s="281" t="str">
        <f t="shared" si="42"/>
        <v>Compléter délais du marché</v>
      </c>
      <c r="AV90" s="281" t="str">
        <f t="shared" si="43"/>
        <v>Compléter délais du marché</v>
      </c>
      <c r="AW90" s="280"/>
      <c r="AX90" s="284">
        <f t="shared" si="44"/>
        <v>0</v>
      </c>
      <c r="AY90" s="280"/>
      <c r="AZ90" s="284">
        <f t="shared" si="45"/>
        <v>0</v>
      </c>
      <c r="BA90" s="280"/>
      <c r="BB90" s="284">
        <f t="shared" si="46"/>
        <v>0</v>
      </c>
      <c r="BC90" s="280"/>
      <c r="BD90" s="284">
        <f t="shared" si="47"/>
        <v>0</v>
      </c>
      <c r="BE90" s="280"/>
      <c r="BF90" s="284">
        <f t="shared" si="48"/>
        <v>0</v>
      </c>
      <c r="BG90" s="280"/>
      <c r="BH90" s="284">
        <f t="shared" si="49"/>
        <v>0</v>
      </c>
      <c r="BI90" s="280" t="str">
        <f t="shared" si="50"/>
        <v/>
      </c>
      <c r="BJ90" s="280"/>
      <c r="BK90" s="284">
        <f t="shared" si="51"/>
        <v>0</v>
      </c>
      <c r="BL90" s="280"/>
      <c r="BM90" s="284">
        <f t="shared" si="52"/>
        <v>0</v>
      </c>
      <c r="BN90" s="271">
        <f t="shared" si="53"/>
        <v>0</v>
      </c>
      <c r="BO90" s="271" t="str">
        <f t="shared" si="54"/>
        <v>Confection</v>
      </c>
      <c r="BP90" s="271">
        <f t="shared" si="55"/>
        <v>0</v>
      </c>
      <c r="BQ90" s="269"/>
      <c r="BR90" s="269"/>
      <c r="BS90" s="269"/>
      <c r="BT90" s="285"/>
      <c r="BU90" s="273"/>
    </row>
    <row r="91" spans="1:73" ht="60.75" thickBot="1" x14ac:dyDescent="0.3">
      <c r="A91" s="269"/>
      <c r="B91" s="270"/>
      <c r="C91" s="271" t="str">
        <f t="shared" si="28"/>
        <v/>
      </c>
      <c r="D91" s="271" t="str">
        <f t="shared" si="29"/>
        <v/>
      </c>
      <c r="E91" s="270"/>
      <c r="F91" s="273"/>
      <c r="G91" s="269"/>
      <c r="H91" s="274"/>
      <c r="I91" s="274"/>
      <c r="J91" s="274"/>
      <c r="K91" s="274"/>
      <c r="L91" s="274"/>
      <c r="M91" s="275"/>
      <c r="N91" s="274"/>
      <c r="O91" s="276" t="str">
        <f t="shared" si="30"/>
        <v>Compéter montant FI</v>
      </c>
      <c r="P91" s="277" t="str">
        <f t="shared" si="31"/>
        <v/>
      </c>
      <c r="Q91" s="274"/>
      <c r="R91" s="276" t="str">
        <f t="shared" si="32"/>
        <v>Compléter montant contrat</v>
      </c>
      <c r="S91" s="278" t="str">
        <f t="shared" si="33"/>
        <v/>
      </c>
      <c r="T91" s="274"/>
      <c r="U91" s="276" t="str">
        <f t="shared" si="34"/>
        <v>Compléter montant contrat</v>
      </c>
      <c r="V91" s="279"/>
      <c r="W91" s="279"/>
      <c r="X91" s="279"/>
      <c r="Y91" s="274"/>
      <c r="Z91" s="280"/>
      <c r="AA91" s="281" t="str">
        <f t="shared" si="35"/>
        <v>Compléter date émission</v>
      </c>
      <c r="AB91" s="269"/>
      <c r="AC91" s="269"/>
      <c r="AD91" s="282"/>
      <c r="AE91" s="282"/>
      <c r="AF91" s="270"/>
      <c r="AG91" s="269"/>
      <c r="AH91" s="269"/>
      <c r="AI91" s="269"/>
      <c r="AJ91" s="269"/>
      <c r="AK91" s="283" t="str">
        <f t="shared" si="36"/>
        <v>Compléter mode de gestion et montant FI</v>
      </c>
      <c r="AL91" s="270"/>
      <c r="AM91" s="270"/>
      <c r="AN91" s="270"/>
      <c r="AO91" s="280"/>
      <c r="AP91" s="281" t="str">
        <f t="shared" si="37"/>
        <v>Préciser montant FI, mode de passation et Type marché</v>
      </c>
      <c r="AQ91" s="281" t="str">
        <f t="shared" si="38"/>
        <v>Préciser montant FI, mode de passation et Type marché</v>
      </c>
      <c r="AR91" s="281" t="str">
        <f t="shared" si="39"/>
        <v>Préciser montant FI, mode de passation et Type marché</v>
      </c>
      <c r="AS91" s="281" t="str">
        <f t="shared" si="40"/>
        <v>Préciser montant FI, mode de passation et Type marché</v>
      </c>
      <c r="AT91" s="281" t="str">
        <f t="shared" si="41"/>
        <v>Préciser montant FI, mode de passation et Type marché</v>
      </c>
      <c r="AU91" s="281" t="str">
        <f t="shared" si="42"/>
        <v>Compléter délais du marché</v>
      </c>
      <c r="AV91" s="281" t="str">
        <f t="shared" si="43"/>
        <v>Compléter délais du marché</v>
      </c>
      <c r="AW91" s="280"/>
      <c r="AX91" s="284">
        <f t="shared" si="44"/>
        <v>0</v>
      </c>
      <c r="AY91" s="280"/>
      <c r="AZ91" s="284">
        <f t="shared" si="45"/>
        <v>0</v>
      </c>
      <c r="BA91" s="280"/>
      <c r="BB91" s="284">
        <f t="shared" si="46"/>
        <v>0</v>
      </c>
      <c r="BC91" s="280"/>
      <c r="BD91" s="284">
        <f t="shared" si="47"/>
        <v>0</v>
      </c>
      <c r="BE91" s="280"/>
      <c r="BF91" s="284">
        <f t="shared" si="48"/>
        <v>0</v>
      </c>
      <c r="BG91" s="280"/>
      <c r="BH91" s="284">
        <f t="shared" si="49"/>
        <v>0</v>
      </c>
      <c r="BI91" s="280" t="str">
        <f t="shared" si="50"/>
        <v/>
      </c>
      <c r="BJ91" s="280"/>
      <c r="BK91" s="284">
        <f t="shared" si="51"/>
        <v>0</v>
      </c>
      <c r="BL91" s="280"/>
      <c r="BM91" s="284">
        <f t="shared" si="52"/>
        <v>0</v>
      </c>
      <c r="BN91" s="271">
        <f t="shared" si="53"/>
        <v>0</v>
      </c>
      <c r="BO91" s="271" t="str">
        <f t="shared" si="54"/>
        <v>Confection</v>
      </c>
      <c r="BP91" s="271">
        <f t="shared" si="55"/>
        <v>0</v>
      </c>
      <c r="BQ91" s="269"/>
      <c r="BR91" s="269"/>
      <c r="BS91" s="269"/>
      <c r="BT91" s="285"/>
      <c r="BU91" s="273"/>
    </row>
    <row r="92" spans="1:73" ht="60.75" thickBot="1" x14ac:dyDescent="0.3">
      <c r="A92" s="269"/>
      <c r="B92" s="270"/>
      <c r="C92" s="271" t="str">
        <f t="shared" si="28"/>
        <v/>
      </c>
      <c r="D92" s="271" t="str">
        <f t="shared" si="29"/>
        <v/>
      </c>
      <c r="E92" s="270"/>
      <c r="F92" s="273"/>
      <c r="G92" s="269"/>
      <c r="H92" s="274"/>
      <c r="I92" s="274"/>
      <c r="J92" s="274"/>
      <c r="K92" s="274"/>
      <c r="L92" s="274"/>
      <c r="M92" s="275"/>
      <c r="N92" s="274"/>
      <c r="O92" s="276" t="str">
        <f t="shared" si="30"/>
        <v>Compéter montant FI</v>
      </c>
      <c r="P92" s="277" t="str">
        <f t="shared" si="31"/>
        <v/>
      </c>
      <c r="Q92" s="274"/>
      <c r="R92" s="276" t="str">
        <f t="shared" si="32"/>
        <v>Compléter montant contrat</v>
      </c>
      <c r="S92" s="278" t="str">
        <f t="shared" si="33"/>
        <v/>
      </c>
      <c r="T92" s="274"/>
      <c r="U92" s="276" t="str">
        <f t="shared" si="34"/>
        <v>Compléter montant contrat</v>
      </c>
      <c r="V92" s="279"/>
      <c r="W92" s="279"/>
      <c r="X92" s="279"/>
      <c r="Y92" s="274"/>
      <c r="Z92" s="280"/>
      <c r="AA92" s="281" t="str">
        <f t="shared" si="35"/>
        <v>Compléter date émission</v>
      </c>
      <c r="AB92" s="269"/>
      <c r="AC92" s="269"/>
      <c r="AD92" s="282"/>
      <c r="AE92" s="282"/>
      <c r="AF92" s="270"/>
      <c r="AG92" s="269"/>
      <c r="AH92" s="269"/>
      <c r="AI92" s="269"/>
      <c r="AJ92" s="269"/>
      <c r="AK92" s="283" t="str">
        <f t="shared" si="36"/>
        <v>Compléter mode de gestion et montant FI</v>
      </c>
      <c r="AL92" s="270"/>
      <c r="AM92" s="270"/>
      <c r="AN92" s="270"/>
      <c r="AO92" s="280"/>
      <c r="AP92" s="281" t="str">
        <f t="shared" si="37"/>
        <v>Préciser montant FI, mode de passation et Type marché</v>
      </c>
      <c r="AQ92" s="281" t="str">
        <f t="shared" si="38"/>
        <v>Préciser montant FI, mode de passation et Type marché</v>
      </c>
      <c r="AR92" s="281" t="str">
        <f t="shared" si="39"/>
        <v>Préciser montant FI, mode de passation et Type marché</v>
      </c>
      <c r="AS92" s="281" t="str">
        <f t="shared" si="40"/>
        <v>Préciser montant FI, mode de passation et Type marché</v>
      </c>
      <c r="AT92" s="281" t="str">
        <f t="shared" si="41"/>
        <v>Préciser montant FI, mode de passation et Type marché</v>
      </c>
      <c r="AU92" s="281" t="str">
        <f t="shared" si="42"/>
        <v>Compléter délais du marché</v>
      </c>
      <c r="AV92" s="281" t="str">
        <f t="shared" si="43"/>
        <v>Compléter délais du marché</v>
      </c>
      <c r="AW92" s="280"/>
      <c r="AX92" s="284">
        <f t="shared" si="44"/>
        <v>0</v>
      </c>
      <c r="AY92" s="280"/>
      <c r="AZ92" s="284">
        <f t="shared" si="45"/>
        <v>0</v>
      </c>
      <c r="BA92" s="280"/>
      <c r="BB92" s="284">
        <f t="shared" si="46"/>
        <v>0</v>
      </c>
      <c r="BC92" s="280"/>
      <c r="BD92" s="284">
        <f t="shared" si="47"/>
        <v>0</v>
      </c>
      <c r="BE92" s="280"/>
      <c r="BF92" s="284">
        <f t="shared" si="48"/>
        <v>0</v>
      </c>
      <c r="BG92" s="280"/>
      <c r="BH92" s="284">
        <f t="shared" si="49"/>
        <v>0</v>
      </c>
      <c r="BI92" s="280" t="str">
        <f t="shared" si="50"/>
        <v/>
      </c>
      <c r="BJ92" s="280"/>
      <c r="BK92" s="284">
        <f t="shared" si="51"/>
        <v>0</v>
      </c>
      <c r="BL92" s="280"/>
      <c r="BM92" s="284">
        <f t="shared" si="52"/>
        <v>0</v>
      </c>
      <c r="BN92" s="271">
        <f t="shared" si="53"/>
        <v>0</v>
      </c>
      <c r="BO92" s="271" t="str">
        <f t="shared" si="54"/>
        <v>Confection</v>
      </c>
      <c r="BP92" s="271">
        <f t="shared" si="55"/>
        <v>0</v>
      </c>
      <c r="BQ92" s="269"/>
      <c r="BR92" s="269"/>
      <c r="BS92" s="269"/>
      <c r="BT92" s="285"/>
      <c r="BU92" s="273"/>
    </row>
    <row r="93" spans="1:73" ht="60.75" thickBot="1" x14ac:dyDescent="0.3">
      <c r="A93" s="269"/>
      <c r="B93" s="270"/>
      <c r="C93" s="271" t="str">
        <f t="shared" si="28"/>
        <v/>
      </c>
      <c r="D93" s="271" t="str">
        <f t="shared" si="29"/>
        <v/>
      </c>
      <c r="E93" s="270"/>
      <c r="F93" s="273"/>
      <c r="G93" s="269"/>
      <c r="H93" s="274"/>
      <c r="I93" s="274"/>
      <c r="J93" s="274"/>
      <c r="K93" s="274"/>
      <c r="L93" s="274"/>
      <c r="M93" s="275"/>
      <c r="N93" s="274"/>
      <c r="O93" s="276" t="str">
        <f t="shared" si="30"/>
        <v>Compéter montant FI</v>
      </c>
      <c r="P93" s="277" t="str">
        <f t="shared" si="31"/>
        <v/>
      </c>
      <c r="Q93" s="274"/>
      <c r="R93" s="276" t="str">
        <f t="shared" si="32"/>
        <v>Compléter montant contrat</v>
      </c>
      <c r="S93" s="278" t="str">
        <f t="shared" si="33"/>
        <v/>
      </c>
      <c r="T93" s="274"/>
      <c r="U93" s="276" t="str">
        <f t="shared" si="34"/>
        <v>Compléter montant contrat</v>
      </c>
      <c r="V93" s="279"/>
      <c r="W93" s="279"/>
      <c r="X93" s="279"/>
      <c r="Y93" s="274"/>
      <c r="Z93" s="280"/>
      <c r="AA93" s="281" t="str">
        <f t="shared" si="35"/>
        <v>Compléter date émission</v>
      </c>
      <c r="AB93" s="269"/>
      <c r="AC93" s="269"/>
      <c r="AD93" s="282"/>
      <c r="AE93" s="282"/>
      <c r="AF93" s="270"/>
      <c r="AG93" s="269"/>
      <c r="AH93" s="269"/>
      <c r="AI93" s="269"/>
      <c r="AJ93" s="269"/>
      <c r="AK93" s="283" t="str">
        <f t="shared" si="36"/>
        <v>Compléter mode de gestion et montant FI</v>
      </c>
      <c r="AL93" s="270"/>
      <c r="AM93" s="270"/>
      <c r="AN93" s="270"/>
      <c r="AO93" s="280"/>
      <c r="AP93" s="281" t="str">
        <f t="shared" si="37"/>
        <v>Préciser montant FI, mode de passation et Type marché</v>
      </c>
      <c r="AQ93" s="281" t="str">
        <f t="shared" si="38"/>
        <v>Préciser montant FI, mode de passation et Type marché</v>
      </c>
      <c r="AR93" s="281" t="str">
        <f t="shared" si="39"/>
        <v>Préciser montant FI, mode de passation et Type marché</v>
      </c>
      <c r="AS93" s="281" t="str">
        <f t="shared" si="40"/>
        <v>Préciser montant FI, mode de passation et Type marché</v>
      </c>
      <c r="AT93" s="281" t="str">
        <f t="shared" si="41"/>
        <v>Préciser montant FI, mode de passation et Type marché</v>
      </c>
      <c r="AU93" s="281" t="str">
        <f t="shared" si="42"/>
        <v>Compléter délais du marché</v>
      </c>
      <c r="AV93" s="281" t="str">
        <f t="shared" si="43"/>
        <v>Compléter délais du marché</v>
      </c>
      <c r="AW93" s="280"/>
      <c r="AX93" s="284">
        <f t="shared" si="44"/>
        <v>0</v>
      </c>
      <c r="AY93" s="280"/>
      <c r="AZ93" s="284">
        <f t="shared" si="45"/>
        <v>0</v>
      </c>
      <c r="BA93" s="280"/>
      <c r="BB93" s="284">
        <f t="shared" si="46"/>
        <v>0</v>
      </c>
      <c r="BC93" s="280"/>
      <c r="BD93" s="284">
        <f t="shared" si="47"/>
        <v>0</v>
      </c>
      <c r="BE93" s="280"/>
      <c r="BF93" s="284">
        <f t="shared" si="48"/>
        <v>0</v>
      </c>
      <c r="BG93" s="280"/>
      <c r="BH93" s="284">
        <f t="shared" si="49"/>
        <v>0</v>
      </c>
      <c r="BI93" s="280" t="str">
        <f t="shared" si="50"/>
        <v/>
      </c>
      <c r="BJ93" s="280"/>
      <c r="BK93" s="284">
        <f t="shared" si="51"/>
        <v>0</v>
      </c>
      <c r="BL93" s="280"/>
      <c r="BM93" s="284">
        <f t="shared" si="52"/>
        <v>0</v>
      </c>
      <c r="BN93" s="271">
        <f t="shared" si="53"/>
        <v>0</v>
      </c>
      <c r="BO93" s="271" t="str">
        <f t="shared" si="54"/>
        <v>Confection</v>
      </c>
      <c r="BP93" s="271">
        <f t="shared" si="55"/>
        <v>0</v>
      </c>
      <c r="BQ93" s="269"/>
      <c r="BR93" s="269"/>
      <c r="BS93" s="269"/>
      <c r="BT93" s="285"/>
      <c r="BU93" s="273"/>
    </row>
    <row r="94" spans="1:73" ht="60.75" thickBot="1" x14ac:dyDescent="0.3">
      <c r="A94" s="269"/>
      <c r="B94" s="270"/>
      <c r="C94" s="271" t="str">
        <f t="shared" si="28"/>
        <v/>
      </c>
      <c r="D94" s="271" t="str">
        <f t="shared" si="29"/>
        <v/>
      </c>
      <c r="E94" s="270"/>
      <c r="F94" s="273"/>
      <c r="G94" s="269"/>
      <c r="H94" s="274"/>
      <c r="I94" s="274"/>
      <c r="J94" s="274"/>
      <c r="K94" s="274"/>
      <c r="L94" s="274"/>
      <c r="M94" s="275"/>
      <c r="N94" s="274"/>
      <c r="O94" s="276" t="str">
        <f t="shared" si="30"/>
        <v>Compéter montant FI</v>
      </c>
      <c r="P94" s="277" t="str">
        <f t="shared" si="31"/>
        <v/>
      </c>
      <c r="Q94" s="274"/>
      <c r="R94" s="276" t="str">
        <f t="shared" si="32"/>
        <v>Compléter montant contrat</v>
      </c>
      <c r="S94" s="278" t="str">
        <f t="shared" si="33"/>
        <v/>
      </c>
      <c r="T94" s="274"/>
      <c r="U94" s="276" t="str">
        <f t="shared" si="34"/>
        <v>Compléter montant contrat</v>
      </c>
      <c r="V94" s="279"/>
      <c r="W94" s="279"/>
      <c r="X94" s="279"/>
      <c r="Y94" s="274"/>
      <c r="Z94" s="280"/>
      <c r="AA94" s="281" t="str">
        <f t="shared" si="35"/>
        <v>Compléter date émission</v>
      </c>
      <c r="AB94" s="269"/>
      <c r="AC94" s="269"/>
      <c r="AD94" s="282"/>
      <c r="AE94" s="282"/>
      <c r="AF94" s="270"/>
      <c r="AG94" s="269"/>
      <c r="AH94" s="269"/>
      <c r="AI94" s="269"/>
      <c r="AJ94" s="269"/>
      <c r="AK94" s="283" t="str">
        <f t="shared" si="36"/>
        <v>Compléter mode de gestion et montant FI</v>
      </c>
      <c r="AL94" s="270"/>
      <c r="AM94" s="270"/>
      <c r="AN94" s="270"/>
      <c r="AO94" s="280"/>
      <c r="AP94" s="281" t="str">
        <f t="shared" si="37"/>
        <v>Préciser montant FI, mode de passation et Type marché</v>
      </c>
      <c r="AQ94" s="281" t="str">
        <f t="shared" si="38"/>
        <v>Préciser montant FI, mode de passation et Type marché</v>
      </c>
      <c r="AR94" s="281" t="str">
        <f t="shared" si="39"/>
        <v>Préciser montant FI, mode de passation et Type marché</v>
      </c>
      <c r="AS94" s="281" t="str">
        <f t="shared" si="40"/>
        <v>Préciser montant FI, mode de passation et Type marché</v>
      </c>
      <c r="AT94" s="281" t="str">
        <f t="shared" si="41"/>
        <v>Préciser montant FI, mode de passation et Type marché</v>
      </c>
      <c r="AU94" s="281" t="str">
        <f t="shared" si="42"/>
        <v>Compléter délais du marché</v>
      </c>
      <c r="AV94" s="281" t="str">
        <f t="shared" si="43"/>
        <v>Compléter délais du marché</v>
      </c>
      <c r="AW94" s="280"/>
      <c r="AX94" s="284">
        <f t="shared" si="44"/>
        <v>0</v>
      </c>
      <c r="AY94" s="280"/>
      <c r="AZ94" s="284">
        <f t="shared" si="45"/>
        <v>0</v>
      </c>
      <c r="BA94" s="280"/>
      <c r="BB94" s="284">
        <f t="shared" si="46"/>
        <v>0</v>
      </c>
      <c r="BC94" s="280"/>
      <c r="BD94" s="284">
        <f t="shared" si="47"/>
        <v>0</v>
      </c>
      <c r="BE94" s="280"/>
      <c r="BF94" s="284">
        <f t="shared" si="48"/>
        <v>0</v>
      </c>
      <c r="BG94" s="280"/>
      <c r="BH94" s="284">
        <f t="shared" si="49"/>
        <v>0</v>
      </c>
      <c r="BI94" s="280" t="str">
        <f t="shared" si="50"/>
        <v/>
      </c>
      <c r="BJ94" s="280"/>
      <c r="BK94" s="284">
        <f t="shared" si="51"/>
        <v>0</v>
      </c>
      <c r="BL94" s="280"/>
      <c r="BM94" s="284">
        <f t="shared" si="52"/>
        <v>0</v>
      </c>
      <c r="BN94" s="271">
        <f t="shared" si="53"/>
        <v>0</v>
      </c>
      <c r="BO94" s="271" t="str">
        <f t="shared" si="54"/>
        <v>Confection</v>
      </c>
      <c r="BP94" s="271">
        <f t="shared" si="55"/>
        <v>0</v>
      </c>
      <c r="BQ94" s="269"/>
      <c r="BR94" s="269"/>
      <c r="BS94" s="269"/>
      <c r="BT94" s="285"/>
      <c r="BU94" s="273"/>
    </row>
    <row r="95" spans="1:73" ht="60.75" thickBot="1" x14ac:dyDescent="0.3">
      <c r="A95" s="269"/>
      <c r="B95" s="270"/>
      <c r="C95" s="271" t="str">
        <f t="shared" si="28"/>
        <v/>
      </c>
      <c r="D95" s="271" t="str">
        <f t="shared" si="29"/>
        <v/>
      </c>
      <c r="E95" s="270"/>
      <c r="F95" s="273"/>
      <c r="G95" s="269"/>
      <c r="H95" s="274"/>
      <c r="I95" s="274"/>
      <c r="J95" s="274"/>
      <c r="K95" s="274"/>
      <c r="L95" s="274"/>
      <c r="M95" s="275"/>
      <c r="N95" s="274"/>
      <c r="O95" s="276" t="str">
        <f t="shared" si="30"/>
        <v>Compéter montant FI</v>
      </c>
      <c r="P95" s="277" t="str">
        <f t="shared" si="31"/>
        <v/>
      </c>
      <c r="Q95" s="274"/>
      <c r="R95" s="276" t="str">
        <f t="shared" si="32"/>
        <v>Compléter montant contrat</v>
      </c>
      <c r="S95" s="278" t="str">
        <f t="shared" si="33"/>
        <v/>
      </c>
      <c r="T95" s="274"/>
      <c r="U95" s="276" t="str">
        <f t="shared" si="34"/>
        <v>Compléter montant contrat</v>
      </c>
      <c r="V95" s="279"/>
      <c r="W95" s="279"/>
      <c r="X95" s="279"/>
      <c r="Y95" s="274"/>
      <c r="Z95" s="280"/>
      <c r="AA95" s="281" t="str">
        <f t="shared" si="35"/>
        <v>Compléter date émission</v>
      </c>
      <c r="AB95" s="269"/>
      <c r="AC95" s="269"/>
      <c r="AD95" s="282"/>
      <c r="AE95" s="282"/>
      <c r="AF95" s="270"/>
      <c r="AG95" s="269"/>
      <c r="AH95" s="269"/>
      <c r="AI95" s="269"/>
      <c r="AJ95" s="269"/>
      <c r="AK95" s="283" t="str">
        <f t="shared" si="36"/>
        <v>Compléter mode de gestion et montant FI</v>
      </c>
      <c r="AL95" s="270"/>
      <c r="AM95" s="270"/>
      <c r="AN95" s="270"/>
      <c r="AO95" s="280"/>
      <c r="AP95" s="281" t="str">
        <f t="shared" si="37"/>
        <v>Préciser montant FI, mode de passation et Type marché</v>
      </c>
      <c r="AQ95" s="281" t="str">
        <f t="shared" si="38"/>
        <v>Préciser montant FI, mode de passation et Type marché</v>
      </c>
      <c r="AR95" s="281" t="str">
        <f t="shared" si="39"/>
        <v>Préciser montant FI, mode de passation et Type marché</v>
      </c>
      <c r="AS95" s="281" t="str">
        <f t="shared" si="40"/>
        <v>Préciser montant FI, mode de passation et Type marché</v>
      </c>
      <c r="AT95" s="281" t="str">
        <f t="shared" si="41"/>
        <v>Préciser montant FI, mode de passation et Type marché</v>
      </c>
      <c r="AU95" s="281" t="str">
        <f t="shared" si="42"/>
        <v>Compléter délais du marché</v>
      </c>
      <c r="AV95" s="281" t="str">
        <f t="shared" si="43"/>
        <v>Compléter délais du marché</v>
      </c>
      <c r="AW95" s="280"/>
      <c r="AX95" s="284">
        <f t="shared" si="44"/>
        <v>0</v>
      </c>
      <c r="AY95" s="280"/>
      <c r="AZ95" s="284">
        <f t="shared" si="45"/>
        <v>0</v>
      </c>
      <c r="BA95" s="280"/>
      <c r="BB95" s="284">
        <f t="shared" si="46"/>
        <v>0</v>
      </c>
      <c r="BC95" s="280"/>
      <c r="BD95" s="284">
        <f t="shared" si="47"/>
        <v>0</v>
      </c>
      <c r="BE95" s="280"/>
      <c r="BF95" s="284">
        <f t="shared" si="48"/>
        <v>0</v>
      </c>
      <c r="BG95" s="280"/>
      <c r="BH95" s="284">
        <f t="shared" si="49"/>
        <v>0</v>
      </c>
      <c r="BI95" s="280" t="str">
        <f t="shared" si="50"/>
        <v/>
      </c>
      <c r="BJ95" s="280"/>
      <c r="BK95" s="284">
        <f t="shared" si="51"/>
        <v>0</v>
      </c>
      <c r="BL95" s="280"/>
      <c r="BM95" s="284">
        <f t="shared" si="52"/>
        <v>0</v>
      </c>
      <c r="BN95" s="271">
        <f t="shared" si="53"/>
        <v>0</v>
      </c>
      <c r="BO95" s="271" t="str">
        <f t="shared" si="54"/>
        <v>Confection</v>
      </c>
      <c r="BP95" s="271">
        <f t="shared" si="55"/>
        <v>0</v>
      </c>
      <c r="BQ95" s="269"/>
      <c r="BR95" s="269"/>
      <c r="BS95" s="269"/>
      <c r="BT95" s="285"/>
      <c r="BU95" s="273"/>
    </row>
    <row r="96" spans="1:73" ht="60.75" thickBot="1" x14ac:dyDescent="0.3">
      <c r="A96" s="269"/>
      <c r="B96" s="270"/>
      <c r="C96" s="271" t="str">
        <f t="shared" si="28"/>
        <v/>
      </c>
      <c r="D96" s="271" t="str">
        <f t="shared" si="29"/>
        <v/>
      </c>
      <c r="E96" s="270"/>
      <c r="F96" s="273"/>
      <c r="G96" s="269"/>
      <c r="H96" s="274"/>
      <c r="I96" s="274"/>
      <c r="J96" s="274"/>
      <c r="K96" s="274"/>
      <c r="L96" s="274"/>
      <c r="M96" s="275"/>
      <c r="N96" s="274"/>
      <c r="O96" s="276" t="str">
        <f t="shared" si="30"/>
        <v>Compéter montant FI</v>
      </c>
      <c r="P96" s="277" t="str">
        <f t="shared" si="31"/>
        <v/>
      </c>
      <c r="Q96" s="274"/>
      <c r="R96" s="276" t="str">
        <f t="shared" si="32"/>
        <v>Compléter montant contrat</v>
      </c>
      <c r="S96" s="278" t="str">
        <f t="shared" si="33"/>
        <v/>
      </c>
      <c r="T96" s="274"/>
      <c r="U96" s="276" t="str">
        <f t="shared" si="34"/>
        <v>Compléter montant contrat</v>
      </c>
      <c r="V96" s="279"/>
      <c r="W96" s="279"/>
      <c r="X96" s="279"/>
      <c r="Y96" s="274"/>
      <c r="Z96" s="280"/>
      <c r="AA96" s="281" t="str">
        <f t="shared" si="35"/>
        <v>Compléter date émission</v>
      </c>
      <c r="AB96" s="269"/>
      <c r="AC96" s="269"/>
      <c r="AD96" s="282"/>
      <c r="AE96" s="282"/>
      <c r="AF96" s="270"/>
      <c r="AG96" s="269"/>
      <c r="AH96" s="269"/>
      <c r="AI96" s="269"/>
      <c r="AJ96" s="269"/>
      <c r="AK96" s="283" t="str">
        <f t="shared" si="36"/>
        <v>Compléter mode de gestion et montant FI</v>
      </c>
      <c r="AL96" s="270"/>
      <c r="AM96" s="270"/>
      <c r="AN96" s="270"/>
      <c r="AO96" s="280"/>
      <c r="AP96" s="281" t="str">
        <f t="shared" si="37"/>
        <v>Préciser montant FI, mode de passation et Type marché</v>
      </c>
      <c r="AQ96" s="281" t="str">
        <f t="shared" si="38"/>
        <v>Préciser montant FI, mode de passation et Type marché</v>
      </c>
      <c r="AR96" s="281" t="str">
        <f t="shared" si="39"/>
        <v>Préciser montant FI, mode de passation et Type marché</v>
      </c>
      <c r="AS96" s="281" t="str">
        <f t="shared" si="40"/>
        <v>Préciser montant FI, mode de passation et Type marché</v>
      </c>
      <c r="AT96" s="281" t="str">
        <f t="shared" si="41"/>
        <v>Préciser montant FI, mode de passation et Type marché</v>
      </c>
      <c r="AU96" s="281" t="str">
        <f t="shared" si="42"/>
        <v>Compléter délais du marché</v>
      </c>
      <c r="AV96" s="281" t="str">
        <f t="shared" si="43"/>
        <v>Compléter délais du marché</v>
      </c>
      <c r="AW96" s="280"/>
      <c r="AX96" s="284">
        <f t="shared" si="44"/>
        <v>0</v>
      </c>
      <c r="AY96" s="280"/>
      <c r="AZ96" s="284">
        <f t="shared" si="45"/>
        <v>0</v>
      </c>
      <c r="BA96" s="280"/>
      <c r="BB96" s="284">
        <f t="shared" si="46"/>
        <v>0</v>
      </c>
      <c r="BC96" s="280"/>
      <c r="BD96" s="284">
        <f t="shared" si="47"/>
        <v>0</v>
      </c>
      <c r="BE96" s="280"/>
      <c r="BF96" s="284">
        <f t="shared" si="48"/>
        <v>0</v>
      </c>
      <c r="BG96" s="280"/>
      <c r="BH96" s="284">
        <f t="shared" si="49"/>
        <v>0</v>
      </c>
      <c r="BI96" s="280" t="str">
        <f t="shared" si="50"/>
        <v/>
      </c>
      <c r="BJ96" s="280"/>
      <c r="BK96" s="284">
        <f t="shared" si="51"/>
        <v>0</v>
      </c>
      <c r="BL96" s="280"/>
      <c r="BM96" s="284">
        <f t="shared" si="52"/>
        <v>0</v>
      </c>
      <c r="BN96" s="271">
        <f t="shared" si="53"/>
        <v>0</v>
      </c>
      <c r="BO96" s="271" t="str">
        <f t="shared" si="54"/>
        <v>Confection</v>
      </c>
      <c r="BP96" s="271">
        <f t="shared" si="55"/>
        <v>0</v>
      </c>
      <c r="BQ96" s="269"/>
      <c r="BR96" s="269"/>
      <c r="BS96" s="269"/>
      <c r="BT96" s="285"/>
      <c r="BU96" s="273"/>
    </row>
    <row r="97" spans="1:73" ht="60.75" thickBot="1" x14ac:dyDescent="0.3">
      <c r="A97" s="269"/>
      <c r="B97" s="270"/>
      <c r="C97" s="271" t="str">
        <f t="shared" si="28"/>
        <v/>
      </c>
      <c r="D97" s="271" t="str">
        <f t="shared" si="29"/>
        <v/>
      </c>
      <c r="E97" s="270"/>
      <c r="F97" s="273"/>
      <c r="G97" s="269"/>
      <c r="H97" s="274"/>
      <c r="I97" s="274"/>
      <c r="J97" s="274"/>
      <c r="K97" s="274"/>
      <c r="L97" s="274"/>
      <c r="M97" s="275"/>
      <c r="N97" s="274"/>
      <c r="O97" s="276" t="str">
        <f t="shared" si="30"/>
        <v>Compéter montant FI</v>
      </c>
      <c r="P97" s="277" t="str">
        <f t="shared" si="31"/>
        <v/>
      </c>
      <c r="Q97" s="274"/>
      <c r="R97" s="276" t="str">
        <f t="shared" si="32"/>
        <v>Compléter montant contrat</v>
      </c>
      <c r="S97" s="278" t="str">
        <f t="shared" si="33"/>
        <v/>
      </c>
      <c r="T97" s="274"/>
      <c r="U97" s="276" t="str">
        <f t="shared" si="34"/>
        <v>Compléter montant contrat</v>
      </c>
      <c r="V97" s="279"/>
      <c r="W97" s="279"/>
      <c r="X97" s="279"/>
      <c r="Y97" s="274"/>
      <c r="Z97" s="280"/>
      <c r="AA97" s="281" t="str">
        <f t="shared" si="35"/>
        <v>Compléter date émission</v>
      </c>
      <c r="AB97" s="269"/>
      <c r="AC97" s="269"/>
      <c r="AD97" s="282"/>
      <c r="AE97" s="282"/>
      <c r="AF97" s="270"/>
      <c r="AG97" s="269"/>
      <c r="AH97" s="269"/>
      <c r="AI97" s="269"/>
      <c r="AJ97" s="269"/>
      <c r="AK97" s="283" t="str">
        <f t="shared" si="36"/>
        <v>Compléter mode de gestion et montant FI</v>
      </c>
      <c r="AL97" s="270"/>
      <c r="AM97" s="270"/>
      <c r="AN97" s="270"/>
      <c r="AO97" s="280"/>
      <c r="AP97" s="281" t="str">
        <f t="shared" si="37"/>
        <v>Préciser montant FI, mode de passation et Type marché</v>
      </c>
      <c r="AQ97" s="281" t="str">
        <f t="shared" si="38"/>
        <v>Préciser montant FI, mode de passation et Type marché</v>
      </c>
      <c r="AR97" s="281" t="str">
        <f t="shared" si="39"/>
        <v>Préciser montant FI, mode de passation et Type marché</v>
      </c>
      <c r="AS97" s="281" t="str">
        <f t="shared" si="40"/>
        <v>Préciser montant FI, mode de passation et Type marché</v>
      </c>
      <c r="AT97" s="281" t="str">
        <f t="shared" si="41"/>
        <v>Préciser montant FI, mode de passation et Type marché</v>
      </c>
      <c r="AU97" s="281" t="str">
        <f t="shared" si="42"/>
        <v>Compléter délais du marché</v>
      </c>
      <c r="AV97" s="281" t="str">
        <f t="shared" si="43"/>
        <v>Compléter délais du marché</v>
      </c>
      <c r="AW97" s="280"/>
      <c r="AX97" s="284">
        <f t="shared" si="44"/>
        <v>0</v>
      </c>
      <c r="AY97" s="280"/>
      <c r="AZ97" s="284">
        <f t="shared" si="45"/>
        <v>0</v>
      </c>
      <c r="BA97" s="280"/>
      <c r="BB97" s="284">
        <f t="shared" si="46"/>
        <v>0</v>
      </c>
      <c r="BC97" s="280"/>
      <c r="BD97" s="284">
        <f t="shared" si="47"/>
        <v>0</v>
      </c>
      <c r="BE97" s="280"/>
      <c r="BF97" s="284">
        <f t="shared" si="48"/>
        <v>0</v>
      </c>
      <c r="BG97" s="280"/>
      <c r="BH97" s="284">
        <f t="shared" si="49"/>
        <v>0</v>
      </c>
      <c r="BI97" s="280" t="str">
        <f t="shared" si="50"/>
        <v/>
      </c>
      <c r="BJ97" s="280"/>
      <c r="BK97" s="284">
        <f t="shared" si="51"/>
        <v>0</v>
      </c>
      <c r="BL97" s="280"/>
      <c r="BM97" s="284">
        <f t="shared" si="52"/>
        <v>0</v>
      </c>
      <c r="BN97" s="271">
        <f t="shared" si="53"/>
        <v>0</v>
      </c>
      <c r="BO97" s="271" t="str">
        <f t="shared" si="54"/>
        <v>Confection</v>
      </c>
      <c r="BP97" s="271">
        <f t="shared" si="55"/>
        <v>0</v>
      </c>
      <c r="BQ97" s="269"/>
      <c r="BR97" s="269"/>
      <c r="BS97" s="269"/>
      <c r="BT97" s="285"/>
      <c r="BU97" s="273"/>
    </row>
    <row r="98" spans="1:73" ht="60.75" thickBot="1" x14ac:dyDescent="0.3">
      <c r="A98" s="269"/>
      <c r="B98" s="270"/>
      <c r="C98" s="271" t="str">
        <f t="shared" si="28"/>
        <v/>
      </c>
      <c r="D98" s="271" t="str">
        <f t="shared" si="29"/>
        <v/>
      </c>
      <c r="E98" s="270"/>
      <c r="F98" s="273"/>
      <c r="G98" s="269"/>
      <c r="H98" s="274"/>
      <c r="I98" s="274"/>
      <c r="J98" s="274"/>
      <c r="K98" s="274"/>
      <c r="L98" s="274"/>
      <c r="M98" s="275"/>
      <c r="N98" s="274"/>
      <c r="O98" s="276" t="str">
        <f t="shared" si="30"/>
        <v>Compéter montant FI</v>
      </c>
      <c r="P98" s="277" t="str">
        <f t="shared" si="31"/>
        <v/>
      </c>
      <c r="Q98" s="274"/>
      <c r="R98" s="276" t="str">
        <f t="shared" si="32"/>
        <v>Compléter montant contrat</v>
      </c>
      <c r="S98" s="278" t="str">
        <f t="shared" si="33"/>
        <v/>
      </c>
      <c r="T98" s="274"/>
      <c r="U98" s="276" t="str">
        <f t="shared" si="34"/>
        <v>Compléter montant contrat</v>
      </c>
      <c r="V98" s="279"/>
      <c r="W98" s="279"/>
      <c r="X98" s="279"/>
      <c r="Y98" s="274"/>
      <c r="Z98" s="280"/>
      <c r="AA98" s="281" t="str">
        <f t="shared" si="35"/>
        <v>Compléter date émission</v>
      </c>
      <c r="AB98" s="269"/>
      <c r="AC98" s="269"/>
      <c r="AD98" s="282"/>
      <c r="AE98" s="282"/>
      <c r="AF98" s="270"/>
      <c r="AG98" s="269"/>
      <c r="AH98" s="269"/>
      <c r="AI98" s="269"/>
      <c r="AJ98" s="269"/>
      <c r="AK98" s="283" t="str">
        <f t="shared" si="36"/>
        <v>Compléter mode de gestion et montant FI</v>
      </c>
      <c r="AL98" s="270"/>
      <c r="AM98" s="270"/>
      <c r="AN98" s="270"/>
      <c r="AO98" s="280"/>
      <c r="AP98" s="281" t="str">
        <f t="shared" si="37"/>
        <v>Préciser montant FI, mode de passation et Type marché</v>
      </c>
      <c r="AQ98" s="281" t="str">
        <f t="shared" si="38"/>
        <v>Préciser montant FI, mode de passation et Type marché</v>
      </c>
      <c r="AR98" s="281" t="str">
        <f t="shared" si="39"/>
        <v>Préciser montant FI, mode de passation et Type marché</v>
      </c>
      <c r="AS98" s="281" t="str">
        <f t="shared" si="40"/>
        <v>Préciser montant FI, mode de passation et Type marché</v>
      </c>
      <c r="AT98" s="281" t="str">
        <f t="shared" si="41"/>
        <v>Préciser montant FI, mode de passation et Type marché</v>
      </c>
      <c r="AU98" s="281" t="str">
        <f t="shared" si="42"/>
        <v>Compléter délais du marché</v>
      </c>
      <c r="AV98" s="281" t="str">
        <f t="shared" si="43"/>
        <v>Compléter délais du marché</v>
      </c>
      <c r="AW98" s="280"/>
      <c r="AX98" s="284">
        <f t="shared" si="44"/>
        <v>0</v>
      </c>
      <c r="AY98" s="280"/>
      <c r="AZ98" s="284">
        <f t="shared" si="45"/>
        <v>0</v>
      </c>
      <c r="BA98" s="280"/>
      <c r="BB98" s="284">
        <f t="shared" si="46"/>
        <v>0</v>
      </c>
      <c r="BC98" s="280"/>
      <c r="BD98" s="284">
        <f t="shared" si="47"/>
        <v>0</v>
      </c>
      <c r="BE98" s="280"/>
      <c r="BF98" s="284">
        <f t="shared" si="48"/>
        <v>0</v>
      </c>
      <c r="BG98" s="280"/>
      <c r="BH98" s="284">
        <f t="shared" si="49"/>
        <v>0</v>
      </c>
      <c r="BI98" s="280" t="str">
        <f t="shared" si="50"/>
        <v/>
      </c>
      <c r="BJ98" s="280"/>
      <c r="BK98" s="284">
        <f t="shared" si="51"/>
        <v>0</v>
      </c>
      <c r="BL98" s="280"/>
      <c r="BM98" s="284">
        <f t="shared" si="52"/>
        <v>0</v>
      </c>
      <c r="BN98" s="271">
        <f t="shared" si="53"/>
        <v>0</v>
      </c>
      <c r="BO98" s="271" t="str">
        <f t="shared" si="54"/>
        <v>Confection</v>
      </c>
      <c r="BP98" s="271">
        <f t="shared" si="55"/>
        <v>0</v>
      </c>
      <c r="BQ98" s="269"/>
      <c r="BR98" s="269"/>
      <c r="BS98" s="269"/>
      <c r="BT98" s="285"/>
      <c r="BU98" s="273"/>
    </row>
    <row r="99" spans="1:73" ht="60.75" thickBot="1" x14ac:dyDescent="0.3">
      <c r="A99" s="269"/>
      <c r="B99" s="270"/>
      <c r="C99" s="271" t="str">
        <f t="shared" si="28"/>
        <v/>
      </c>
      <c r="D99" s="271" t="str">
        <f t="shared" si="29"/>
        <v/>
      </c>
      <c r="E99" s="270"/>
      <c r="F99" s="273"/>
      <c r="G99" s="269"/>
      <c r="H99" s="274"/>
      <c r="I99" s="274"/>
      <c r="J99" s="274"/>
      <c r="K99" s="274"/>
      <c r="L99" s="274"/>
      <c r="M99" s="275"/>
      <c r="N99" s="274"/>
      <c r="O99" s="276" t="str">
        <f t="shared" si="30"/>
        <v>Compéter montant FI</v>
      </c>
      <c r="P99" s="277" t="str">
        <f t="shared" si="31"/>
        <v/>
      </c>
      <c r="Q99" s="274"/>
      <c r="R99" s="276" t="str">
        <f t="shared" si="32"/>
        <v>Compléter montant contrat</v>
      </c>
      <c r="S99" s="278" t="str">
        <f t="shared" si="33"/>
        <v/>
      </c>
      <c r="T99" s="274"/>
      <c r="U99" s="276" t="str">
        <f t="shared" si="34"/>
        <v>Compléter montant contrat</v>
      </c>
      <c r="V99" s="279"/>
      <c r="W99" s="279"/>
      <c r="X99" s="279"/>
      <c r="Y99" s="274"/>
      <c r="Z99" s="280"/>
      <c r="AA99" s="281" t="str">
        <f t="shared" si="35"/>
        <v>Compléter date émission</v>
      </c>
      <c r="AB99" s="269"/>
      <c r="AC99" s="269"/>
      <c r="AD99" s="282"/>
      <c r="AE99" s="282"/>
      <c r="AF99" s="270"/>
      <c r="AG99" s="269"/>
      <c r="AH99" s="269"/>
      <c r="AI99" s="269"/>
      <c r="AJ99" s="269"/>
      <c r="AK99" s="283" t="str">
        <f t="shared" si="36"/>
        <v>Compléter mode de gestion et montant FI</v>
      </c>
      <c r="AL99" s="270"/>
      <c r="AM99" s="270"/>
      <c r="AN99" s="270"/>
      <c r="AO99" s="280"/>
      <c r="AP99" s="281" t="str">
        <f t="shared" si="37"/>
        <v>Préciser montant FI, mode de passation et Type marché</v>
      </c>
      <c r="AQ99" s="281" t="str">
        <f t="shared" si="38"/>
        <v>Préciser montant FI, mode de passation et Type marché</v>
      </c>
      <c r="AR99" s="281" t="str">
        <f t="shared" si="39"/>
        <v>Préciser montant FI, mode de passation et Type marché</v>
      </c>
      <c r="AS99" s="281" t="str">
        <f t="shared" si="40"/>
        <v>Préciser montant FI, mode de passation et Type marché</v>
      </c>
      <c r="AT99" s="281" t="str">
        <f t="shared" si="41"/>
        <v>Préciser montant FI, mode de passation et Type marché</v>
      </c>
      <c r="AU99" s="281" t="str">
        <f t="shared" si="42"/>
        <v>Compléter délais du marché</v>
      </c>
      <c r="AV99" s="281" t="str">
        <f t="shared" si="43"/>
        <v>Compléter délais du marché</v>
      </c>
      <c r="AW99" s="280"/>
      <c r="AX99" s="284">
        <f t="shared" si="44"/>
        <v>0</v>
      </c>
      <c r="AY99" s="280"/>
      <c r="AZ99" s="284">
        <f t="shared" si="45"/>
        <v>0</v>
      </c>
      <c r="BA99" s="280"/>
      <c r="BB99" s="284">
        <f t="shared" si="46"/>
        <v>0</v>
      </c>
      <c r="BC99" s="280"/>
      <c r="BD99" s="284">
        <f t="shared" si="47"/>
        <v>0</v>
      </c>
      <c r="BE99" s="280"/>
      <c r="BF99" s="284">
        <f t="shared" si="48"/>
        <v>0</v>
      </c>
      <c r="BG99" s="280"/>
      <c r="BH99" s="284">
        <f t="shared" si="49"/>
        <v>0</v>
      </c>
      <c r="BI99" s="280" t="str">
        <f t="shared" si="50"/>
        <v/>
      </c>
      <c r="BJ99" s="280"/>
      <c r="BK99" s="284">
        <f t="shared" si="51"/>
        <v>0</v>
      </c>
      <c r="BL99" s="280"/>
      <c r="BM99" s="284">
        <f t="shared" si="52"/>
        <v>0</v>
      </c>
      <c r="BN99" s="271">
        <f t="shared" si="53"/>
        <v>0</v>
      </c>
      <c r="BO99" s="271" t="str">
        <f t="shared" si="54"/>
        <v>Confection</v>
      </c>
      <c r="BP99" s="271">
        <f t="shared" si="55"/>
        <v>0</v>
      </c>
      <c r="BQ99" s="269"/>
      <c r="BR99" s="269"/>
      <c r="BS99" s="269"/>
      <c r="BT99" s="285"/>
      <c r="BU99" s="273"/>
    </row>
    <row r="100" spans="1:73" ht="60.75" thickBot="1" x14ac:dyDescent="0.3">
      <c r="A100" s="269"/>
      <c r="B100" s="270"/>
      <c r="C100" s="271" t="str">
        <f t="shared" si="28"/>
        <v/>
      </c>
      <c r="D100" s="271" t="str">
        <f t="shared" si="29"/>
        <v/>
      </c>
      <c r="E100" s="270"/>
      <c r="F100" s="273"/>
      <c r="G100" s="269"/>
      <c r="H100" s="274"/>
      <c r="I100" s="274"/>
      <c r="J100" s="274"/>
      <c r="K100" s="274"/>
      <c r="L100" s="274"/>
      <c r="M100" s="275"/>
      <c r="N100" s="274"/>
      <c r="O100" s="276" t="str">
        <f t="shared" si="30"/>
        <v>Compéter montant FI</v>
      </c>
      <c r="P100" s="277" t="str">
        <f t="shared" si="31"/>
        <v/>
      </c>
      <c r="Q100" s="274"/>
      <c r="R100" s="276" t="str">
        <f t="shared" si="32"/>
        <v>Compléter montant contrat</v>
      </c>
      <c r="S100" s="278" t="str">
        <f t="shared" si="33"/>
        <v/>
      </c>
      <c r="T100" s="274"/>
      <c r="U100" s="276" t="str">
        <f t="shared" si="34"/>
        <v>Compléter montant contrat</v>
      </c>
      <c r="V100" s="279"/>
      <c r="W100" s="279"/>
      <c r="X100" s="279"/>
      <c r="Y100" s="274"/>
      <c r="Z100" s="280"/>
      <c r="AA100" s="281" t="str">
        <f t="shared" si="35"/>
        <v>Compléter date émission</v>
      </c>
      <c r="AB100" s="269"/>
      <c r="AC100" s="269"/>
      <c r="AD100" s="282"/>
      <c r="AE100" s="282"/>
      <c r="AF100" s="270"/>
      <c r="AG100" s="269"/>
      <c r="AH100" s="269"/>
      <c r="AI100" s="269"/>
      <c r="AJ100" s="269"/>
      <c r="AK100" s="283" t="str">
        <f t="shared" si="36"/>
        <v>Compléter mode de gestion et montant FI</v>
      </c>
      <c r="AL100" s="270"/>
      <c r="AM100" s="270"/>
      <c r="AN100" s="270"/>
      <c r="AO100" s="280"/>
      <c r="AP100" s="281" t="str">
        <f t="shared" si="37"/>
        <v>Préciser montant FI, mode de passation et Type marché</v>
      </c>
      <c r="AQ100" s="281" t="str">
        <f t="shared" si="38"/>
        <v>Préciser montant FI, mode de passation et Type marché</v>
      </c>
      <c r="AR100" s="281" t="str">
        <f t="shared" si="39"/>
        <v>Préciser montant FI, mode de passation et Type marché</v>
      </c>
      <c r="AS100" s="281" t="str">
        <f t="shared" si="40"/>
        <v>Préciser montant FI, mode de passation et Type marché</v>
      </c>
      <c r="AT100" s="281" t="str">
        <f t="shared" si="41"/>
        <v>Préciser montant FI, mode de passation et Type marché</v>
      </c>
      <c r="AU100" s="281" t="str">
        <f t="shared" si="42"/>
        <v>Compléter délais du marché</v>
      </c>
      <c r="AV100" s="281" t="str">
        <f t="shared" si="43"/>
        <v>Compléter délais du marché</v>
      </c>
      <c r="AW100" s="280"/>
      <c r="AX100" s="284">
        <f t="shared" si="44"/>
        <v>0</v>
      </c>
      <c r="AY100" s="280"/>
      <c r="AZ100" s="284">
        <f t="shared" si="45"/>
        <v>0</v>
      </c>
      <c r="BA100" s="280"/>
      <c r="BB100" s="284">
        <f t="shared" si="46"/>
        <v>0</v>
      </c>
      <c r="BC100" s="280"/>
      <c r="BD100" s="284">
        <f t="shared" si="47"/>
        <v>0</v>
      </c>
      <c r="BE100" s="280"/>
      <c r="BF100" s="284">
        <f t="shared" si="48"/>
        <v>0</v>
      </c>
      <c r="BG100" s="280"/>
      <c r="BH100" s="284">
        <f t="shared" si="49"/>
        <v>0</v>
      </c>
      <c r="BI100" s="280" t="str">
        <f t="shared" si="50"/>
        <v/>
      </c>
      <c r="BJ100" s="280"/>
      <c r="BK100" s="284">
        <f t="shared" si="51"/>
        <v>0</v>
      </c>
      <c r="BL100" s="280"/>
      <c r="BM100" s="284">
        <f t="shared" si="52"/>
        <v>0</v>
      </c>
      <c r="BN100" s="271">
        <f t="shared" si="53"/>
        <v>0</v>
      </c>
      <c r="BO100" s="271" t="str">
        <f t="shared" si="54"/>
        <v>Confection</v>
      </c>
      <c r="BP100" s="271">
        <f t="shared" si="55"/>
        <v>0</v>
      </c>
      <c r="BQ100" s="269"/>
      <c r="BR100" s="269"/>
      <c r="BS100" s="269"/>
      <c r="BT100" s="285"/>
      <c r="BU100" s="273"/>
    </row>
    <row r="101" spans="1:73" ht="60.75" thickBot="1" x14ac:dyDescent="0.3">
      <c r="A101" s="269"/>
      <c r="B101" s="270"/>
      <c r="C101" s="271" t="str">
        <f t="shared" si="28"/>
        <v/>
      </c>
      <c r="D101" s="271" t="str">
        <f t="shared" si="29"/>
        <v/>
      </c>
      <c r="E101" s="270"/>
      <c r="F101" s="273"/>
      <c r="G101" s="269"/>
      <c r="H101" s="274"/>
      <c r="I101" s="274"/>
      <c r="J101" s="274"/>
      <c r="K101" s="274"/>
      <c r="L101" s="274"/>
      <c r="M101" s="275"/>
      <c r="N101" s="274"/>
      <c r="O101" s="276" t="str">
        <f t="shared" si="30"/>
        <v>Compéter montant FI</v>
      </c>
      <c r="P101" s="277" t="str">
        <f t="shared" si="31"/>
        <v/>
      </c>
      <c r="Q101" s="274"/>
      <c r="R101" s="276" t="str">
        <f t="shared" si="32"/>
        <v>Compléter montant contrat</v>
      </c>
      <c r="S101" s="278" t="str">
        <f t="shared" si="33"/>
        <v/>
      </c>
      <c r="T101" s="274"/>
      <c r="U101" s="276" t="str">
        <f t="shared" si="34"/>
        <v>Compléter montant contrat</v>
      </c>
      <c r="V101" s="279"/>
      <c r="W101" s="279"/>
      <c r="X101" s="279"/>
      <c r="Y101" s="274"/>
      <c r="Z101" s="280"/>
      <c r="AA101" s="281" t="str">
        <f t="shared" si="35"/>
        <v>Compléter date émission</v>
      </c>
      <c r="AB101" s="269"/>
      <c r="AC101" s="269"/>
      <c r="AD101" s="282"/>
      <c r="AE101" s="282"/>
      <c r="AF101" s="270"/>
      <c r="AG101" s="269"/>
      <c r="AH101" s="269"/>
      <c r="AI101" s="269"/>
      <c r="AJ101" s="269"/>
      <c r="AK101" s="283" t="str">
        <f t="shared" si="36"/>
        <v>Compléter mode de gestion et montant FI</v>
      </c>
      <c r="AL101" s="270"/>
      <c r="AM101" s="270"/>
      <c r="AN101" s="270"/>
      <c r="AO101" s="280"/>
      <c r="AP101" s="281" t="str">
        <f t="shared" si="37"/>
        <v>Préciser montant FI, mode de passation et Type marché</v>
      </c>
      <c r="AQ101" s="281" t="str">
        <f t="shared" si="38"/>
        <v>Préciser montant FI, mode de passation et Type marché</v>
      </c>
      <c r="AR101" s="281" t="str">
        <f t="shared" si="39"/>
        <v>Préciser montant FI, mode de passation et Type marché</v>
      </c>
      <c r="AS101" s="281" t="str">
        <f t="shared" si="40"/>
        <v>Préciser montant FI, mode de passation et Type marché</v>
      </c>
      <c r="AT101" s="281" t="str">
        <f t="shared" si="41"/>
        <v>Préciser montant FI, mode de passation et Type marché</v>
      </c>
      <c r="AU101" s="281" t="str">
        <f t="shared" si="42"/>
        <v>Compléter délais du marché</v>
      </c>
      <c r="AV101" s="281" t="str">
        <f t="shared" si="43"/>
        <v>Compléter délais du marché</v>
      </c>
      <c r="AW101" s="280"/>
      <c r="AX101" s="284">
        <f t="shared" si="44"/>
        <v>0</v>
      </c>
      <c r="AY101" s="280"/>
      <c r="AZ101" s="284">
        <f t="shared" si="45"/>
        <v>0</v>
      </c>
      <c r="BA101" s="280"/>
      <c r="BB101" s="284">
        <f t="shared" si="46"/>
        <v>0</v>
      </c>
      <c r="BC101" s="280"/>
      <c r="BD101" s="284">
        <f t="shared" si="47"/>
        <v>0</v>
      </c>
      <c r="BE101" s="280"/>
      <c r="BF101" s="284">
        <f t="shared" si="48"/>
        <v>0</v>
      </c>
      <c r="BG101" s="280"/>
      <c r="BH101" s="284">
        <f t="shared" si="49"/>
        <v>0</v>
      </c>
      <c r="BI101" s="280" t="str">
        <f t="shared" si="50"/>
        <v/>
      </c>
      <c r="BJ101" s="280"/>
      <c r="BK101" s="284">
        <f t="shared" si="51"/>
        <v>0</v>
      </c>
      <c r="BL101" s="280"/>
      <c r="BM101" s="284">
        <f t="shared" si="52"/>
        <v>0</v>
      </c>
      <c r="BN101" s="271">
        <f t="shared" si="53"/>
        <v>0</v>
      </c>
      <c r="BO101" s="271" t="str">
        <f t="shared" si="54"/>
        <v>Confection</v>
      </c>
      <c r="BP101" s="271">
        <f t="shared" si="55"/>
        <v>0</v>
      </c>
      <c r="BQ101" s="269"/>
      <c r="BR101" s="269"/>
      <c r="BS101" s="269"/>
      <c r="BT101" s="285"/>
      <c r="BU101" s="273"/>
    </row>
    <row r="102" spans="1:73" ht="60.75" thickBot="1" x14ac:dyDescent="0.3">
      <c r="A102" s="269"/>
      <c r="B102" s="270"/>
      <c r="C102" s="271" t="str">
        <f t="shared" si="28"/>
        <v/>
      </c>
      <c r="D102" s="271" t="str">
        <f t="shared" si="29"/>
        <v/>
      </c>
      <c r="E102" s="270"/>
      <c r="F102" s="273"/>
      <c r="G102" s="269"/>
      <c r="H102" s="274"/>
      <c r="I102" s="274"/>
      <c r="J102" s="274"/>
      <c r="K102" s="274"/>
      <c r="L102" s="274"/>
      <c r="M102" s="275"/>
      <c r="N102" s="274"/>
      <c r="O102" s="276" t="str">
        <f t="shared" si="30"/>
        <v>Compéter montant FI</v>
      </c>
      <c r="P102" s="277" t="str">
        <f t="shared" si="31"/>
        <v/>
      </c>
      <c r="Q102" s="274"/>
      <c r="R102" s="276" t="str">
        <f t="shared" si="32"/>
        <v>Compléter montant contrat</v>
      </c>
      <c r="S102" s="278" t="str">
        <f t="shared" si="33"/>
        <v/>
      </c>
      <c r="T102" s="274"/>
      <c r="U102" s="276" t="str">
        <f t="shared" si="34"/>
        <v>Compléter montant contrat</v>
      </c>
      <c r="V102" s="279"/>
      <c r="W102" s="279"/>
      <c r="X102" s="279"/>
      <c r="Y102" s="274"/>
      <c r="Z102" s="280"/>
      <c r="AA102" s="281" t="str">
        <f t="shared" si="35"/>
        <v>Compléter date émission</v>
      </c>
      <c r="AB102" s="269"/>
      <c r="AC102" s="269"/>
      <c r="AD102" s="282"/>
      <c r="AE102" s="282"/>
      <c r="AF102" s="270"/>
      <c r="AG102" s="269"/>
      <c r="AH102" s="269"/>
      <c r="AI102" s="269"/>
      <c r="AJ102" s="269"/>
      <c r="AK102" s="283" t="str">
        <f t="shared" si="36"/>
        <v>Compléter mode de gestion et montant FI</v>
      </c>
      <c r="AL102" s="270"/>
      <c r="AM102" s="270"/>
      <c r="AN102" s="270"/>
      <c r="AO102" s="280"/>
      <c r="AP102" s="281" t="str">
        <f t="shared" si="37"/>
        <v>Préciser montant FI, mode de passation et Type marché</v>
      </c>
      <c r="AQ102" s="281" t="str">
        <f t="shared" si="38"/>
        <v>Préciser montant FI, mode de passation et Type marché</v>
      </c>
      <c r="AR102" s="281" t="str">
        <f t="shared" si="39"/>
        <v>Préciser montant FI, mode de passation et Type marché</v>
      </c>
      <c r="AS102" s="281" t="str">
        <f t="shared" si="40"/>
        <v>Préciser montant FI, mode de passation et Type marché</v>
      </c>
      <c r="AT102" s="281" t="str">
        <f t="shared" si="41"/>
        <v>Préciser montant FI, mode de passation et Type marché</v>
      </c>
      <c r="AU102" s="281" t="str">
        <f t="shared" si="42"/>
        <v>Compléter délais du marché</v>
      </c>
      <c r="AV102" s="281" t="str">
        <f t="shared" si="43"/>
        <v>Compléter délais du marché</v>
      </c>
      <c r="AW102" s="280"/>
      <c r="AX102" s="284">
        <f t="shared" si="44"/>
        <v>0</v>
      </c>
      <c r="AY102" s="280"/>
      <c r="AZ102" s="284">
        <f t="shared" si="45"/>
        <v>0</v>
      </c>
      <c r="BA102" s="280"/>
      <c r="BB102" s="284">
        <f t="shared" si="46"/>
        <v>0</v>
      </c>
      <c r="BC102" s="280"/>
      <c r="BD102" s="284">
        <f t="shared" si="47"/>
        <v>0</v>
      </c>
      <c r="BE102" s="280"/>
      <c r="BF102" s="284">
        <f t="shared" si="48"/>
        <v>0</v>
      </c>
      <c r="BG102" s="280"/>
      <c r="BH102" s="284">
        <f t="shared" si="49"/>
        <v>0</v>
      </c>
      <c r="BI102" s="280" t="str">
        <f t="shared" si="50"/>
        <v/>
      </c>
      <c r="BJ102" s="280"/>
      <c r="BK102" s="284">
        <f t="shared" si="51"/>
        <v>0</v>
      </c>
      <c r="BL102" s="280"/>
      <c r="BM102" s="284">
        <f t="shared" si="52"/>
        <v>0</v>
      </c>
      <c r="BN102" s="271">
        <f t="shared" si="53"/>
        <v>0</v>
      </c>
      <c r="BO102" s="271" t="str">
        <f t="shared" si="54"/>
        <v>Confection</v>
      </c>
      <c r="BP102" s="271">
        <f t="shared" si="55"/>
        <v>0</v>
      </c>
      <c r="BQ102" s="269"/>
      <c r="BR102" s="269"/>
      <c r="BS102" s="269"/>
      <c r="BT102" s="285"/>
      <c r="BU102" s="273"/>
    </row>
    <row r="103" spans="1:73" ht="60.75" thickBot="1" x14ac:dyDescent="0.3">
      <c r="A103" s="269"/>
      <c r="B103" s="270"/>
      <c r="C103" s="271" t="str">
        <f t="shared" si="28"/>
        <v/>
      </c>
      <c r="D103" s="271" t="str">
        <f t="shared" si="29"/>
        <v/>
      </c>
      <c r="E103" s="270"/>
      <c r="F103" s="273"/>
      <c r="G103" s="269"/>
      <c r="H103" s="274"/>
      <c r="I103" s="274"/>
      <c r="J103" s="274"/>
      <c r="K103" s="274"/>
      <c r="L103" s="274"/>
      <c r="M103" s="275"/>
      <c r="N103" s="274"/>
      <c r="O103" s="276" t="str">
        <f t="shared" si="30"/>
        <v>Compéter montant FI</v>
      </c>
      <c r="P103" s="277" t="str">
        <f t="shared" si="31"/>
        <v/>
      </c>
      <c r="Q103" s="274"/>
      <c r="R103" s="276" t="str">
        <f t="shared" si="32"/>
        <v>Compléter montant contrat</v>
      </c>
      <c r="S103" s="278" t="str">
        <f t="shared" si="33"/>
        <v/>
      </c>
      <c r="T103" s="274"/>
      <c r="U103" s="276" t="str">
        <f t="shared" si="34"/>
        <v>Compléter montant contrat</v>
      </c>
      <c r="V103" s="279"/>
      <c r="W103" s="279"/>
      <c r="X103" s="279"/>
      <c r="Y103" s="274"/>
      <c r="Z103" s="280"/>
      <c r="AA103" s="281" t="str">
        <f t="shared" si="35"/>
        <v>Compléter date émission</v>
      </c>
      <c r="AB103" s="269"/>
      <c r="AC103" s="269"/>
      <c r="AD103" s="282"/>
      <c r="AE103" s="282"/>
      <c r="AF103" s="270"/>
      <c r="AG103" s="269"/>
      <c r="AH103" s="269"/>
      <c r="AI103" s="269"/>
      <c r="AJ103" s="269"/>
      <c r="AK103" s="283" t="str">
        <f t="shared" si="36"/>
        <v>Compléter mode de gestion et montant FI</v>
      </c>
      <c r="AL103" s="270"/>
      <c r="AM103" s="270"/>
      <c r="AN103" s="270"/>
      <c r="AO103" s="280"/>
      <c r="AP103" s="281" t="str">
        <f t="shared" si="37"/>
        <v>Préciser montant FI, mode de passation et Type marché</v>
      </c>
      <c r="AQ103" s="281" t="str">
        <f t="shared" si="38"/>
        <v>Préciser montant FI, mode de passation et Type marché</v>
      </c>
      <c r="AR103" s="281" t="str">
        <f t="shared" si="39"/>
        <v>Préciser montant FI, mode de passation et Type marché</v>
      </c>
      <c r="AS103" s="281" t="str">
        <f t="shared" si="40"/>
        <v>Préciser montant FI, mode de passation et Type marché</v>
      </c>
      <c r="AT103" s="281" t="str">
        <f t="shared" si="41"/>
        <v>Préciser montant FI, mode de passation et Type marché</v>
      </c>
      <c r="AU103" s="281" t="str">
        <f t="shared" si="42"/>
        <v>Compléter délais du marché</v>
      </c>
      <c r="AV103" s="281" t="str">
        <f t="shared" si="43"/>
        <v>Compléter délais du marché</v>
      </c>
      <c r="AW103" s="280"/>
      <c r="AX103" s="284">
        <f t="shared" si="44"/>
        <v>0</v>
      </c>
      <c r="AY103" s="280"/>
      <c r="AZ103" s="284">
        <f t="shared" si="45"/>
        <v>0</v>
      </c>
      <c r="BA103" s="280"/>
      <c r="BB103" s="284">
        <f t="shared" si="46"/>
        <v>0</v>
      </c>
      <c r="BC103" s="280"/>
      <c r="BD103" s="284">
        <f t="shared" si="47"/>
        <v>0</v>
      </c>
      <c r="BE103" s="280"/>
      <c r="BF103" s="284">
        <f t="shared" si="48"/>
        <v>0</v>
      </c>
      <c r="BG103" s="280"/>
      <c r="BH103" s="284">
        <f t="shared" si="49"/>
        <v>0</v>
      </c>
      <c r="BI103" s="280" t="str">
        <f t="shared" si="50"/>
        <v/>
      </c>
      <c r="BJ103" s="280"/>
      <c r="BK103" s="284">
        <f t="shared" si="51"/>
        <v>0</v>
      </c>
      <c r="BL103" s="280"/>
      <c r="BM103" s="284">
        <f t="shared" si="52"/>
        <v>0</v>
      </c>
      <c r="BN103" s="271">
        <f t="shared" si="53"/>
        <v>0</v>
      </c>
      <c r="BO103" s="271" t="str">
        <f t="shared" si="54"/>
        <v>Confection</v>
      </c>
      <c r="BP103" s="271">
        <f t="shared" si="55"/>
        <v>0</v>
      </c>
      <c r="BQ103" s="269"/>
      <c r="BR103" s="269"/>
      <c r="BS103" s="269"/>
      <c r="BT103" s="285"/>
      <c r="BU103" s="273"/>
    </row>
    <row r="104" spans="1:73" ht="60.75" thickBot="1" x14ac:dyDescent="0.3">
      <c r="A104" s="269"/>
      <c r="B104" s="270"/>
      <c r="C104" s="271" t="str">
        <f t="shared" si="28"/>
        <v/>
      </c>
      <c r="D104" s="271" t="str">
        <f t="shared" si="29"/>
        <v/>
      </c>
      <c r="E104" s="270"/>
      <c r="F104" s="273"/>
      <c r="G104" s="269"/>
      <c r="H104" s="274"/>
      <c r="I104" s="274"/>
      <c r="J104" s="274"/>
      <c r="K104" s="274"/>
      <c r="L104" s="274"/>
      <c r="M104" s="275"/>
      <c r="N104" s="274"/>
      <c r="O104" s="276" t="str">
        <f t="shared" si="30"/>
        <v>Compéter montant FI</v>
      </c>
      <c r="P104" s="277" t="str">
        <f t="shared" si="31"/>
        <v/>
      </c>
      <c r="Q104" s="274"/>
      <c r="R104" s="276" t="str">
        <f t="shared" si="32"/>
        <v>Compléter montant contrat</v>
      </c>
      <c r="S104" s="278" t="str">
        <f t="shared" si="33"/>
        <v/>
      </c>
      <c r="T104" s="274"/>
      <c r="U104" s="276" t="str">
        <f t="shared" si="34"/>
        <v>Compléter montant contrat</v>
      </c>
      <c r="V104" s="279"/>
      <c r="W104" s="279"/>
      <c r="X104" s="279"/>
      <c r="Y104" s="274"/>
      <c r="Z104" s="280"/>
      <c r="AA104" s="281" t="str">
        <f t="shared" si="35"/>
        <v>Compléter date émission</v>
      </c>
      <c r="AB104" s="269"/>
      <c r="AC104" s="269"/>
      <c r="AD104" s="282"/>
      <c r="AE104" s="282"/>
      <c r="AF104" s="270"/>
      <c r="AG104" s="269"/>
      <c r="AH104" s="269"/>
      <c r="AI104" s="269"/>
      <c r="AJ104" s="269"/>
      <c r="AK104" s="283" t="str">
        <f t="shared" si="36"/>
        <v>Compléter mode de gestion et montant FI</v>
      </c>
      <c r="AL104" s="270"/>
      <c r="AM104" s="270"/>
      <c r="AN104" s="270"/>
      <c r="AO104" s="280"/>
      <c r="AP104" s="281" t="str">
        <f t="shared" si="37"/>
        <v>Préciser montant FI, mode de passation et Type marché</v>
      </c>
      <c r="AQ104" s="281" t="str">
        <f t="shared" si="38"/>
        <v>Préciser montant FI, mode de passation et Type marché</v>
      </c>
      <c r="AR104" s="281" t="str">
        <f t="shared" si="39"/>
        <v>Préciser montant FI, mode de passation et Type marché</v>
      </c>
      <c r="AS104" s="281" t="str">
        <f t="shared" si="40"/>
        <v>Préciser montant FI, mode de passation et Type marché</v>
      </c>
      <c r="AT104" s="281" t="str">
        <f t="shared" si="41"/>
        <v>Préciser montant FI, mode de passation et Type marché</v>
      </c>
      <c r="AU104" s="281" t="str">
        <f t="shared" si="42"/>
        <v>Compléter délais du marché</v>
      </c>
      <c r="AV104" s="281" t="str">
        <f t="shared" si="43"/>
        <v>Compléter délais du marché</v>
      </c>
      <c r="AW104" s="280"/>
      <c r="AX104" s="284">
        <f t="shared" si="44"/>
        <v>0</v>
      </c>
      <c r="AY104" s="280"/>
      <c r="AZ104" s="284">
        <f t="shared" si="45"/>
        <v>0</v>
      </c>
      <c r="BA104" s="280"/>
      <c r="BB104" s="284">
        <f t="shared" si="46"/>
        <v>0</v>
      </c>
      <c r="BC104" s="280"/>
      <c r="BD104" s="284">
        <f t="shared" si="47"/>
        <v>0</v>
      </c>
      <c r="BE104" s="280"/>
      <c r="BF104" s="284">
        <f t="shared" si="48"/>
        <v>0</v>
      </c>
      <c r="BG104" s="280"/>
      <c r="BH104" s="284">
        <f t="shared" si="49"/>
        <v>0</v>
      </c>
      <c r="BI104" s="280" t="str">
        <f t="shared" si="50"/>
        <v/>
      </c>
      <c r="BJ104" s="280"/>
      <c r="BK104" s="284">
        <f t="shared" si="51"/>
        <v>0</v>
      </c>
      <c r="BL104" s="280"/>
      <c r="BM104" s="284">
        <f t="shared" si="52"/>
        <v>0</v>
      </c>
      <c r="BN104" s="271">
        <f t="shared" si="53"/>
        <v>0</v>
      </c>
      <c r="BO104" s="271" t="str">
        <f t="shared" si="54"/>
        <v>Confection</v>
      </c>
      <c r="BP104" s="271">
        <f t="shared" si="55"/>
        <v>0</v>
      </c>
      <c r="BQ104" s="269"/>
      <c r="BR104" s="269"/>
      <c r="BS104" s="269"/>
      <c r="BT104" s="285"/>
      <c r="BU104" s="273"/>
    </row>
    <row r="105" spans="1:73" ht="60.75" thickBot="1" x14ac:dyDescent="0.3">
      <c r="A105" s="269"/>
      <c r="B105" s="270"/>
      <c r="C105" s="271" t="str">
        <f t="shared" si="28"/>
        <v/>
      </c>
      <c r="D105" s="271" t="str">
        <f t="shared" si="29"/>
        <v/>
      </c>
      <c r="E105" s="270"/>
      <c r="F105" s="273"/>
      <c r="G105" s="269"/>
      <c r="H105" s="274"/>
      <c r="I105" s="274"/>
      <c r="J105" s="274"/>
      <c r="K105" s="274"/>
      <c r="L105" s="274"/>
      <c r="M105" s="275"/>
      <c r="N105" s="274"/>
      <c r="O105" s="276" t="str">
        <f t="shared" si="30"/>
        <v>Compéter montant FI</v>
      </c>
      <c r="P105" s="277" t="str">
        <f t="shared" si="31"/>
        <v/>
      </c>
      <c r="Q105" s="274"/>
      <c r="R105" s="276" t="str">
        <f t="shared" si="32"/>
        <v>Compléter montant contrat</v>
      </c>
      <c r="S105" s="278" t="str">
        <f t="shared" si="33"/>
        <v/>
      </c>
      <c r="T105" s="274"/>
      <c r="U105" s="276" t="str">
        <f t="shared" si="34"/>
        <v>Compléter montant contrat</v>
      </c>
      <c r="V105" s="279"/>
      <c r="W105" s="279"/>
      <c r="X105" s="279"/>
      <c r="Y105" s="274"/>
      <c r="Z105" s="280"/>
      <c r="AA105" s="281" t="str">
        <f t="shared" si="35"/>
        <v>Compléter date émission</v>
      </c>
      <c r="AB105" s="269"/>
      <c r="AC105" s="269"/>
      <c r="AD105" s="282"/>
      <c r="AE105" s="282"/>
      <c r="AF105" s="270"/>
      <c r="AG105" s="269"/>
      <c r="AH105" s="269"/>
      <c r="AI105" s="269"/>
      <c r="AJ105" s="269"/>
      <c r="AK105" s="283" t="str">
        <f t="shared" si="36"/>
        <v>Compléter mode de gestion et montant FI</v>
      </c>
      <c r="AL105" s="270"/>
      <c r="AM105" s="270"/>
      <c r="AN105" s="270"/>
      <c r="AO105" s="280"/>
      <c r="AP105" s="281" t="str">
        <f t="shared" si="37"/>
        <v>Préciser montant FI, mode de passation et Type marché</v>
      </c>
      <c r="AQ105" s="281" t="str">
        <f t="shared" si="38"/>
        <v>Préciser montant FI, mode de passation et Type marché</v>
      </c>
      <c r="AR105" s="281" t="str">
        <f t="shared" si="39"/>
        <v>Préciser montant FI, mode de passation et Type marché</v>
      </c>
      <c r="AS105" s="281" t="str">
        <f t="shared" si="40"/>
        <v>Préciser montant FI, mode de passation et Type marché</v>
      </c>
      <c r="AT105" s="281" t="str">
        <f t="shared" si="41"/>
        <v>Préciser montant FI, mode de passation et Type marché</v>
      </c>
      <c r="AU105" s="281" t="str">
        <f t="shared" si="42"/>
        <v>Compléter délais du marché</v>
      </c>
      <c r="AV105" s="281" t="str">
        <f t="shared" si="43"/>
        <v>Compléter délais du marché</v>
      </c>
      <c r="AW105" s="280"/>
      <c r="AX105" s="284">
        <f t="shared" si="44"/>
        <v>0</v>
      </c>
      <c r="AY105" s="280"/>
      <c r="AZ105" s="284">
        <f t="shared" si="45"/>
        <v>0</v>
      </c>
      <c r="BA105" s="280"/>
      <c r="BB105" s="284">
        <f t="shared" si="46"/>
        <v>0</v>
      </c>
      <c r="BC105" s="280"/>
      <c r="BD105" s="284">
        <f t="shared" si="47"/>
        <v>0</v>
      </c>
      <c r="BE105" s="280"/>
      <c r="BF105" s="284">
        <f t="shared" si="48"/>
        <v>0</v>
      </c>
      <c r="BG105" s="280"/>
      <c r="BH105" s="284">
        <f t="shared" si="49"/>
        <v>0</v>
      </c>
      <c r="BI105" s="280" t="str">
        <f t="shared" si="50"/>
        <v/>
      </c>
      <c r="BJ105" s="280"/>
      <c r="BK105" s="284">
        <f t="shared" si="51"/>
        <v>0</v>
      </c>
      <c r="BL105" s="280"/>
      <c r="BM105" s="284">
        <f t="shared" si="52"/>
        <v>0</v>
      </c>
      <c r="BN105" s="271">
        <f t="shared" si="53"/>
        <v>0</v>
      </c>
      <c r="BO105" s="271" t="str">
        <f t="shared" si="54"/>
        <v>Confection</v>
      </c>
      <c r="BP105" s="271">
        <f t="shared" si="55"/>
        <v>0</v>
      </c>
      <c r="BQ105" s="269"/>
      <c r="BR105" s="269"/>
      <c r="BS105" s="269"/>
      <c r="BT105" s="285"/>
      <c r="BU105" s="273"/>
    </row>
    <row r="106" spans="1:73" ht="60.75" thickBot="1" x14ac:dyDescent="0.3">
      <c r="A106" s="269"/>
      <c r="B106" s="270"/>
      <c r="C106" s="271" t="str">
        <f t="shared" si="28"/>
        <v/>
      </c>
      <c r="D106" s="271" t="str">
        <f t="shared" si="29"/>
        <v/>
      </c>
      <c r="E106" s="270"/>
      <c r="F106" s="273"/>
      <c r="G106" s="269"/>
      <c r="H106" s="274"/>
      <c r="I106" s="274"/>
      <c r="J106" s="274"/>
      <c r="K106" s="274"/>
      <c r="L106" s="274"/>
      <c r="M106" s="275"/>
      <c r="N106" s="274"/>
      <c r="O106" s="276" t="str">
        <f t="shared" si="30"/>
        <v>Compéter montant FI</v>
      </c>
      <c r="P106" s="277" t="str">
        <f t="shared" si="31"/>
        <v/>
      </c>
      <c r="Q106" s="274"/>
      <c r="R106" s="276" t="str">
        <f t="shared" si="32"/>
        <v>Compléter montant contrat</v>
      </c>
      <c r="S106" s="278" t="str">
        <f t="shared" si="33"/>
        <v/>
      </c>
      <c r="T106" s="274"/>
      <c r="U106" s="276" t="str">
        <f t="shared" si="34"/>
        <v>Compléter montant contrat</v>
      </c>
      <c r="V106" s="279"/>
      <c r="W106" s="279"/>
      <c r="X106" s="279"/>
      <c r="Y106" s="274"/>
      <c r="Z106" s="280"/>
      <c r="AA106" s="281" t="str">
        <f t="shared" si="35"/>
        <v>Compléter date émission</v>
      </c>
      <c r="AB106" s="269"/>
      <c r="AC106" s="269"/>
      <c r="AD106" s="282"/>
      <c r="AE106" s="282"/>
      <c r="AF106" s="270"/>
      <c r="AG106" s="269"/>
      <c r="AH106" s="269"/>
      <c r="AI106" s="269"/>
      <c r="AJ106" s="269"/>
      <c r="AK106" s="283" t="str">
        <f t="shared" si="36"/>
        <v>Compléter mode de gestion et montant FI</v>
      </c>
      <c r="AL106" s="270"/>
      <c r="AM106" s="270"/>
      <c r="AN106" s="270"/>
      <c r="AO106" s="280"/>
      <c r="AP106" s="281" t="str">
        <f t="shared" si="37"/>
        <v>Préciser montant FI, mode de passation et Type marché</v>
      </c>
      <c r="AQ106" s="281" t="str">
        <f t="shared" si="38"/>
        <v>Préciser montant FI, mode de passation et Type marché</v>
      </c>
      <c r="AR106" s="281" t="str">
        <f t="shared" si="39"/>
        <v>Préciser montant FI, mode de passation et Type marché</v>
      </c>
      <c r="AS106" s="281" t="str">
        <f t="shared" si="40"/>
        <v>Préciser montant FI, mode de passation et Type marché</v>
      </c>
      <c r="AT106" s="281" t="str">
        <f t="shared" si="41"/>
        <v>Préciser montant FI, mode de passation et Type marché</v>
      </c>
      <c r="AU106" s="281" t="str">
        <f t="shared" si="42"/>
        <v>Compléter délais du marché</v>
      </c>
      <c r="AV106" s="281" t="str">
        <f t="shared" si="43"/>
        <v>Compléter délais du marché</v>
      </c>
      <c r="AW106" s="280"/>
      <c r="AX106" s="284">
        <f t="shared" si="44"/>
        <v>0</v>
      </c>
      <c r="AY106" s="280"/>
      <c r="AZ106" s="284">
        <f t="shared" si="45"/>
        <v>0</v>
      </c>
      <c r="BA106" s="280"/>
      <c r="BB106" s="284">
        <f t="shared" si="46"/>
        <v>0</v>
      </c>
      <c r="BC106" s="280"/>
      <c r="BD106" s="284">
        <f t="shared" si="47"/>
        <v>0</v>
      </c>
      <c r="BE106" s="280"/>
      <c r="BF106" s="284">
        <f t="shared" si="48"/>
        <v>0</v>
      </c>
      <c r="BG106" s="280"/>
      <c r="BH106" s="284">
        <f t="shared" si="49"/>
        <v>0</v>
      </c>
      <c r="BI106" s="280" t="str">
        <f t="shared" si="50"/>
        <v/>
      </c>
      <c r="BJ106" s="280"/>
      <c r="BK106" s="284">
        <f t="shared" si="51"/>
        <v>0</v>
      </c>
      <c r="BL106" s="280"/>
      <c r="BM106" s="284">
        <f t="shared" si="52"/>
        <v>0</v>
      </c>
      <c r="BN106" s="271">
        <f t="shared" si="53"/>
        <v>0</v>
      </c>
      <c r="BO106" s="271" t="str">
        <f t="shared" si="54"/>
        <v>Confection</v>
      </c>
      <c r="BP106" s="271">
        <f t="shared" si="55"/>
        <v>0</v>
      </c>
      <c r="BQ106" s="269"/>
      <c r="BR106" s="269"/>
      <c r="BS106" s="269"/>
      <c r="BT106" s="285"/>
      <c r="BU106" s="273"/>
    </row>
    <row r="107" spans="1:73" ht="60.75" thickBot="1" x14ac:dyDescent="0.3">
      <c r="A107" s="269"/>
      <c r="B107" s="270"/>
      <c r="C107" s="271" t="str">
        <f t="shared" si="28"/>
        <v/>
      </c>
      <c r="D107" s="271" t="str">
        <f t="shared" si="29"/>
        <v/>
      </c>
      <c r="E107" s="270"/>
      <c r="F107" s="273"/>
      <c r="G107" s="269"/>
      <c r="H107" s="274"/>
      <c r="I107" s="274"/>
      <c r="J107" s="274"/>
      <c r="K107" s="274"/>
      <c r="L107" s="274"/>
      <c r="M107" s="275"/>
      <c r="N107" s="274"/>
      <c r="O107" s="276" t="str">
        <f t="shared" si="30"/>
        <v>Compéter montant FI</v>
      </c>
      <c r="P107" s="277" t="str">
        <f t="shared" si="31"/>
        <v/>
      </c>
      <c r="Q107" s="274"/>
      <c r="R107" s="276" t="str">
        <f t="shared" si="32"/>
        <v>Compléter montant contrat</v>
      </c>
      <c r="S107" s="278" t="str">
        <f t="shared" si="33"/>
        <v/>
      </c>
      <c r="T107" s="274"/>
      <c r="U107" s="276" t="str">
        <f t="shared" si="34"/>
        <v>Compléter montant contrat</v>
      </c>
      <c r="V107" s="279"/>
      <c r="W107" s="279"/>
      <c r="X107" s="279"/>
      <c r="Y107" s="274"/>
      <c r="Z107" s="280"/>
      <c r="AA107" s="281" t="str">
        <f t="shared" si="35"/>
        <v>Compléter date émission</v>
      </c>
      <c r="AB107" s="269"/>
      <c r="AC107" s="269"/>
      <c r="AD107" s="282"/>
      <c r="AE107" s="282"/>
      <c r="AF107" s="270"/>
      <c r="AG107" s="269"/>
      <c r="AH107" s="269"/>
      <c r="AI107" s="269"/>
      <c r="AJ107" s="269"/>
      <c r="AK107" s="283" t="str">
        <f t="shared" si="36"/>
        <v>Compléter mode de gestion et montant FI</v>
      </c>
      <c r="AL107" s="270"/>
      <c r="AM107" s="270"/>
      <c r="AN107" s="270"/>
      <c r="AO107" s="280"/>
      <c r="AP107" s="281" t="str">
        <f t="shared" si="37"/>
        <v>Préciser montant FI, mode de passation et Type marché</v>
      </c>
      <c r="AQ107" s="281" t="str">
        <f t="shared" si="38"/>
        <v>Préciser montant FI, mode de passation et Type marché</v>
      </c>
      <c r="AR107" s="281" t="str">
        <f t="shared" si="39"/>
        <v>Préciser montant FI, mode de passation et Type marché</v>
      </c>
      <c r="AS107" s="281" t="str">
        <f t="shared" si="40"/>
        <v>Préciser montant FI, mode de passation et Type marché</v>
      </c>
      <c r="AT107" s="281" t="str">
        <f t="shared" si="41"/>
        <v>Préciser montant FI, mode de passation et Type marché</v>
      </c>
      <c r="AU107" s="281" t="str">
        <f t="shared" si="42"/>
        <v>Compléter délais du marché</v>
      </c>
      <c r="AV107" s="281" t="str">
        <f t="shared" si="43"/>
        <v>Compléter délais du marché</v>
      </c>
      <c r="AW107" s="280"/>
      <c r="AX107" s="284">
        <f t="shared" si="44"/>
        <v>0</v>
      </c>
      <c r="AY107" s="280"/>
      <c r="AZ107" s="284">
        <f t="shared" si="45"/>
        <v>0</v>
      </c>
      <c r="BA107" s="280"/>
      <c r="BB107" s="284">
        <f t="shared" si="46"/>
        <v>0</v>
      </c>
      <c r="BC107" s="280"/>
      <c r="BD107" s="284">
        <f t="shared" si="47"/>
        <v>0</v>
      </c>
      <c r="BE107" s="280"/>
      <c r="BF107" s="284">
        <f t="shared" si="48"/>
        <v>0</v>
      </c>
      <c r="BG107" s="280"/>
      <c r="BH107" s="284">
        <f t="shared" si="49"/>
        <v>0</v>
      </c>
      <c r="BI107" s="280" t="str">
        <f t="shared" si="50"/>
        <v/>
      </c>
      <c r="BJ107" s="280"/>
      <c r="BK107" s="284">
        <f t="shared" si="51"/>
        <v>0</v>
      </c>
      <c r="BL107" s="280"/>
      <c r="BM107" s="284">
        <f t="shared" si="52"/>
        <v>0</v>
      </c>
      <c r="BN107" s="271">
        <f t="shared" si="53"/>
        <v>0</v>
      </c>
      <c r="BO107" s="271" t="str">
        <f t="shared" si="54"/>
        <v>Confection</v>
      </c>
      <c r="BP107" s="271">
        <f t="shared" si="55"/>
        <v>0</v>
      </c>
      <c r="BQ107" s="269"/>
      <c r="BR107" s="269"/>
      <c r="BS107" s="269"/>
      <c r="BT107" s="285"/>
      <c r="BU107" s="273"/>
    </row>
    <row r="108" spans="1:73" ht="60.75" thickBot="1" x14ac:dyDescent="0.3">
      <c r="A108" s="269"/>
      <c r="B108" s="270"/>
      <c r="C108" s="271" t="str">
        <f t="shared" si="28"/>
        <v/>
      </c>
      <c r="D108" s="271" t="str">
        <f t="shared" si="29"/>
        <v/>
      </c>
      <c r="E108" s="270"/>
      <c r="F108" s="273"/>
      <c r="G108" s="269"/>
      <c r="H108" s="274"/>
      <c r="I108" s="274"/>
      <c r="J108" s="274"/>
      <c r="K108" s="274"/>
      <c r="L108" s="274"/>
      <c r="M108" s="275"/>
      <c r="N108" s="274"/>
      <c r="O108" s="276" t="str">
        <f t="shared" si="30"/>
        <v>Compéter montant FI</v>
      </c>
      <c r="P108" s="277" t="str">
        <f t="shared" si="31"/>
        <v/>
      </c>
      <c r="Q108" s="274"/>
      <c r="R108" s="276" t="str">
        <f t="shared" si="32"/>
        <v>Compléter montant contrat</v>
      </c>
      <c r="S108" s="278" t="str">
        <f t="shared" si="33"/>
        <v/>
      </c>
      <c r="T108" s="274"/>
      <c r="U108" s="276" t="str">
        <f t="shared" si="34"/>
        <v>Compléter montant contrat</v>
      </c>
      <c r="V108" s="279"/>
      <c r="W108" s="279"/>
      <c r="X108" s="279"/>
      <c r="Y108" s="274"/>
      <c r="Z108" s="280"/>
      <c r="AA108" s="281" t="str">
        <f t="shared" si="35"/>
        <v>Compléter date émission</v>
      </c>
      <c r="AB108" s="269"/>
      <c r="AC108" s="269"/>
      <c r="AD108" s="282"/>
      <c r="AE108" s="282"/>
      <c r="AF108" s="270"/>
      <c r="AG108" s="269"/>
      <c r="AH108" s="269"/>
      <c r="AI108" s="269"/>
      <c r="AJ108" s="269"/>
      <c r="AK108" s="283" t="str">
        <f t="shared" si="36"/>
        <v>Compléter mode de gestion et montant FI</v>
      </c>
      <c r="AL108" s="270"/>
      <c r="AM108" s="270"/>
      <c r="AN108" s="270"/>
      <c r="AO108" s="280"/>
      <c r="AP108" s="281" t="str">
        <f t="shared" si="37"/>
        <v>Préciser montant FI, mode de passation et Type marché</v>
      </c>
      <c r="AQ108" s="281" t="str">
        <f t="shared" si="38"/>
        <v>Préciser montant FI, mode de passation et Type marché</v>
      </c>
      <c r="AR108" s="281" t="str">
        <f t="shared" si="39"/>
        <v>Préciser montant FI, mode de passation et Type marché</v>
      </c>
      <c r="AS108" s="281" t="str">
        <f t="shared" si="40"/>
        <v>Préciser montant FI, mode de passation et Type marché</v>
      </c>
      <c r="AT108" s="281" t="str">
        <f t="shared" si="41"/>
        <v>Préciser montant FI, mode de passation et Type marché</v>
      </c>
      <c r="AU108" s="281" t="str">
        <f t="shared" si="42"/>
        <v>Compléter délais du marché</v>
      </c>
      <c r="AV108" s="281" t="str">
        <f t="shared" si="43"/>
        <v>Compléter délais du marché</v>
      </c>
      <c r="AW108" s="280"/>
      <c r="AX108" s="284">
        <f t="shared" si="44"/>
        <v>0</v>
      </c>
      <c r="AY108" s="280"/>
      <c r="AZ108" s="284">
        <f t="shared" si="45"/>
        <v>0</v>
      </c>
      <c r="BA108" s="280"/>
      <c r="BB108" s="284">
        <f t="shared" si="46"/>
        <v>0</v>
      </c>
      <c r="BC108" s="280"/>
      <c r="BD108" s="284">
        <f t="shared" si="47"/>
        <v>0</v>
      </c>
      <c r="BE108" s="280"/>
      <c r="BF108" s="284">
        <f t="shared" si="48"/>
        <v>0</v>
      </c>
      <c r="BG108" s="280"/>
      <c r="BH108" s="284">
        <f t="shared" si="49"/>
        <v>0</v>
      </c>
      <c r="BI108" s="280" t="str">
        <f t="shared" si="50"/>
        <v/>
      </c>
      <c r="BJ108" s="280"/>
      <c r="BK108" s="284">
        <f t="shared" si="51"/>
        <v>0</v>
      </c>
      <c r="BL108" s="280"/>
      <c r="BM108" s="284">
        <f t="shared" si="52"/>
        <v>0</v>
      </c>
      <c r="BN108" s="271">
        <f t="shared" si="53"/>
        <v>0</v>
      </c>
      <c r="BO108" s="271" t="str">
        <f t="shared" si="54"/>
        <v>Confection</v>
      </c>
      <c r="BP108" s="271">
        <f t="shared" si="55"/>
        <v>0</v>
      </c>
      <c r="BQ108" s="269"/>
      <c r="BR108" s="269"/>
      <c r="BS108" s="269"/>
      <c r="BT108" s="285"/>
      <c r="BU108" s="273"/>
    </row>
    <row r="109" spans="1:73" ht="60.75" thickBot="1" x14ac:dyDescent="0.3">
      <c r="A109" s="269"/>
      <c r="B109" s="270"/>
      <c r="C109" s="271" t="str">
        <f t="shared" si="28"/>
        <v/>
      </c>
      <c r="D109" s="271" t="str">
        <f t="shared" si="29"/>
        <v/>
      </c>
      <c r="E109" s="270"/>
      <c r="F109" s="273"/>
      <c r="G109" s="269"/>
      <c r="H109" s="274"/>
      <c r="I109" s="274"/>
      <c r="J109" s="274"/>
      <c r="K109" s="274"/>
      <c r="L109" s="274"/>
      <c r="M109" s="275"/>
      <c r="N109" s="274"/>
      <c r="O109" s="276" t="str">
        <f t="shared" si="30"/>
        <v>Compéter montant FI</v>
      </c>
      <c r="P109" s="277" t="str">
        <f t="shared" si="31"/>
        <v/>
      </c>
      <c r="Q109" s="274"/>
      <c r="R109" s="276" t="str">
        <f t="shared" si="32"/>
        <v>Compléter montant contrat</v>
      </c>
      <c r="S109" s="278" t="str">
        <f t="shared" si="33"/>
        <v/>
      </c>
      <c r="T109" s="274"/>
      <c r="U109" s="276" t="str">
        <f t="shared" si="34"/>
        <v>Compléter montant contrat</v>
      </c>
      <c r="V109" s="279"/>
      <c r="W109" s="279"/>
      <c r="X109" s="279"/>
      <c r="Y109" s="274"/>
      <c r="Z109" s="280"/>
      <c r="AA109" s="281" t="str">
        <f t="shared" si="35"/>
        <v>Compléter date émission</v>
      </c>
      <c r="AB109" s="269"/>
      <c r="AC109" s="269"/>
      <c r="AD109" s="282"/>
      <c r="AE109" s="282"/>
      <c r="AF109" s="270"/>
      <c r="AG109" s="269"/>
      <c r="AH109" s="269"/>
      <c r="AI109" s="269"/>
      <c r="AJ109" s="269"/>
      <c r="AK109" s="283" t="str">
        <f t="shared" si="36"/>
        <v>Compléter mode de gestion et montant FI</v>
      </c>
      <c r="AL109" s="270"/>
      <c r="AM109" s="270"/>
      <c r="AN109" s="270"/>
      <c r="AO109" s="280"/>
      <c r="AP109" s="281" t="str">
        <f t="shared" si="37"/>
        <v>Préciser montant FI, mode de passation et Type marché</v>
      </c>
      <c r="AQ109" s="281" t="str">
        <f t="shared" si="38"/>
        <v>Préciser montant FI, mode de passation et Type marché</v>
      </c>
      <c r="AR109" s="281" t="str">
        <f t="shared" si="39"/>
        <v>Préciser montant FI, mode de passation et Type marché</v>
      </c>
      <c r="AS109" s="281" t="str">
        <f t="shared" si="40"/>
        <v>Préciser montant FI, mode de passation et Type marché</v>
      </c>
      <c r="AT109" s="281" t="str">
        <f t="shared" si="41"/>
        <v>Préciser montant FI, mode de passation et Type marché</v>
      </c>
      <c r="AU109" s="281" t="str">
        <f t="shared" si="42"/>
        <v>Compléter délais du marché</v>
      </c>
      <c r="AV109" s="281" t="str">
        <f t="shared" si="43"/>
        <v>Compléter délais du marché</v>
      </c>
      <c r="AW109" s="280"/>
      <c r="AX109" s="284">
        <f t="shared" si="44"/>
        <v>0</v>
      </c>
      <c r="AY109" s="280"/>
      <c r="AZ109" s="284">
        <f t="shared" si="45"/>
        <v>0</v>
      </c>
      <c r="BA109" s="280"/>
      <c r="BB109" s="284">
        <f t="shared" si="46"/>
        <v>0</v>
      </c>
      <c r="BC109" s="280"/>
      <c r="BD109" s="284">
        <f t="shared" si="47"/>
        <v>0</v>
      </c>
      <c r="BE109" s="280"/>
      <c r="BF109" s="284">
        <f t="shared" si="48"/>
        <v>0</v>
      </c>
      <c r="BG109" s="280"/>
      <c r="BH109" s="284">
        <f t="shared" si="49"/>
        <v>0</v>
      </c>
      <c r="BI109" s="280" t="str">
        <f t="shared" si="50"/>
        <v/>
      </c>
      <c r="BJ109" s="280"/>
      <c r="BK109" s="284">
        <f t="shared" si="51"/>
        <v>0</v>
      </c>
      <c r="BL109" s="280"/>
      <c r="BM109" s="284">
        <f t="shared" si="52"/>
        <v>0</v>
      </c>
      <c r="BN109" s="271">
        <f t="shared" si="53"/>
        <v>0</v>
      </c>
      <c r="BO109" s="271" t="str">
        <f t="shared" si="54"/>
        <v>Confection</v>
      </c>
      <c r="BP109" s="271">
        <f t="shared" si="55"/>
        <v>0</v>
      </c>
      <c r="BQ109" s="269"/>
      <c r="BR109" s="269"/>
      <c r="BS109" s="269"/>
      <c r="BT109" s="285"/>
      <c r="BU109" s="273"/>
    </row>
    <row r="110" spans="1:73" ht="60.75" thickBot="1" x14ac:dyDescent="0.3">
      <c r="A110" s="269"/>
      <c r="B110" s="270"/>
      <c r="C110" s="271" t="str">
        <f t="shared" si="28"/>
        <v/>
      </c>
      <c r="D110" s="271" t="str">
        <f t="shared" si="29"/>
        <v/>
      </c>
      <c r="E110" s="270"/>
      <c r="F110" s="273"/>
      <c r="G110" s="269"/>
      <c r="H110" s="274"/>
      <c r="I110" s="274"/>
      <c r="J110" s="274"/>
      <c r="K110" s="274"/>
      <c r="L110" s="274"/>
      <c r="M110" s="275"/>
      <c r="N110" s="274"/>
      <c r="O110" s="276" t="str">
        <f t="shared" si="30"/>
        <v>Compéter montant FI</v>
      </c>
      <c r="P110" s="277" t="str">
        <f t="shared" si="31"/>
        <v/>
      </c>
      <c r="Q110" s="274"/>
      <c r="R110" s="276" t="str">
        <f t="shared" si="32"/>
        <v>Compléter montant contrat</v>
      </c>
      <c r="S110" s="278" t="str">
        <f t="shared" si="33"/>
        <v/>
      </c>
      <c r="T110" s="274"/>
      <c r="U110" s="276" t="str">
        <f t="shared" si="34"/>
        <v>Compléter montant contrat</v>
      </c>
      <c r="V110" s="279"/>
      <c r="W110" s="279"/>
      <c r="X110" s="279"/>
      <c r="Y110" s="274"/>
      <c r="Z110" s="280"/>
      <c r="AA110" s="281" t="str">
        <f t="shared" si="35"/>
        <v>Compléter date émission</v>
      </c>
      <c r="AB110" s="269"/>
      <c r="AC110" s="269"/>
      <c r="AD110" s="282"/>
      <c r="AE110" s="282"/>
      <c r="AF110" s="270"/>
      <c r="AG110" s="269"/>
      <c r="AH110" s="269"/>
      <c r="AI110" s="269"/>
      <c r="AJ110" s="269"/>
      <c r="AK110" s="283" t="str">
        <f t="shared" si="36"/>
        <v>Compléter mode de gestion et montant FI</v>
      </c>
      <c r="AL110" s="270"/>
      <c r="AM110" s="270"/>
      <c r="AN110" s="270"/>
      <c r="AO110" s="280"/>
      <c r="AP110" s="281" t="str">
        <f t="shared" si="37"/>
        <v>Préciser montant FI, mode de passation et Type marché</v>
      </c>
      <c r="AQ110" s="281" t="str">
        <f t="shared" si="38"/>
        <v>Préciser montant FI, mode de passation et Type marché</v>
      </c>
      <c r="AR110" s="281" t="str">
        <f t="shared" si="39"/>
        <v>Préciser montant FI, mode de passation et Type marché</v>
      </c>
      <c r="AS110" s="281" t="str">
        <f t="shared" si="40"/>
        <v>Préciser montant FI, mode de passation et Type marché</v>
      </c>
      <c r="AT110" s="281" t="str">
        <f t="shared" si="41"/>
        <v>Préciser montant FI, mode de passation et Type marché</v>
      </c>
      <c r="AU110" s="281" t="str">
        <f t="shared" si="42"/>
        <v>Compléter délais du marché</v>
      </c>
      <c r="AV110" s="281" t="str">
        <f t="shared" si="43"/>
        <v>Compléter délais du marché</v>
      </c>
      <c r="AW110" s="280"/>
      <c r="AX110" s="284">
        <f t="shared" si="44"/>
        <v>0</v>
      </c>
      <c r="AY110" s="280"/>
      <c r="AZ110" s="284">
        <f t="shared" si="45"/>
        <v>0</v>
      </c>
      <c r="BA110" s="280"/>
      <c r="BB110" s="284">
        <f t="shared" si="46"/>
        <v>0</v>
      </c>
      <c r="BC110" s="280"/>
      <c r="BD110" s="284">
        <f t="shared" si="47"/>
        <v>0</v>
      </c>
      <c r="BE110" s="280"/>
      <c r="BF110" s="284">
        <f t="shared" si="48"/>
        <v>0</v>
      </c>
      <c r="BG110" s="280"/>
      <c r="BH110" s="284">
        <f t="shared" si="49"/>
        <v>0</v>
      </c>
      <c r="BI110" s="280" t="str">
        <f t="shared" si="50"/>
        <v/>
      </c>
      <c r="BJ110" s="280"/>
      <c r="BK110" s="284">
        <f t="shared" si="51"/>
        <v>0</v>
      </c>
      <c r="BL110" s="280"/>
      <c r="BM110" s="284">
        <f t="shared" si="52"/>
        <v>0</v>
      </c>
      <c r="BN110" s="271">
        <f t="shared" si="53"/>
        <v>0</v>
      </c>
      <c r="BO110" s="271" t="str">
        <f t="shared" si="54"/>
        <v>Confection</v>
      </c>
      <c r="BP110" s="271">
        <f t="shared" si="55"/>
        <v>0</v>
      </c>
      <c r="BQ110" s="269"/>
      <c r="BR110" s="269"/>
      <c r="BS110" s="269"/>
      <c r="BT110" s="285"/>
      <c r="BU110" s="273"/>
    </row>
    <row r="111" spans="1:73" ht="60.75" thickBot="1" x14ac:dyDescent="0.3">
      <c r="A111" s="269"/>
      <c r="B111" s="270"/>
      <c r="C111" s="271" t="str">
        <f t="shared" si="28"/>
        <v/>
      </c>
      <c r="D111" s="271" t="str">
        <f t="shared" si="29"/>
        <v/>
      </c>
      <c r="E111" s="270"/>
      <c r="F111" s="273"/>
      <c r="G111" s="269"/>
      <c r="H111" s="274"/>
      <c r="I111" s="274"/>
      <c r="J111" s="274"/>
      <c r="K111" s="274"/>
      <c r="L111" s="274"/>
      <c r="M111" s="275"/>
      <c r="N111" s="274"/>
      <c r="O111" s="276" t="str">
        <f t="shared" si="30"/>
        <v>Compéter montant FI</v>
      </c>
      <c r="P111" s="277" t="str">
        <f t="shared" si="31"/>
        <v/>
      </c>
      <c r="Q111" s="274"/>
      <c r="R111" s="276" t="str">
        <f t="shared" si="32"/>
        <v>Compléter montant contrat</v>
      </c>
      <c r="S111" s="278" t="str">
        <f t="shared" si="33"/>
        <v/>
      </c>
      <c r="T111" s="274"/>
      <c r="U111" s="276" t="str">
        <f t="shared" si="34"/>
        <v>Compléter montant contrat</v>
      </c>
      <c r="V111" s="279"/>
      <c r="W111" s="279"/>
      <c r="X111" s="279"/>
      <c r="Y111" s="274"/>
      <c r="Z111" s="280"/>
      <c r="AA111" s="281" t="str">
        <f t="shared" si="35"/>
        <v>Compléter date émission</v>
      </c>
      <c r="AB111" s="269"/>
      <c r="AC111" s="269"/>
      <c r="AD111" s="282"/>
      <c r="AE111" s="282"/>
      <c r="AF111" s="270"/>
      <c r="AG111" s="269"/>
      <c r="AH111" s="269"/>
      <c r="AI111" s="269"/>
      <c r="AJ111" s="269"/>
      <c r="AK111" s="283" t="str">
        <f t="shared" si="36"/>
        <v>Compléter mode de gestion et montant FI</v>
      </c>
      <c r="AL111" s="270"/>
      <c r="AM111" s="270"/>
      <c r="AN111" s="270"/>
      <c r="AO111" s="280"/>
      <c r="AP111" s="281" t="str">
        <f t="shared" si="37"/>
        <v>Préciser montant FI, mode de passation et Type marché</v>
      </c>
      <c r="AQ111" s="281" t="str">
        <f t="shared" si="38"/>
        <v>Préciser montant FI, mode de passation et Type marché</v>
      </c>
      <c r="AR111" s="281" t="str">
        <f t="shared" si="39"/>
        <v>Préciser montant FI, mode de passation et Type marché</v>
      </c>
      <c r="AS111" s="281" t="str">
        <f t="shared" si="40"/>
        <v>Préciser montant FI, mode de passation et Type marché</v>
      </c>
      <c r="AT111" s="281" t="str">
        <f t="shared" si="41"/>
        <v>Préciser montant FI, mode de passation et Type marché</v>
      </c>
      <c r="AU111" s="281" t="str">
        <f t="shared" si="42"/>
        <v>Compléter délais du marché</v>
      </c>
      <c r="AV111" s="281" t="str">
        <f t="shared" si="43"/>
        <v>Compléter délais du marché</v>
      </c>
      <c r="AW111" s="280"/>
      <c r="AX111" s="284">
        <f t="shared" si="44"/>
        <v>0</v>
      </c>
      <c r="AY111" s="280"/>
      <c r="AZ111" s="284">
        <f t="shared" si="45"/>
        <v>0</v>
      </c>
      <c r="BA111" s="280"/>
      <c r="BB111" s="284">
        <f t="shared" si="46"/>
        <v>0</v>
      </c>
      <c r="BC111" s="280"/>
      <c r="BD111" s="284">
        <f t="shared" si="47"/>
        <v>0</v>
      </c>
      <c r="BE111" s="280"/>
      <c r="BF111" s="284">
        <f t="shared" si="48"/>
        <v>0</v>
      </c>
      <c r="BG111" s="280"/>
      <c r="BH111" s="284">
        <f t="shared" si="49"/>
        <v>0</v>
      </c>
      <c r="BI111" s="280" t="str">
        <f t="shared" si="50"/>
        <v/>
      </c>
      <c r="BJ111" s="280"/>
      <c r="BK111" s="284">
        <f t="shared" si="51"/>
        <v>0</v>
      </c>
      <c r="BL111" s="280"/>
      <c r="BM111" s="284">
        <f t="shared" si="52"/>
        <v>0</v>
      </c>
      <c r="BN111" s="271">
        <f t="shared" si="53"/>
        <v>0</v>
      </c>
      <c r="BO111" s="271" t="str">
        <f t="shared" si="54"/>
        <v>Confection</v>
      </c>
      <c r="BP111" s="271">
        <f t="shared" si="55"/>
        <v>0</v>
      </c>
      <c r="BQ111" s="269"/>
      <c r="BR111" s="269"/>
      <c r="BS111" s="269"/>
      <c r="BT111" s="285"/>
      <c r="BU111" s="273"/>
    </row>
    <row r="112" spans="1:73" ht="60.75" thickBot="1" x14ac:dyDescent="0.3">
      <c r="A112" s="269"/>
      <c r="B112" s="270"/>
      <c r="C112" s="271" t="str">
        <f t="shared" si="28"/>
        <v/>
      </c>
      <c r="D112" s="271" t="str">
        <f t="shared" si="29"/>
        <v/>
      </c>
      <c r="E112" s="270"/>
      <c r="F112" s="273"/>
      <c r="G112" s="269"/>
      <c r="H112" s="274"/>
      <c r="I112" s="274"/>
      <c r="J112" s="274"/>
      <c r="K112" s="274"/>
      <c r="L112" s="274"/>
      <c r="M112" s="275"/>
      <c r="N112" s="274"/>
      <c r="O112" s="276" t="str">
        <f t="shared" si="30"/>
        <v>Compéter montant FI</v>
      </c>
      <c r="P112" s="277" t="str">
        <f t="shared" si="31"/>
        <v/>
      </c>
      <c r="Q112" s="274"/>
      <c r="R112" s="276" t="str">
        <f t="shared" si="32"/>
        <v>Compléter montant contrat</v>
      </c>
      <c r="S112" s="278" t="str">
        <f t="shared" si="33"/>
        <v/>
      </c>
      <c r="T112" s="274"/>
      <c r="U112" s="276" t="str">
        <f t="shared" si="34"/>
        <v>Compléter montant contrat</v>
      </c>
      <c r="V112" s="279"/>
      <c r="W112" s="279"/>
      <c r="X112" s="279"/>
      <c r="Y112" s="274"/>
      <c r="Z112" s="280"/>
      <c r="AA112" s="281" t="str">
        <f t="shared" si="35"/>
        <v>Compléter date émission</v>
      </c>
      <c r="AB112" s="269"/>
      <c r="AC112" s="269"/>
      <c r="AD112" s="282"/>
      <c r="AE112" s="282"/>
      <c r="AF112" s="270"/>
      <c r="AG112" s="269"/>
      <c r="AH112" s="269"/>
      <c r="AI112" s="269"/>
      <c r="AJ112" s="269"/>
      <c r="AK112" s="283" t="str">
        <f t="shared" si="36"/>
        <v>Compléter mode de gestion et montant FI</v>
      </c>
      <c r="AL112" s="270"/>
      <c r="AM112" s="270"/>
      <c r="AN112" s="270"/>
      <c r="AO112" s="280"/>
      <c r="AP112" s="281" t="str">
        <f t="shared" si="37"/>
        <v>Préciser montant FI, mode de passation et Type marché</v>
      </c>
      <c r="AQ112" s="281" t="str">
        <f t="shared" si="38"/>
        <v>Préciser montant FI, mode de passation et Type marché</v>
      </c>
      <c r="AR112" s="281" t="str">
        <f t="shared" si="39"/>
        <v>Préciser montant FI, mode de passation et Type marché</v>
      </c>
      <c r="AS112" s="281" t="str">
        <f t="shared" si="40"/>
        <v>Préciser montant FI, mode de passation et Type marché</v>
      </c>
      <c r="AT112" s="281" t="str">
        <f t="shared" si="41"/>
        <v>Préciser montant FI, mode de passation et Type marché</v>
      </c>
      <c r="AU112" s="281" t="str">
        <f t="shared" si="42"/>
        <v>Compléter délais du marché</v>
      </c>
      <c r="AV112" s="281" t="str">
        <f t="shared" si="43"/>
        <v>Compléter délais du marché</v>
      </c>
      <c r="AW112" s="280"/>
      <c r="AX112" s="284">
        <f t="shared" si="44"/>
        <v>0</v>
      </c>
      <c r="AY112" s="280"/>
      <c r="AZ112" s="284">
        <f t="shared" si="45"/>
        <v>0</v>
      </c>
      <c r="BA112" s="280"/>
      <c r="BB112" s="284">
        <f t="shared" si="46"/>
        <v>0</v>
      </c>
      <c r="BC112" s="280"/>
      <c r="BD112" s="284">
        <f t="shared" si="47"/>
        <v>0</v>
      </c>
      <c r="BE112" s="280"/>
      <c r="BF112" s="284">
        <f t="shared" si="48"/>
        <v>0</v>
      </c>
      <c r="BG112" s="280"/>
      <c r="BH112" s="284">
        <f t="shared" si="49"/>
        <v>0</v>
      </c>
      <c r="BI112" s="280" t="str">
        <f t="shared" si="50"/>
        <v/>
      </c>
      <c r="BJ112" s="280"/>
      <c r="BK112" s="284">
        <f t="shared" si="51"/>
        <v>0</v>
      </c>
      <c r="BL112" s="280"/>
      <c r="BM112" s="284">
        <f t="shared" si="52"/>
        <v>0</v>
      </c>
      <c r="BN112" s="271">
        <f t="shared" si="53"/>
        <v>0</v>
      </c>
      <c r="BO112" s="271" t="str">
        <f t="shared" si="54"/>
        <v>Confection</v>
      </c>
      <c r="BP112" s="271">
        <f t="shared" si="55"/>
        <v>0</v>
      </c>
      <c r="BQ112" s="269"/>
      <c r="BR112" s="269"/>
      <c r="BS112" s="269"/>
      <c r="BT112" s="285"/>
      <c r="BU112" s="273"/>
    </row>
    <row r="113" spans="1:73" ht="60.75" thickBot="1" x14ac:dyDescent="0.3">
      <c r="A113" s="269"/>
      <c r="B113" s="270"/>
      <c r="C113" s="271" t="str">
        <f t="shared" si="28"/>
        <v/>
      </c>
      <c r="D113" s="271" t="str">
        <f t="shared" si="29"/>
        <v/>
      </c>
      <c r="E113" s="270"/>
      <c r="F113" s="273"/>
      <c r="G113" s="269"/>
      <c r="H113" s="274"/>
      <c r="I113" s="274"/>
      <c r="J113" s="274"/>
      <c r="K113" s="274"/>
      <c r="L113" s="274"/>
      <c r="M113" s="275"/>
      <c r="N113" s="274"/>
      <c r="O113" s="276" t="str">
        <f t="shared" si="30"/>
        <v>Compéter montant FI</v>
      </c>
      <c r="P113" s="277" t="str">
        <f t="shared" si="31"/>
        <v/>
      </c>
      <c r="Q113" s="274"/>
      <c r="R113" s="276" t="str">
        <f t="shared" si="32"/>
        <v>Compléter montant contrat</v>
      </c>
      <c r="S113" s="278" t="str">
        <f t="shared" si="33"/>
        <v/>
      </c>
      <c r="T113" s="274"/>
      <c r="U113" s="276" t="str">
        <f t="shared" si="34"/>
        <v>Compléter montant contrat</v>
      </c>
      <c r="V113" s="279"/>
      <c r="W113" s="279"/>
      <c r="X113" s="279"/>
      <c r="Y113" s="274"/>
      <c r="Z113" s="280"/>
      <c r="AA113" s="281" t="str">
        <f t="shared" si="35"/>
        <v>Compléter date émission</v>
      </c>
      <c r="AB113" s="269"/>
      <c r="AC113" s="269"/>
      <c r="AD113" s="282"/>
      <c r="AE113" s="282"/>
      <c r="AF113" s="270"/>
      <c r="AG113" s="269"/>
      <c r="AH113" s="269"/>
      <c r="AI113" s="269"/>
      <c r="AJ113" s="269"/>
      <c r="AK113" s="283" t="str">
        <f t="shared" si="36"/>
        <v>Compléter mode de gestion et montant FI</v>
      </c>
      <c r="AL113" s="270"/>
      <c r="AM113" s="270"/>
      <c r="AN113" s="270"/>
      <c r="AO113" s="280"/>
      <c r="AP113" s="281" t="str">
        <f t="shared" si="37"/>
        <v>Préciser montant FI, mode de passation et Type marché</v>
      </c>
      <c r="AQ113" s="281" t="str">
        <f t="shared" si="38"/>
        <v>Préciser montant FI, mode de passation et Type marché</v>
      </c>
      <c r="AR113" s="281" t="str">
        <f t="shared" si="39"/>
        <v>Préciser montant FI, mode de passation et Type marché</v>
      </c>
      <c r="AS113" s="281" t="str">
        <f t="shared" si="40"/>
        <v>Préciser montant FI, mode de passation et Type marché</v>
      </c>
      <c r="AT113" s="281" t="str">
        <f t="shared" si="41"/>
        <v>Préciser montant FI, mode de passation et Type marché</v>
      </c>
      <c r="AU113" s="281" t="str">
        <f t="shared" si="42"/>
        <v>Compléter délais du marché</v>
      </c>
      <c r="AV113" s="281" t="str">
        <f t="shared" si="43"/>
        <v>Compléter délais du marché</v>
      </c>
      <c r="AW113" s="280"/>
      <c r="AX113" s="284">
        <f t="shared" si="44"/>
        <v>0</v>
      </c>
      <c r="AY113" s="280"/>
      <c r="AZ113" s="284">
        <f t="shared" si="45"/>
        <v>0</v>
      </c>
      <c r="BA113" s="280"/>
      <c r="BB113" s="284">
        <f t="shared" si="46"/>
        <v>0</v>
      </c>
      <c r="BC113" s="280"/>
      <c r="BD113" s="284">
        <f t="shared" si="47"/>
        <v>0</v>
      </c>
      <c r="BE113" s="280"/>
      <c r="BF113" s="284">
        <f t="shared" si="48"/>
        <v>0</v>
      </c>
      <c r="BG113" s="280"/>
      <c r="BH113" s="284">
        <f t="shared" si="49"/>
        <v>0</v>
      </c>
      <c r="BI113" s="280" t="str">
        <f t="shared" si="50"/>
        <v/>
      </c>
      <c r="BJ113" s="280"/>
      <c r="BK113" s="284">
        <f t="shared" si="51"/>
        <v>0</v>
      </c>
      <c r="BL113" s="280"/>
      <c r="BM113" s="284">
        <f t="shared" si="52"/>
        <v>0</v>
      </c>
      <c r="BN113" s="271">
        <f t="shared" si="53"/>
        <v>0</v>
      </c>
      <c r="BO113" s="271" t="str">
        <f t="shared" si="54"/>
        <v>Confection</v>
      </c>
      <c r="BP113" s="271">
        <f t="shared" si="55"/>
        <v>0</v>
      </c>
      <c r="BQ113" s="269"/>
      <c r="BR113" s="269"/>
      <c r="BS113" s="269"/>
      <c r="BT113" s="285"/>
      <c r="BU113" s="273"/>
    </row>
    <row r="114" spans="1:73" ht="60.75" thickBot="1" x14ac:dyDescent="0.3">
      <c r="A114" s="269"/>
      <c r="B114" s="270"/>
      <c r="C114" s="271" t="str">
        <f t="shared" si="28"/>
        <v/>
      </c>
      <c r="D114" s="271" t="str">
        <f t="shared" si="29"/>
        <v/>
      </c>
      <c r="E114" s="270"/>
      <c r="F114" s="273"/>
      <c r="G114" s="269"/>
      <c r="H114" s="274"/>
      <c r="I114" s="274"/>
      <c r="J114" s="274"/>
      <c r="K114" s="274"/>
      <c r="L114" s="274"/>
      <c r="M114" s="275"/>
      <c r="N114" s="274"/>
      <c r="O114" s="276" t="str">
        <f t="shared" si="30"/>
        <v>Compéter montant FI</v>
      </c>
      <c r="P114" s="277" t="str">
        <f t="shared" si="31"/>
        <v/>
      </c>
      <c r="Q114" s="274"/>
      <c r="R114" s="276" t="str">
        <f t="shared" si="32"/>
        <v>Compléter montant contrat</v>
      </c>
      <c r="S114" s="278" t="str">
        <f t="shared" si="33"/>
        <v/>
      </c>
      <c r="T114" s="274"/>
      <c r="U114" s="276" t="str">
        <f t="shared" si="34"/>
        <v>Compléter montant contrat</v>
      </c>
      <c r="V114" s="279"/>
      <c r="W114" s="279"/>
      <c r="X114" s="279"/>
      <c r="Y114" s="274"/>
      <c r="Z114" s="280"/>
      <c r="AA114" s="281" t="str">
        <f t="shared" si="35"/>
        <v>Compléter date émission</v>
      </c>
      <c r="AB114" s="269"/>
      <c r="AC114" s="269"/>
      <c r="AD114" s="282"/>
      <c r="AE114" s="282"/>
      <c r="AF114" s="270"/>
      <c r="AG114" s="269"/>
      <c r="AH114" s="269"/>
      <c r="AI114" s="269"/>
      <c r="AJ114" s="269"/>
      <c r="AK114" s="283" t="str">
        <f t="shared" si="36"/>
        <v>Compléter mode de gestion et montant FI</v>
      </c>
      <c r="AL114" s="270"/>
      <c r="AM114" s="270"/>
      <c r="AN114" s="270"/>
      <c r="AO114" s="280"/>
      <c r="AP114" s="281" t="str">
        <f t="shared" si="37"/>
        <v>Préciser montant FI, mode de passation et Type marché</v>
      </c>
      <c r="AQ114" s="281" t="str">
        <f t="shared" si="38"/>
        <v>Préciser montant FI, mode de passation et Type marché</v>
      </c>
      <c r="AR114" s="281" t="str">
        <f t="shared" si="39"/>
        <v>Préciser montant FI, mode de passation et Type marché</v>
      </c>
      <c r="AS114" s="281" t="str">
        <f t="shared" si="40"/>
        <v>Préciser montant FI, mode de passation et Type marché</v>
      </c>
      <c r="AT114" s="281" t="str">
        <f t="shared" si="41"/>
        <v>Préciser montant FI, mode de passation et Type marché</v>
      </c>
      <c r="AU114" s="281" t="str">
        <f t="shared" si="42"/>
        <v>Compléter délais du marché</v>
      </c>
      <c r="AV114" s="281" t="str">
        <f t="shared" si="43"/>
        <v>Compléter délais du marché</v>
      </c>
      <c r="AW114" s="280"/>
      <c r="AX114" s="284">
        <f t="shared" si="44"/>
        <v>0</v>
      </c>
      <c r="AY114" s="280"/>
      <c r="AZ114" s="284">
        <f t="shared" si="45"/>
        <v>0</v>
      </c>
      <c r="BA114" s="280"/>
      <c r="BB114" s="284">
        <f t="shared" si="46"/>
        <v>0</v>
      </c>
      <c r="BC114" s="280"/>
      <c r="BD114" s="284">
        <f t="shared" si="47"/>
        <v>0</v>
      </c>
      <c r="BE114" s="280"/>
      <c r="BF114" s="284">
        <f t="shared" si="48"/>
        <v>0</v>
      </c>
      <c r="BG114" s="280"/>
      <c r="BH114" s="284">
        <f t="shared" si="49"/>
        <v>0</v>
      </c>
      <c r="BI114" s="280" t="str">
        <f t="shared" si="50"/>
        <v/>
      </c>
      <c r="BJ114" s="280"/>
      <c r="BK114" s="284">
        <f t="shared" si="51"/>
        <v>0</v>
      </c>
      <c r="BL114" s="280"/>
      <c r="BM114" s="284">
        <f t="shared" si="52"/>
        <v>0</v>
      </c>
      <c r="BN114" s="271">
        <f t="shared" si="53"/>
        <v>0</v>
      </c>
      <c r="BO114" s="271" t="str">
        <f t="shared" si="54"/>
        <v>Confection</v>
      </c>
      <c r="BP114" s="271">
        <f t="shared" si="55"/>
        <v>0</v>
      </c>
      <c r="BQ114" s="269"/>
      <c r="BR114" s="269"/>
      <c r="BS114" s="269"/>
      <c r="BT114" s="285"/>
      <c r="BU114" s="273"/>
    </row>
    <row r="115" spans="1:73" ht="60.75" thickBot="1" x14ac:dyDescent="0.3">
      <c r="A115" s="269"/>
      <c r="B115" s="270"/>
      <c r="C115" s="271" t="str">
        <f t="shared" si="28"/>
        <v/>
      </c>
      <c r="D115" s="271" t="str">
        <f t="shared" si="29"/>
        <v/>
      </c>
      <c r="E115" s="270"/>
      <c r="F115" s="273"/>
      <c r="G115" s="269"/>
      <c r="H115" s="274"/>
      <c r="I115" s="274"/>
      <c r="J115" s="274"/>
      <c r="K115" s="274"/>
      <c r="L115" s="274"/>
      <c r="M115" s="275"/>
      <c r="N115" s="274"/>
      <c r="O115" s="276" t="str">
        <f t="shared" si="30"/>
        <v>Compéter montant FI</v>
      </c>
      <c r="P115" s="277" t="str">
        <f t="shared" si="31"/>
        <v/>
      </c>
      <c r="Q115" s="274"/>
      <c r="R115" s="276" t="str">
        <f t="shared" si="32"/>
        <v>Compléter montant contrat</v>
      </c>
      <c r="S115" s="278" t="str">
        <f t="shared" si="33"/>
        <v/>
      </c>
      <c r="T115" s="274"/>
      <c r="U115" s="276" t="str">
        <f t="shared" si="34"/>
        <v>Compléter montant contrat</v>
      </c>
      <c r="V115" s="279"/>
      <c r="W115" s="279"/>
      <c r="X115" s="279"/>
      <c r="Y115" s="274"/>
      <c r="Z115" s="280"/>
      <c r="AA115" s="281" t="str">
        <f t="shared" si="35"/>
        <v>Compléter date émission</v>
      </c>
      <c r="AB115" s="269"/>
      <c r="AC115" s="269"/>
      <c r="AD115" s="282"/>
      <c r="AE115" s="282"/>
      <c r="AF115" s="270"/>
      <c r="AG115" s="269"/>
      <c r="AH115" s="269"/>
      <c r="AI115" s="269"/>
      <c r="AJ115" s="269"/>
      <c r="AK115" s="283" t="str">
        <f t="shared" si="36"/>
        <v>Compléter mode de gestion et montant FI</v>
      </c>
      <c r="AL115" s="270"/>
      <c r="AM115" s="270"/>
      <c r="AN115" s="270"/>
      <c r="AO115" s="280"/>
      <c r="AP115" s="281" t="str">
        <f t="shared" si="37"/>
        <v>Préciser montant FI, mode de passation et Type marché</v>
      </c>
      <c r="AQ115" s="281" t="str">
        <f t="shared" si="38"/>
        <v>Préciser montant FI, mode de passation et Type marché</v>
      </c>
      <c r="AR115" s="281" t="str">
        <f t="shared" si="39"/>
        <v>Préciser montant FI, mode de passation et Type marché</v>
      </c>
      <c r="AS115" s="281" t="str">
        <f t="shared" si="40"/>
        <v>Préciser montant FI, mode de passation et Type marché</v>
      </c>
      <c r="AT115" s="281" t="str">
        <f t="shared" si="41"/>
        <v>Préciser montant FI, mode de passation et Type marché</v>
      </c>
      <c r="AU115" s="281" t="str">
        <f t="shared" si="42"/>
        <v>Compléter délais du marché</v>
      </c>
      <c r="AV115" s="281" t="str">
        <f t="shared" si="43"/>
        <v>Compléter délais du marché</v>
      </c>
      <c r="AW115" s="280"/>
      <c r="AX115" s="284">
        <f t="shared" si="44"/>
        <v>0</v>
      </c>
      <c r="AY115" s="280"/>
      <c r="AZ115" s="284">
        <f t="shared" si="45"/>
        <v>0</v>
      </c>
      <c r="BA115" s="280"/>
      <c r="BB115" s="284">
        <f t="shared" si="46"/>
        <v>0</v>
      </c>
      <c r="BC115" s="280"/>
      <c r="BD115" s="284">
        <f t="shared" si="47"/>
        <v>0</v>
      </c>
      <c r="BE115" s="280"/>
      <c r="BF115" s="284">
        <f t="shared" si="48"/>
        <v>0</v>
      </c>
      <c r="BG115" s="280"/>
      <c r="BH115" s="284">
        <f t="shared" si="49"/>
        <v>0</v>
      </c>
      <c r="BI115" s="280" t="str">
        <f t="shared" si="50"/>
        <v/>
      </c>
      <c r="BJ115" s="280"/>
      <c r="BK115" s="284">
        <f t="shared" si="51"/>
        <v>0</v>
      </c>
      <c r="BL115" s="280"/>
      <c r="BM115" s="284">
        <f t="shared" si="52"/>
        <v>0</v>
      </c>
      <c r="BN115" s="271">
        <f t="shared" si="53"/>
        <v>0</v>
      </c>
      <c r="BO115" s="271" t="str">
        <f t="shared" si="54"/>
        <v>Confection</v>
      </c>
      <c r="BP115" s="271">
        <f t="shared" si="55"/>
        <v>0</v>
      </c>
      <c r="BQ115" s="269"/>
      <c r="BR115" s="269"/>
      <c r="BS115" s="269"/>
      <c r="BT115" s="285"/>
      <c r="BU115" s="273"/>
    </row>
    <row r="116" spans="1:73" ht="60.75" thickBot="1" x14ac:dyDescent="0.3">
      <c r="A116" s="269"/>
      <c r="B116" s="270"/>
      <c r="C116" s="271" t="str">
        <f t="shared" si="28"/>
        <v/>
      </c>
      <c r="D116" s="271" t="str">
        <f t="shared" si="29"/>
        <v/>
      </c>
      <c r="E116" s="270"/>
      <c r="F116" s="273"/>
      <c r="G116" s="269"/>
      <c r="H116" s="274"/>
      <c r="I116" s="274"/>
      <c r="J116" s="274"/>
      <c r="K116" s="274"/>
      <c r="L116" s="274"/>
      <c r="M116" s="275"/>
      <c r="N116" s="274"/>
      <c r="O116" s="276" t="str">
        <f t="shared" si="30"/>
        <v>Compéter montant FI</v>
      </c>
      <c r="P116" s="277" t="str">
        <f t="shared" si="31"/>
        <v/>
      </c>
      <c r="Q116" s="274"/>
      <c r="R116" s="276" t="str">
        <f t="shared" si="32"/>
        <v>Compléter montant contrat</v>
      </c>
      <c r="S116" s="278" t="str">
        <f t="shared" si="33"/>
        <v/>
      </c>
      <c r="T116" s="274"/>
      <c r="U116" s="276" t="str">
        <f t="shared" si="34"/>
        <v>Compléter montant contrat</v>
      </c>
      <c r="V116" s="279"/>
      <c r="W116" s="279"/>
      <c r="X116" s="279"/>
      <c r="Y116" s="274"/>
      <c r="Z116" s="280"/>
      <c r="AA116" s="281" t="str">
        <f t="shared" si="35"/>
        <v>Compléter date émission</v>
      </c>
      <c r="AB116" s="269"/>
      <c r="AC116" s="269"/>
      <c r="AD116" s="282"/>
      <c r="AE116" s="282"/>
      <c r="AF116" s="270"/>
      <c r="AG116" s="269"/>
      <c r="AH116" s="269"/>
      <c r="AI116" s="269"/>
      <c r="AJ116" s="269"/>
      <c r="AK116" s="283" t="str">
        <f t="shared" si="36"/>
        <v>Compléter mode de gestion et montant FI</v>
      </c>
      <c r="AL116" s="270"/>
      <c r="AM116" s="270"/>
      <c r="AN116" s="270"/>
      <c r="AO116" s="280"/>
      <c r="AP116" s="281" t="str">
        <f t="shared" si="37"/>
        <v>Préciser montant FI, mode de passation et Type marché</v>
      </c>
      <c r="AQ116" s="281" t="str">
        <f t="shared" si="38"/>
        <v>Préciser montant FI, mode de passation et Type marché</v>
      </c>
      <c r="AR116" s="281" t="str">
        <f t="shared" si="39"/>
        <v>Préciser montant FI, mode de passation et Type marché</v>
      </c>
      <c r="AS116" s="281" t="str">
        <f t="shared" si="40"/>
        <v>Préciser montant FI, mode de passation et Type marché</v>
      </c>
      <c r="AT116" s="281" t="str">
        <f t="shared" si="41"/>
        <v>Préciser montant FI, mode de passation et Type marché</v>
      </c>
      <c r="AU116" s="281" t="str">
        <f t="shared" si="42"/>
        <v>Compléter délais du marché</v>
      </c>
      <c r="AV116" s="281" t="str">
        <f t="shared" si="43"/>
        <v>Compléter délais du marché</v>
      </c>
      <c r="AW116" s="280"/>
      <c r="AX116" s="284">
        <f t="shared" si="44"/>
        <v>0</v>
      </c>
      <c r="AY116" s="280"/>
      <c r="AZ116" s="284">
        <f t="shared" si="45"/>
        <v>0</v>
      </c>
      <c r="BA116" s="280"/>
      <c r="BB116" s="284">
        <f t="shared" si="46"/>
        <v>0</v>
      </c>
      <c r="BC116" s="280"/>
      <c r="BD116" s="284">
        <f t="shared" si="47"/>
        <v>0</v>
      </c>
      <c r="BE116" s="280"/>
      <c r="BF116" s="284">
        <f t="shared" si="48"/>
        <v>0</v>
      </c>
      <c r="BG116" s="280"/>
      <c r="BH116" s="284">
        <f t="shared" si="49"/>
        <v>0</v>
      </c>
      <c r="BI116" s="280" t="str">
        <f t="shared" si="50"/>
        <v/>
      </c>
      <c r="BJ116" s="280"/>
      <c r="BK116" s="284">
        <f t="shared" si="51"/>
        <v>0</v>
      </c>
      <c r="BL116" s="280"/>
      <c r="BM116" s="284">
        <f t="shared" si="52"/>
        <v>0</v>
      </c>
      <c r="BN116" s="271">
        <f t="shared" si="53"/>
        <v>0</v>
      </c>
      <c r="BO116" s="271" t="str">
        <f t="shared" si="54"/>
        <v>Confection</v>
      </c>
      <c r="BP116" s="271">
        <f t="shared" si="55"/>
        <v>0</v>
      </c>
      <c r="BQ116" s="269"/>
      <c r="BR116" s="269"/>
      <c r="BS116" s="269"/>
      <c r="BT116" s="285"/>
      <c r="BU116" s="273"/>
    </row>
    <row r="117" spans="1:73" ht="60.75" thickBot="1" x14ac:dyDescent="0.3">
      <c r="A117" s="269"/>
      <c r="B117" s="270"/>
      <c r="C117" s="271" t="str">
        <f t="shared" si="28"/>
        <v/>
      </c>
      <c r="D117" s="271" t="str">
        <f t="shared" si="29"/>
        <v/>
      </c>
      <c r="E117" s="270"/>
      <c r="F117" s="273"/>
      <c r="G117" s="269"/>
      <c r="H117" s="274"/>
      <c r="I117" s="274"/>
      <c r="J117" s="274"/>
      <c r="K117" s="274"/>
      <c r="L117" s="274"/>
      <c r="M117" s="275"/>
      <c r="N117" s="274"/>
      <c r="O117" s="276" t="str">
        <f t="shared" si="30"/>
        <v>Compéter montant FI</v>
      </c>
      <c r="P117" s="277" t="str">
        <f t="shared" si="31"/>
        <v/>
      </c>
      <c r="Q117" s="274"/>
      <c r="R117" s="276" t="str">
        <f t="shared" si="32"/>
        <v>Compléter montant contrat</v>
      </c>
      <c r="S117" s="278" t="str">
        <f t="shared" si="33"/>
        <v/>
      </c>
      <c r="T117" s="274"/>
      <c r="U117" s="276" t="str">
        <f t="shared" si="34"/>
        <v>Compléter montant contrat</v>
      </c>
      <c r="V117" s="279"/>
      <c r="W117" s="279"/>
      <c r="X117" s="279"/>
      <c r="Y117" s="274"/>
      <c r="Z117" s="280"/>
      <c r="AA117" s="281" t="str">
        <f t="shared" si="35"/>
        <v>Compléter date émission</v>
      </c>
      <c r="AB117" s="269"/>
      <c r="AC117" s="269"/>
      <c r="AD117" s="282"/>
      <c r="AE117" s="282"/>
      <c r="AF117" s="270"/>
      <c r="AG117" s="269"/>
      <c r="AH117" s="269"/>
      <c r="AI117" s="269"/>
      <c r="AJ117" s="269"/>
      <c r="AK117" s="283" t="str">
        <f t="shared" si="36"/>
        <v>Compléter mode de gestion et montant FI</v>
      </c>
      <c r="AL117" s="270"/>
      <c r="AM117" s="270"/>
      <c r="AN117" s="270"/>
      <c r="AO117" s="280"/>
      <c r="AP117" s="281" t="str">
        <f t="shared" si="37"/>
        <v>Préciser montant FI, mode de passation et Type marché</v>
      </c>
      <c r="AQ117" s="281" t="str">
        <f t="shared" si="38"/>
        <v>Préciser montant FI, mode de passation et Type marché</v>
      </c>
      <c r="AR117" s="281" t="str">
        <f t="shared" si="39"/>
        <v>Préciser montant FI, mode de passation et Type marché</v>
      </c>
      <c r="AS117" s="281" t="str">
        <f t="shared" si="40"/>
        <v>Préciser montant FI, mode de passation et Type marché</v>
      </c>
      <c r="AT117" s="281" t="str">
        <f t="shared" si="41"/>
        <v>Préciser montant FI, mode de passation et Type marché</v>
      </c>
      <c r="AU117" s="281" t="str">
        <f t="shared" si="42"/>
        <v>Compléter délais du marché</v>
      </c>
      <c r="AV117" s="281" t="str">
        <f t="shared" si="43"/>
        <v>Compléter délais du marché</v>
      </c>
      <c r="AW117" s="280"/>
      <c r="AX117" s="284">
        <f t="shared" si="44"/>
        <v>0</v>
      </c>
      <c r="AY117" s="280"/>
      <c r="AZ117" s="284">
        <f t="shared" si="45"/>
        <v>0</v>
      </c>
      <c r="BA117" s="280"/>
      <c r="BB117" s="284">
        <f t="shared" si="46"/>
        <v>0</v>
      </c>
      <c r="BC117" s="280"/>
      <c r="BD117" s="284">
        <f t="shared" si="47"/>
        <v>0</v>
      </c>
      <c r="BE117" s="280"/>
      <c r="BF117" s="284">
        <f t="shared" si="48"/>
        <v>0</v>
      </c>
      <c r="BG117" s="280"/>
      <c r="BH117" s="284">
        <f t="shared" si="49"/>
        <v>0</v>
      </c>
      <c r="BI117" s="280" t="str">
        <f t="shared" si="50"/>
        <v/>
      </c>
      <c r="BJ117" s="280"/>
      <c r="BK117" s="284">
        <f t="shared" si="51"/>
        <v>0</v>
      </c>
      <c r="BL117" s="280"/>
      <c r="BM117" s="284">
        <f t="shared" si="52"/>
        <v>0</v>
      </c>
      <c r="BN117" s="271">
        <f t="shared" si="53"/>
        <v>0</v>
      </c>
      <c r="BO117" s="271" t="str">
        <f t="shared" si="54"/>
        <v>Confection</v>
      </c>
      <c r="BP117" s="271">
        <f t="shared" si="55"/>
        <v>0</v>
      </c>
      <c r="BQ117" s="269"/>
      <c r="BR117" s="269"/>
      <c r="BS117" s="269"/>
      <c r="BT117" s="285"/>
      <c r="BU117" s="273"/>
    </row>
    <row r="118" spans="1:73" ht="60.75" thickBot="1" x14ac:dyDescent="0.3">
      <c r="A118" s="269"/>
      <c r="B118" s="270"/>
      <c r="C118" s="271" t="str">
        <f t="shared" si="28"/>
        <v/>
      </c>
      <c r="D118" s="271" t="str">
        <f t="shared" si="29"/>
        <v/>
      </c>
      <c r="E118" s="270"/>
      <c r="F118" s="273"/>
      <c r="G118" s="269"/>
      <c r="H118" s="274"/>
      <c r="I118" s="274"/>
      <c r="J118" s="274"/>
      <c r="K118" s="274"/>
      <c r="L118" s="274"/>
      <c r="M118" s="275"/>
      <c r="N118" s="274"/>
      <c r="O118" s="276" t="str">
        <f t="shared" si="30"/>
        <v>Compéter montant FI</v>
      </c>
      <c r="P118" s="277" t="str">
        <f t="shared" si="31"/>
        <v/>
      </c>
      <c r="Q118" s="274"/>
      <c r="R118" s="276" t="str">
        <f t="shared" si="32"/>
        <v>Compléter montant contrat</v>
      </c>
      <c r="S118" s="278" t="str">
        <f t="shared" si="33"/>
        <v/>
      </c>
      <c r="T118" s="274"/>
      <c r="U118" s="276" t="str">
        <f t="shared" si="34"/>
        <v>Compléter montant contrat</v>
      </c>
      <c r="V118" s="279"/>
      <c r="W118" s="279"/>
      <c r="X118" s="279"/>
      <c r="Y118" s="274"/>
      <c r="Z118" s="280"/>
      <c r="AA118" s="281" t="str">
        <f t="shared" si="35"/>
        <v>Compléter date émission</v>
      </c>
      <c r="AB118" s="269"/>
      <c r="AC118" s="269"/>
      <c r="AD118" s="282"/>
      <c r="AE118" s="282"/>
      <c r="AF118" s="270"/>
      <c r="AG118" s="269"/>
      <c r="AH118" s="269"/>
      <c r="AI118" s="269"/>
      <c r="AJ118" s="269"/>
      <c r="AK118" s="283" t="str">
        <f t="shared" si="36"/>
        <v>Compléter mode de gestion et montant FI</v>
      </c>
      <c r="AL118" s="270"/>
      <c r="AM118" s="270"/>
      <c r="AN118" s="270"/>
      <c r="AO118" s="280"/>
      <c r="AP118" s="281" t="str">
        <f t="shared" si="37"/>
        <v>Préciser montant FI, mode de passation et Type marché</v>
      </c>
      <c r="AQ118" s="281" t="str">
        <f t="shared" si="38"/>
        <v>Préciser montant FI, mode de passation et Type marché</v>
      </c>
      <c r="AR118" s="281" t="str">
        <f t="shared" si="39"/>
        <v>Préciser montant FI, mode de passation et Type marché</v>
      </c>
      <c r="AS118" s="281" t="str">
        <f t="shared" si="40"/>
        <v>Préciser montant FI, mode de passation et Type marché</v>
      </c>
      <c r="AT118" s="281" t="str">
        <f t="shared" si="41"/>
        <v>Préciser montant FI, mode de passation et Type marché</v>
      </c>
      <c r="AU118" s="281" t="str">
        <f t="shared" si="42"/>
        <v>Compléter délais du marché</v>
      </c>
      <c r="AV118" s="281" t="str">
        <f t="shared" si="43"/>
        <v>Compléter délais du marché</v>
      </c>
      <c r="AW118" s="280"/>
      <c r="AX118" s="284">
        <f t="shared" si="44"/>
        <v>0</v>
      </c>
      <c r="AY118" s="280"/>
      <c r="AZ118" s="284">
        <f t="shared" si="45"/>
        <v>0</v>
      </c>
      <c r="BA118" s="280"/>
      <c r="BB118" s="284">
        <f t="shared" si="46"/>
        <v>0</v>
      </c>
      <c r="BC118" s="280"/>
      <c r="BD118" s="284">
        <f t="shared" si="47"/>
        <v>0</v>
      </c>
      <c r="BE118" s="280"/>
      <c r="BF118" s="284">
        <f t="shared" si="48"/>
        <v>0</v>
      </c>
      <c r="BG118" s="280"/>
      <c r="BH118" s="284">
        <f t="shared" si="49"/>
        <v>0</v>
      </c>
      <c r="BI118" s="280" t="str">
        <f t="shared" si="50"/>
        <v/>
      </c>
      <c r="BJ118" s="280"/>
      <c r="BK118" s="284">
        <f t="shared" si="51"/>
        <v>0</v>
      </c>
      <c r="BL118" s="280"/>
      <c r="BM118" s="284">
        <f t="shared" si="52"/>
        <v>0</v>
      </c>
      <c r="BN118" s="271">
        <f t="shared" si="53"/>
        <v>0</v>
      </c>
      <c r="BO118" s="271" t="str">
        <f t="shared" si="54"/>
        <v>Confection</v>
      </c>
      <c r="BP118" s="271">
        <f t="shared" si="55"/>
        <v>0</v>
      </c>
      <c r="BQ118" s="269"/>
      <c r="BR118" s="269"/>
      <c r="BS118" s="269"/>
      <c r="BT118" s="285"/>
      <c r="BU118" s="273"/>
    </row>
    <row r="119" spans="1:73" ht="60.75" thickBot="1" x14ac:dyDescent="0.3">
      <c r="A119" s="269"/>
      <c r="B119" s="270"/>
      <c r="C119" s="271" t="str">
        <f t="shared" si="28"/>
        <v/>
      </c>
      <c r="D119" s="271" t="str">
        <f t="shared" si="29"/>
        <v/>
      </c>
      <c r="E119" s="270"/>
      <c r="F119" s="273"/>
      <c r="G119" s="269"/>
      <c r="H119" s="274"/>
      <c r="I119" s="274"/>
      <c r="J119" s="274"/>
      <c r="K119" s="274"/>
      <c r="L119" s="274"/>
      <c r="M119" s="275"/>
      <c r="N119" s="274"/>
      <c r="O119" s="276" t="str">
        <f t="shared" si="30"/>
        <v>Compéter montant FI</v>
      </c>
      <c r="P119" s="277" t="str">
        <f t="shared" si="31"/>
        <v/>
      </c>
      <c r="Q119" s="274"/>
      <c r="R119" s="276" t="str">
        <f t="shared" si="32"/>
        <v>Compléter montant contrat</v>
      </c>
      <c r="S119" s="278" t="str">
        <f t="shared" si="33"/>
        <v/>
      </c>
      <c r="T119" s="274"/>
      <c r="U119" s="276" t="str">
        <f t="shared" si="34"/>
        <v>Compléter montant contrat</v>
      </c>
      <c r="V119" s="279"/>
      <c r="W119" s="279"/>
      <c r="X119" s="279"/>
      <c r="Y119" s="274"/>
      <c r="Z119" s="280"/>
      <c r="AA119" s="281" t="str">
        <f t="shared" si="35"/>
        <v>Compléter date émission</v>
      </c>
      <c r="AB119" s="269"/>
      <c r="AC119" s="269"/>
      <c r="AD119" s="282"/>
      <c r="AE119" s="282"/>
      <c r="AF119" s="270"/>
      <c r="AG119" s="269"/>
      <c r="AH119" s="269"/>
      <c r="AI119" s="269"/>
      <c r="AJ119" s="269"/>
      <c r="AK119" s="283" t="str">
        <f t="shared" si="36"/>
        <v>Compléter mode de gestion et montant FI</v>
      </c>
      <c r="AL119" s="270"/>
      <c r="AM119" s="270"/>
      <c r="AN119" s="270"/>
      <c r="AO119" s="280"/>
      <c r="AP119" s="281" t="str">
        <f t="shared" si="37"/>
        <v>Préciser montant FI, mode de passation et Type marché</v>
      </c>
      <c r="AQ119" s="281" t="str">
        <f t="shared" si="38"/>
        <v>Préciser montant FI, mode de passation et Type marché</v>
      </c>
      <c r="AR119" s="281" t="str">
        <f t="shared" si="39"/>
        <v>Préciser montant FI, mode de passation et Type marché</v>
      </c>
      <c r="AS119" s="281" t="str">
        <f t="shared" si="40"/>
        <v>Préciser montant FI, mode de passation et Type marché</v>
      </c>
      <c r="AT119" s="281" t="str">
        <f t="shared" si="41"/>
        <v>Préciser montant FI, mode de passation et Type marché</v>
      </c>
      <c r="AU119" s="281" t="str">
        <f t="shared" si="42"/>
        <v>Compléter délais du marché</v>
      </c>
      <c r="AV119" s="281" t="str">
        <f t="shared" si="43"/>
        <v>Compléter délais du marché</v>
      </c>
      <c r="AW119" s="280"/>
      <c r="AX119" s="284">
        <f t="shared" si="44"/>
        <v>0</v>
      </c>
      <c r="AY119" s="280"/>
      <c r="AZ119" s="284">
        <f t="shared" si="45"/>
        <v>0</v>
      </c>
      <c r="BA119" s="280"/>
      <c r="BB119" s="284">
        <f t="shared" si="46"/>
        <v>0</v>
      </c>
      <c r="BC119" s="280"/>
      <c r="BD119" s="284">
        <f t="shared" si="47"/>
        <v>0</v>
      </c>
      <c r="BE119" s="280"/>
      <c r="BF119" s="284">
        <f t="shared" si="48"/>
        <v>0</v>
      </c>
      <c r="BG119" s="280"/>
      <c r="BH119" s="284">
        <f t="shared" si="49"/>
        <v>0</v>
      </c>
      <c r="BI119" s="280" t="str">
        <f t="shared" si="50"/>
        <v/>
      </c>
      <c r="BJ119" s="280"/>
      <c r="BK119" s="284">
        <f t="shared" si="51"/>
        <v>0</v>
      </c>
      <c r="BL119" s="280"/>
      <c r="BM119" s="284">
        <f t="shared" si="52"/>
        <v>0</v>
      </c>
      <c r="BN119" s="271">
        <f t="shared" si="53"/>
        <v>0</v>
      </c>
      <c r="BO119" s="271" t="str">
        <f t="shared" si="54"/>
        <v>Confection</v>
      </c>
      <c r="BP119" s="271">
        <f t="shared" si="55"/>
        <v>0</v>
      </c>
      <c r="BQ119" s="269"/>
      <c r="BR119" s="269"/>
      <c r="BS119" s="269"/>
      <c r="BT119" s="285"/>
      <c r="BU119" s="273"/>
    </row>
    <row r="120" spans="1:73" ht="60.75" thickBot="1" x14ac:dyDescent="0.3">
      <c r="A120" s="269"/>
      <c r="B120" s="270"/>
      <c r="C120" s="271" t="str">
        <f t="shared" si="28"/>
        <v/>
      </c>
      <c r="D120" s="271" t="str">
        <f t="shared" si="29"/>
        <v/>
      </c>
      <c r="E120" s="270"/>
      <c r="F120" s="273"/>
      <c r="G120" s="269"/>
      <c r="H120" s="274"/>
      <c r="I120" s="274"/>
      <c r="J120" s="274"/>
      <c r="K120" s="274"/>
      <c r="L120" s="274"/>
      <c r="M120" s="275"/>
      <c r="N120" s="274"/>
      <c r="O120" s="276" t="str">
        <f t="shared" si="30"/>
        <v>Compéter montant FI</v>
      </c>
      <c r="P120" s="277" t="str">
        <f t="shared" si="31"/>
        <v/>
      </c>
      <c r="Q120" s="274"/>
      <c r="R120" s="276" t="str">
        <f t="shared" si="32"/>
        <v>Compléter montant contrat</v>
      </c>
      <c r="S120" s="278" t="str">
        <f t="shared" si="33"/>
        <v/>
      </c>
      <c r="T120" s="274"/>
      <c r="U120" s="276" t="str">
        <f t="shared" si="34"/>
        <v>Compléter montant contrat</v>
      </c>
      <c r="V120" s="279"/>
      <c r="W120" s="279"/>
      <c r="X120" s="279"/>
      <c r="Y120" s="274"/>
      <c r="Z120" s="280"/>
      <c r="AA120" s="281" t="str">
        <f t="shared" si="35"/>
        <v>Compléter date émission</v>
      </c>
      <c r="AB120" s="269"/>
      <c r="AC120" s="269"/>
      <c r="AD120" s="282"/>
      <c r="AE120" s="282"/>
      <c r="AF120" s="270"/>
      <c r="AG120" s="269"/>
      <c r="AH120" s="269"/>
      <c r="AI120" s="269"/>
      <c r="AJ120" s="269"/>
      <c r="AK120" s="283" t="str">
        <f t="shared" si="36"/>
        <v>Compléter mode de gestion et montant FI</v>
      </c>
      <c r="AL120" s="270"/>
      <c r="AM120" s="270"/>
      <c r="AN120" s="270"/>
      <c r="AO120" s="280"/>
      <c r="AP120" s="281" t="str">
        <f t="shared" si="37"/>
        <v>Préciser montant FI, mode de passation et Type marché</v>
      </c>
      <c r="AQ120" s="281" t="str">
        <f t="shared" si="38"/>
        <v>Préciser montant FI, mode de passation et Type marché</v>
      </c>
      <c r="AR120" s="281" t="str">
        <f t="shared" si="39"/>
        <v>Préciser montant FI, mode de passation et Type marché</v>
      </c>
      <c r="AS120" s="281" t="str">
        <f t="shared" si="40"/>
        <v>Préciser montant FI, mode de passation et Type marché</v>
      </c>
      <c r="AT120" s="281" t="str">
        <f t="shared" si="41"/>
        <v>Préciser montant FI, mode de passation et Type marché</v>
      </c>
      <c r="AU120" s="281" t="str">
        <f t="shared" si="42"/>
        <v>Compléter délais du marché</v>
      </c>
      <c r="AV120" s="281" t="str">
        <f t="shared" si="43"/>
        <v>Compléter délais du marché</v>
      </c>
      <c r="AW120" s="280"/>
      <c r="AX120" s="284">
        <f t="shared" si="44"/>
        <v>0</v>
      </c>
      <c r="AY120" s="280"/>
      <c r="AZ120" s="284">
        <f t="shared" si="45"/>
        <v>0</v>
      </c>
      <c r="BA120" s="280"/>
      <c r="BB120" s="284">
        <f t="shared" si="46"/>
        <v>0</v>
      </c>
      <c r="BC120" s="280"/>
      <c r="BD120" s="284">
        <f t="shared" si="47"/>
        <v>0</v>
      </c>
      <c r="BE120" s="280"/>
      <c r="BF120" s="284">
        <f t="shared" si="48"/>
        <v>0</v>
      </c>
      <c r="BG120" s="280"/>
      <c r="BH120" s="284">
        <f t="shared" si="49"/>
        <v>0</v>
      </c>
      <c r="BI120" s="280" t="str">
        <f t="shared" si="50"/>
        <v/>
      </c>
      <c r="BJ120" s="280"/>
      <c r="BK120" s="284">
        <f t="shared" si="51"/>
        <v>0</v>
      </c>
      <c r="BL120" s="280"/>
      <c r="BM120" s="284">
        <f t="shared" si="52"/>
        <v>0</v>
      </c>
      <c r="BN120" s="271">
        <f t="shared" si="53"/>
        <v>0</v>
      </c>
      <c r="BO120" s="271" t="str">
        <f t="shared" si="54"/>
        <v>Confection</v>
      </c>
      <c r="BP120" s="271">
        <f t="shared" si="55"/>
        <v>0</v>
      </c>
      <c r="BQ120" s="269"/>
      <c r="BR120" s="269"/>
      <c r="BS120" s="269"/>
      <c r="BT120" s="285"/>
      <c r="BU120" s="273"/>
    </row>
    <row r="121" spans="1:73" ht="60.75" thickBot="1" x14ac:dyDescent="0.3">
      <c r="A121" s="269"/>
      <c r="B121" s="270"/>
      <c r="C121" s="271" t="str">
        <f t="shared" si="28"/>
        <v/>
      </c>
      <c r="D121" s="271" t="str">
        <f t="shared" si="29"/>
        <v/>
      </c>
      <c r="E121" s="270"/>
      <c r="F121" s="273"/>
      <c r="G121" s="269"/>
      <c r="H121" s="274"/>
      <c r="I121" s="274"/>
      <c r="J121" s="274"/>
      <c r="K121" s="274"/>
      <c r="L121" s="274"/>
      <c r="M121" s="275"/>
      <c r="N121" s="274"/>
      <c r="O121" s="276" t="str">
        <f t="shared" si="30"/>
        <v>Compéter montant FI</v>
      </c>
      <c r="P121" s="277" t="str">
        <f t="shared" si="31"/>
        <v/>
      </c>
      <c r="Q121" s="274"/>
      <c r="R121" s="276" t="str">
        <f t="shared" si="32"/>
        <v>Compléter montant contrat</v>
      </c>
      <c r="S121" s="278" t="str">
        <f t="shared" si="33"/>
        <v/>
      </c>
      <c r="T121" s="274"/>
      <c r="U121" s="276" t="str">
        <f t="shared" si="34"/>
        <v>Compléter montant contrat</v>
      </c>
      <c r="V121" s="279"/>
      <c r="W121" s="279"/>
      <c r="X121" s="279"/>
      <c r="Y121" s="274"/>
      <c r="Z121" s="280"/>
      <c r="AA121" s="281" t="str">
        <f t="shared" si="35"/>
        <v>Compléter date émission</v>
      </c>
      <c r="AB121" s="269"/>
      <c r="AC121" s="269"/>
      <c r="AD121" s="282"/>
      <c r="AE121" s="282"/>
      <c r="AF121" s="270"/>
      <c r="AG121" s="269"/>
      <c r="AH121" s="269"/>
      <c r="AI121" s="269"/>
      <c r="AJ121" s="269"/>
      <c r="AK121" s="283" t="str">
        <f t="shared" si="36"/>
        <v>Compléter mode de gestion et montant FI</v>
      </c>
      <c r="AL121" s="270"/>
      <c r="AM121" s="270"/>
      <c r="AN121" s="270"/>
      <c r="AO121" s="280"/>
      <c r="AP121" s="281" t="str">
        <f t="shared" si="37"/>
        <v>Préciser montant FI, mode de passation et Type marché</v>
      </c>
      <c r="AQ121" s="281" t="str">
        <f t="shared" si="38"/>
        <v>Préciser montant FI, mode de passation et Type marché</v>
      </c>
      <c r="AR121" s="281" t="str">
        <f t="shared" si="39"/>
        <v>Préciser montant FI, mode de passation et Type marché</v>
      </c>
      <c r="AS121" s="281" t="str">
        <f t="shared" si="40"/>
        <v>Préciser montant FI, mode de passation et Type marché</v>
      </c>
      <c r="AT121" s="281" t="str">
        <f t="shared" si="41"/>
        <v>Préciser montant FI, mode de passation et Type marché</v>
      </c>
      <c r="AU121" s="281" t="str">
        <f t="shared" si="42"/>
        <v>Compléter délais du marché</v>
      </c>
      <c r="AV121" s="281" t="str">
        <f t="shared" si="43"/>
        <v>Compléter délais du marché</v>
      </c>
      <c r="AW121" s="280"/>
      <c r="AX121" s="284">
        <f t="shared" si="44"/>
        <v>0</v>
      </c>
      <c r="AY121" s="280"/>
      <c r="AZ121" s="284">
        <f t="shared" si="45"/>
        <v>0</v>
      </c>
      <c r="BA121" s="280"/>
      <c r="BB121" s="284">
        <f t="shared" si="46"/>
        <v>0</v>
      </c>
      <c r="BC121" s="280"/>
      <c r="BD121" s="284">
        <f t="shared" si="47"/>
        <v>0</v>
      </c>
      <c r="BE121" s="280"/>
      <c r="BF121" s="284">
        <f t="shared" si="48"/>
        <v>0</v>
      </c>
      <c r="BG121" s="280"/>
      <c r="BH121" s="284">
        <f t="shared" si="49"/>
        <v>0</v>
      </c>
      <c r="BI121" s="280" t="str">
        <f t="shared" si="50"/>
        <v/>
      </c>
      <c r="BJ121" s="280"/>
      <c r="BK121" s="284">
        <f t="shared" si="51"/>
        <v>0</v>
      </c>
      <c r="BL121" s="280"/>
      <c r="BM121" s="284">
        <f t="shared" si="52"/>
        <v>0</v>
      </c>
      <c r="BN121" s="271">
        <f t="shared" si="53"/>
        <v>0</v>
      </c>
      <c r="BO121" s="271" t="str">
        <f t="shared" si="54"/>
        <v>Confection</v>
      </c>
      <c r="BP121" s="271">
        <f t="shared" si="55"/>
        <v>0</v>
      </c>
      <c r="BQ121" s="269"/>
      <c r="BR121" s="269"/>
      <c r="BS121" s="269"/>
      <c r="BT121" s="285"/>
      <c r="BU121" s="273"/>
    </row>
    <row r="122" spans="1:73" ht="60.75" thickBot="1" x14ac:dyDescent="0.3">
      <c r="A122" s="269"/>
      <c r="B122" s="270"/>
      <c r="C122" s="271" t="str">
        <f t="shared" si="28"/>
        <v/>
      </c>
      <c r="D122" s="271" t="str">
        <f t="shared" si="29"/>
        <v/>
      </c>
      <c r="E122" s="270"/>
      <c r="F122" s="273"/>
      <c r="G122" s="269"/>
      <c r="H122" s="274"/>
      <c r="I122" s="274"/>
      <c r="J122" s="274"/>
      <c r="K122" s="274"/>
      <c r="L122" s="274"/>
      <c r="M122" s="275"/>
      <c r="N122" s="274"/>
      <c r="O122" s="276" t="str">
        <f t="shared" si="30"/>
        <v>Compéter montant FI</v>
      </c>
      <c r="P122" s="277" t="str">
        <f t="shared" si="31"/>
        <v/>
      </c>
      <c r="Q122" s="274"/>
      <c r="R122" s="276" t="str">
        <f t="shared" si="32"/>
        <v>Compléter montant contrat</v>
      </c>
      <c r="S122" s="278" t="str">
        <f t="shared" si="33"/>
        <v/>
      </c>
      <c r="T122" s="274"/>
      <c r="U122" s="276" t="str">
        <f t="shared" si="34"/>
        <v>Compléter montant contrat</v>
      </c>
      <c r="V122" s="279"/>
      <c r="W122" s="279"/>
      <c r="X122" s="279"/>
      <c r="Y122" s="274"/>
      <c r="Z122" s="280"/>
      <c r="AA122" s="281" t="str">
        <f t="shared" si="35"/>
        <v>Compléter date émission</v>
      </c>
      <c r="AB122" s="269"/>
      <c r="AC122" s="269"/>
      <c r="AD122" s="282"/>
      <c r="AE122" s="282"/>
      <c r="AF122" s="270"/>
      <c r="AG122" s="269"/>
      <c r="AH122" s="269"/>
      <c r="AI122" s="269"/>
      <c r="AJ122" s="269"/>
      <c r="AK122" s="283" t="str">
        <f t="shared" si="36"/>
        <v>Compléter mode de gestion et montant FI</v>
      </c>
      <c r="AL122" s="270"/>
      <c r="AM122" s="270"/>
      <c r="AN122" s="270"/>
      <c r="AO122" s="280"/>
      <c r="AP122" s="281" t="str">
        <f t="shared" si="37"/>
        <v>Préciser montant FI, mode de passation et Type marché</v>
      </c>
      <c r="AQ122" s="281" t="str">
        <f t="shared" si="38"/>
        <v>Préciser montant FI, mode de passation et Type marché</v>
      </c>
      <c r="AR122" s="281" t="str">
        <f t="shared" si="39"/>
        <v>Préciser montant FI, mode de passation et Type marché</v>
      </c>
      <c r="AS122" s="281" t="str">
        <f t="shared" si="40"/>
        <v>Préciser montant FI, mode de passation et Type marché</v>
      </c>
      <c r="AT122" s="281" t="str">
        <f t="shared" si="41"/>
        <v>Préciser montant FI, mode de passation et Type marché</v>
      </c>
      <c r="AU122" s="281" t="str">
        <f t="shared" si="42"/>
        <v>Compléter délais du marché</v>
      </c>
      <c r="AV122" s="281" t="str">
        <f t="shared" si="43"/>
        <v>Compléter délais du marché</v>
      </c>
      <c r="AW122" s="280"/>
      <c r="AX122" s="284">
        <f t="shared" si="44"/>
        <v>0</v>
      </c>
      <c r="AY122" s="280"/>
      <c r="AZ122" s="284">
        <f t="shared" si="45"/>
        <v>0</v>
      </c>
      <c r="BA122" s="280"/>
      <c r="BB122" s="284">
        <f t="shared" si="46"/>
        <v>0</v>
      </c>
      <c r="BC122" s="280"/>
      <c r="BD122" s="284">
        <f t="shared" si="47"/>
        <v>0</v>
      </c>
      <c r="BE122" s="280"/>
      <c r="BF122" s="284">
        <f t="shared" si="48"/>
        <v>0</v>
      </c>
      <c r="BG122" s="280"/>
      <c r="BH122" s="284">
        <f t="shared" si="49"/>
        <v>0</v>
      </c>
      <c r="BI122" s="280" t="str">
        <f t="shared" si="50"/>
        <v/>
      </c>
      <c r="BJ122" s="280"/>
      <c r="BK122" s="284">
        <f t="shared" si="51"/>
        <v>0</v>
      </c>
      <c r="BL122" s="280"/>
      <c r="BM122" s="284">
        <f t="shared" si="52"/>
        <v>0</v>
      </c>
      <c r="BN122" s="271">
        <f t="shared" si="53"/>
        <v>0</v>
      </c>
      <c r="BO122" s="271" t="str">
        <f t="shared" si="54"/>
        <v>Confection</v>
      </c>
      <c r="BP122" s="271">
        <f t="shared" si="55"/>
        <v>0</v>
      </c>
      <c r="BQ122" s="269"/>
      <c r="BR122" s="269"/>
      <c r="BS122" s="269"/>
      <c r="BT122" s="285"/>
      <c r="BU122" s="273"/>
    </row>
    <row r="123" spans="1:73" ht="60.75" thickBot="1" x14ac:dyDescent="0.3">
      <c r="A123" s="269"/>
      <c r="B123" s="270"/>
      <c r="C123" s="271" t="str">
        <f t="shared" si="28"/>
        <v/>
      </c>
      <c r="D123" s="271" t="str">
        <f t="shared" si="29"/>
        <v/>
      </c>
      <c r="E123" s="270"/>
      <c r="F123" s="273"/>
      <c r="G123" s="269"/>
      <c r="H123" s="274"/>
      <c r="I123" s="274"/>
      <c r="J123" s="274"/>
      <c r="K123" s="274"/>
      <c r="L123" s="274"/>
      <c r="M123" s="275"/>
      <c r="N123" s="274"/>
      <c r="O123" s="276" t="str">
        <f t="shared" si="30"/>
        <v>Compéter montant FI</v>
      </c>
      <c r="P123" s="277" t="str">
        <f t="shared" si="31"/>
        <v/>
      </c>
      <c r="Q123" s="274"/>
      <c r="R123" s="276" t="str">
        <f t="shared" si="32"/>
        <v>Compléter montant contrat</v>
      </c>
      <c r="S123" s="278" t="str">
        <f t="shared" si="33"/>
        <v/>
      </c>
      <c r="T123" s="274"/>
      <c r="U123" s="276" t="str">
        <f t="shared" si="34"/>
        <v>Compléter montant contrat</v>
      </c>
      <c r="V123" s="279"/>
      <c r="W123" s="279"/>
      <c r="X123" s="279"/>
      <c r="Y123" s="274"/>
      <c r="Z123" s="280"/>
      <c r="AA123" s="281" t="str">
        <f t="shared" si="35"/>
        <v>Compléter date émission</v>
      </c>
      <c r="AB123" s="269"/>
      <c r="AC123" s="269"/>
      <c r="AD123" s="282"/>
      <c r="AE123" s="282"/>
      <c r="AF123" s="270"/>
      <c r="AG123" s="269"/>
      <c r="AH123" s="269"/>
      <c r="AI123" s="269"/>
      <c r="AJ123" s="269"/>
      <c r="AK123" s="283" t="str">
        <f t="shared" si="36"/>
        <v>Compléter mode de gestion et montant FI</v>
      </c>
      <c r="AL123" s="270"/>
      <c r="AM123" s="270"/>
      <c r="AN123" s="270"/>
      <c r="AO123" s="280"/>
      <c r="AP123" s="281" t="str">
        <f t="shared" si="37"/>
        <v>Préciser montant FI, mode de passation et Type marché</v>
      </c>
      <c r="AQ123" s="281" t="str">
        <f t="shared" si="38"/>
        <v>Préciser montant FI, mode de passation et Type marché</v>
      </c>
      <c r="AR123" s="281" t="str">
        <f t="shared" si="39"/>
        <v>Préciser montant FI, mode de passation et Type marché</v>
      </c>
      <c r="AS123" s="281" t="str">
        <f t="shared" si="40"/>
        <v>Préciser montant FI, mode de passation et Type marché</v>
      </c>
      <c r="AT123" s="281" t="str">
        <f t="shared" si="41"/>
        <v>Préciser montant FI, mode de passation et Type marché</v>
      </c>
      <c r="AU123" s="281" t="str">
        <f t="shared" si="42"/>
        <v>Compléter délais du marché</v>
      </c>
      <c r="AV123" s="281" t="str">
        <f t="shared" si="43"/>
        <v>Compléter délais du marché</v>
      </c>
      <c r="AW123" s="280"/>
      <c r="AX123" s="284">
        <f t="shared" si="44"/>
        <v>0</v>
      </c>
      <c r="AY123" s="280"/>
      <c r="AZ123" s="284">
        <f t="shared" si="45"/>
        <v>0</v>
      </c>
      <c r="BA123" s="280"/>
      <c r="BB123" s="284">
        <f t="shared" si="46"/>
        <v>0</v>
      </c>
      <c r="BC123" s="280"/>
      <c r="BD123" s="284">
        <f t="shared" si="47"/>
        <v>0</v>
      </c>
      <c r="BE123" s="280"/>
      <c r="BF123" s="284">
        <f t="shared" si="48"/>
        <v>0</v>
      </c>
      <c r="BG123" s="280"/>
      <c r="BH123" s="284">
        <f t="shared" si="49"/>
        <v>0</v>
      </c>
      <c r="BI123" s="280" t="str">
        <f t="shared" si="50"/>
        <v/>
      </c>
      <c r="BJ123" s="280"/>
      <c r="BK123" s="284">
        <f t="shared" si="51"/>
        <v>0</v>
      </c>
      <c r="BL123" s="280"/>
      <c r="BM123" s="284">
        <f t="shared" si="52"/>
        <v>0</v>
      </c>
      <c r="BN123" s="271">
        <f t="shared" si="53"/>
        <v>0</v>
      </c>
      <c r="BO123" s="271" t="str">
        <f t="shared" si="54"/>
        <v>Confection</v>
      </c>
      <c r="BP123" s="271">
        <f t="shared" si="55"/>
        <v>0</v>
      </c>
      <c r="BQ123" s="269"/>
      <c r="BR123" s="269"/>
      <c r="BS123" s="269"/>
      <c r="BT123" s="285"/>
      <c r="BU123" s="273"/>
    </row>
    <row r="124" spans="1:73" ht="60.75" thickBot="1" x14ac:dyDescent="0.3">
      <c r="A124" s="269"/>
      <c r="B124" s="270"/>
      <c r="C124" s="271" t="str">
        <f t="shared" si="28"/>
        <v/>
      </c>
      <c r="D124" s="271" t="str">
        <f t="shared" si="29"/>
        <v/>
      </c>
      <c r="E124" s="270"/>
      <c r="F124" s="273"/>
      <c r="G124" s="269"/>
      <c r="H124" s="274"/>
      <c r="I124" s="274"/>
      <c r="J124" s="274"/>
      <c r="K124" s="274"/>
      <c r="L124" s="274"/>
      <c r="M124" s="275"/>
      <c r="N124" s="274"/>
      <c r="O124" s="276" t="str">
        <f t="shared" si="30"/>
        <v>Compéter montant FI</v>
      </c>
      <c r="P124" s="277" t="str">
        <f t="shared" si="31"/>
        <v/>
      </c>
      <c r="Q124" s="274"/>
      <c r="R124" s="276" t="str">
        <f t="shared" si="32"/>
        <v>Compléter montant contrat</v>
      </c>
      <c r="S124" s="278" t="str">
        <f t="shared" si="33"/>
        <v/>
      </c>
      <c r="T124" s="274"/>
      <c r="U124" s="276" t="str">
        <f t="shared" si="34"/>
        <v>Compléter montant contrat</v>
      </c>
      <c r="V124" s="279"/>
      <c r="W124" s="279"/>
      <c r="X124" s="279"/>
      <c r="Y124" s="274"/>
      <c r="Z124" s="280"/>
      <c r="AA124" s="281" t="str">
        <f t="shared" si="35"/>
        <v>Compléter date émission</v>
      </c>
      <c r="AB124" s="269"/>
      <c r="AC124" s="269"/>
      <c r="AD124" s="282"/>
      <c r="AE124" s="282"/>
      <c r="AF124" s="270"/>
      <c r="AG124" s="269"/>
      <c r="AH124" s="269"/>
      <c r="AI124" s="269"/>
      <c r="AJ124" s="269"/>
      <c r="AK124" s="283" t="str">
        <f t="shared" si="36"/>
        <v>Compléter mode de gestion et montant FI</v>
      </c>
      <c r="AL124" s="270"/>
      <c r="AM124" s="270"/>
      <c r="AN124" s="270"/>
      <c r="AO124" s="280"/>
      <c r="AP124" s="281" t="str">
        <f t="shared" si="37"/>
        <v>Préciser montant FI, mode de passation et Type marché</v>
      </c>
      <c r="AQ124" s="281" t="str">
        <f t="shared" si="38"/>
        <v>Préciser montant FI, mode de passation et Type marché</v>
      </c>
      <c r="AR124" s="281" t="str">
        <f t="shared" si="39"/>
        <v>Préciser montant FI, mode de passation et Type marché</v>
      </c>
      <c r="AS124" s="281" t="str">
        <f t="shared" si="40"/>
        <v>Préciser montant FI, mode de passation et Type marché</v>
      </c>
      <c r="AT124" s="281" t="str">
        <f t="shared" si="41"/>
        <v>Préciser montant FI, mode de passation et Type marché</v>
      </c>
      <c r="AU124" s="281" t="str">
        <f t="shared" si="42"/>
        <v>Compléter délais du marché</v>
      </c>
      <c r="AV124" s="281" t="str">
        <f t="shared" si="43"/>
        <v>Compléter délais du marché</v>
      </c>
      <c r="AW124" s="280"/>
      <c r="AX124" s="284">
        <f t="shared" si="44"/>
        <v>0</v>
      </c>
      <c r="AY124" s="280"/>
      <c r="AZ124" s="284">
        <f t="shared" si="45"/>
        <v>0</v>
      </c>
      <c r="BA124" s="280"/>
      <c r="BB124" s="284">
        <f t="shared" si="46"/>
        <v>0</v>
      </c>
      <c r="BC124" s="280"/>
      <c r="BD124" s="284">
        <f t="shared" si="47"/>
        <v>0</v>
      </c>
      <c r="BE124" s="280"/>
      <c r="BF124" s="284">
        <f t="shared" si="48"/>
        <v>0</v>
      </c>
      <c r="BG124" s="280"/>
      <c r="BH124" s="284">
        <f t="shared" si="49"/>
        <v>0</v>
      </c>
      <c r="BI124" s="280" t="str">
        <f t="shared" si="50"/>
        <v/>
      </c>
      <c r="BJ124" s="280"/>
      <c r="BK124" s="284">
        <f t="shared" si="51"/>
        <v>0</v>
      </c>
      <c r="BL124" s="280"/>
      <c r="BM124" s="284">
        <f t="shared" si="52"/>
        <v>0</v>
      </c>
      <c r="BN124" s="271">
        <f t="shared" si="53"/>
        <v>0</v>
      </c>
      <c r="BO124" s="271" t="str">
        <f t="shared" si="54"/>
        <v>Confection</v>
      </c>
      <c r="BP124" s="271">
        <f t="shared" si="55"/>
        <v>0</v>
      </c>
      <c r="BQ124" s="269"/>
      <c r="BR124" s="269"/>
      <c r="BS124" s="269"/>
      <c r="BT124" s="285"/>
      <c r="BU124" s="273"/>
    </row>
    <row r="125" spans="1:73" ht="60.75" thickBot="1" x14ac:dyDescent="0.3">
      <c r="A125" s="269"/>
      <c r="B125" s="270"/>
      <c r="C125" s="271" t="str">
        <f t="shared" si="28"/>
        <v/>
      </c>
      <c r="D125" s="271" t="str">
        <f t="shared" si="29"/>
        <v/>
      </c>
      <c r="E125" s="270"/>
      <c r="F125" s="273"/>
      <c r="G125" s="269"/>
      <c r="H125" s="274"/>
      <c r="I125" s="274"/>
      <c r="J125" s="274"/>
      <c r="K125" s="274"/>
      <c r="L125" s="274"/>
      <c r="M125" s="275"/>
      <c r="N125" s="274"/>
      <c r="O125" s="276" t="str">
        <f t="shared" si="30"/>
        <v>Compéter montant FI</v>
      </c>
      <c r="P125" s="277" t="str">
        <f t="shared" si="31"/>
        <v/>
      </c>
      <c r="Q125" s="274"/>
      <c r="R125" s="276" t="str">
        <f t="shared" si="32"/>
        <v>Compléter montant contrat</v>
      </c>
      <c r="S125" s="278" t="str">
        <f t="shared" si="33"/>
        <v/>
      </c>
      <c r="T125" s="274"/>
      <c r="U125" s="276" t="str">
        <f t="shared" si="34"/>
        <v>Compléter montant contrat</v>
      </c>
      <c r="V125" s="279"/>
      <c r="W125" s="279"/>
      <c r="X125" s="279"/>
      <c r="Y125" s="274"/>
      <c r="Z125" s="280"/>
      <c r="AA125" s="281" t="str">
        <f t="shared" si="35"/>
        <v>Compléter date émission</v>
      </c>
      <c r="AB125" s="269"/>
      <c r="AC125" s="269"/>
      <c r="AD125" s="282"/>
      <c r="AE125" s="282"/>
      <c r="AF125" s="270"/>
      <c r="AG125" s="269"/>
      <c r="AH125" s="269"/>
      <c r="AI125" s="269"/>
      <c r="AJ125" s="269"/>
      <c r="AK125" s="283" t="str">
        <f t="shared" si="36"/>
        <v>Compléter mode de gestion et montant FI</v>
      </c>
      <c r="AL125" s="270"/>
      <c r="AM125" s="270"/>
      <c r="AN125" s="270"/>
      <c r="AO125" s="280"/>
      <c r="AP125" s="281" t="str">
        <f t="shared" si="37"/>
        <v>Préciser montant FI, mode de passation et Type marché</v>
      </c>
      <c r="AQ125" s="281" t="str">
        <f t="shared" si="38"/>
        <v>Préciser montant FI, mode de passation et Type marché</v>
      </c>
      <c r="AR125" s="281" t="str">
        <f t="shared" si="39"/>
        <v>Préciser montant FI, mode de passation et Type marché</v>
      </c>
      <c r="AS125" s="281" t="str">
        <f t="shared" si="40"/>
        <v>Préciser montant FI, mode de passation et Type marché</v>
      </c>
      <c r="AT125" s="281" t="str">
        <f t="shared" si="41"/>
        <v>Préciser montant FI, mode de passation et Type marché</v>
      </c>
      <c r="AU125" s="281" t="str">
        <f t="shared" si="42"/>
        <v>Compléter délais du marché</v>
      </c>
      <c r="AV125" s="281" t="str">
        <f t="shared" si="43"/>
        <v>Compléter délais du marché</v>
      </c>
      <c r="AW125" s="280"/>
      <c r="AX125" s="284">
        <f t="shared" si="44"/>
        <v>0</v>
      </c>
      <c r="AY125" s="280"/>
      <c r="AZ125" s="284">
        <f t="shared" si="45"/>
        <v>0</v>
      </c>
      <c r="BA125" s="280"/>
      <c r="BB125" s="284">
        <f t="shared" si="46"/>
        <v>0</v>
      </c>
      <c r="BC125" s="280"/>
      <c r="BD125" s="284">
        <f t="shared" si="47"/>
        <v>0</v>
      </c>
      <c r="BE125" s="280"/>
      <c r="BF125" s="284">
        <f t="shared" si="48"/>
        <v>0</v>
      </c>
      <c r="BG125" s="280"/>
      <c r="BH125" s="284">
        <f t="shared" si="49"/>
        <v>0</v>
      </c>
      <c r="BI125" s="280" t="str">
        <f t="shared" si="50"/>
        <v/>
      </c>
      <c r="BJ125" s="280"/>
      <c r="BK125" s="284">
        <f t="shared" si="51"/>
        <v>0</v>
      </c>
      <c r="BL125" s="280"/>
      <c r="BM125" s="284">
        <f t="shared" si="52"/>
        <v>0</v>
      </c>
      <c r="BN125" s="271">
        <f t="shared" si="53"/>
        <v>0</v>
      </c>
      <c r="BO125" s="271" t="str">
        <f t="shared" si="54"/>
        <v>Confection</v>
      </c>
      <c r="BP125" s="271">
        <f t="shared" si="55"/>
        <v>0</v>
      </c>
      <c r="BQ125" s="269"/>
      <c r="BR125" s="269"/>
      <c r="BS125" s="269"/>
      <c r="BT125" s="285"/>
      <c r="BU125" s="273"/>
    </row>
    <row r="126" spans="1:73" ht="60.75" thickBot="1" x14ac:dyDescent="0.3">
      <c r="A126" s="269"/>
      <c r="B126" s="270"/>
      <c r="C126" s="271" t="str">
        <f t="shared" si="28"/>
        <v/>
      </c>
      <c r="D126" s="271" t="str">
        <f t="shared" si="29"/>
        <v/>
      </c>
      <c r="E126" s="270"/>
      <c r="F126" s="273"/>
      <c r="G126" s="269"/>
      <c r="H126" s="274"/>
      <c r="I126" s="274"/>
      <c r="J126" s="274"/>
      <c r="K126" s="274"/>
      <c r="L126" s="274"/>
      <c r="M126" s="275"/>
      <c r="N126" s="274"/>
      <c r="O126" s="276" t="str">
        <f t="shared" si="30"/>
        <v>Compéter montant FI</v>
      </c>
      <c r="P126" s="277" t="str">
        <f t="shared" si="31"/>
        <v/>
      </c>
      <c r="Q126" s="274"/>
      <c r="R126" s="276" t="str">
        <f t="shared" si="32"/>
        <v>Compléter montant contrat</v>
      </c>
      <c r="S126" s="278" t="str">
        <f t="shared" si="33"/>
        <v/>
      </c>
      <c r="T126" s="274"/>
      <c r="U126" s="276" t="str">
        <f t="shared" si="34"/>
        <v>Compléter montant contrat</v>
      </c>
      <c r="V126" s="279"/>
      <c r="W126" s="279"/>
      <c r="X126" s="279"/>
      <c r="Y126" s="274"/>
      <c r="Z126" s="280"/>
      <c r="AA126" s="281" t="str">
        <f t="shared" si="35"/>
        <v>Compléter date émission</v>
      </c>
      <c r="AB126" s="269"/>
      <c r="AC126" s="269"/>
      <c r="AD126" s="282"/>
      <c r="AE126" s="282"/>
      <c r="AF126" s="270"/>
      <c r="AG126" s="269"/>
      <c r="AH126" s="269"/>
      <c r="AI126" s="269"/>
      <c r="AJ126" s="269"/>
      <c r="AK126" s="283" t="str">
        <f t="shared" si="36"/>
        <v>Compléter mode de gestion et montant FI</v>
      </c>
      <c r="AL126" s="270"/>
      <c r="AM126" s="270"/>
      <c r="AN126" s="270"/>
      <c r="AO126" s="280"/>
      <c r="AP126" s="281" t="str">
        <f t="shared" si="37"/>
        <v>Préciser montant FI, mode de passation et Type marché</v>
      </c>
      <c r="AQ126" s="281" t="str">
        <f t="shared" si="38"/>
        <v>Préciser montant FI, mode de passation et Type marché</v>
      </c>
      <c r="AR126" s="281" t="str">
        <f t="shared" si="39"/>
        <v>Préciser montant FI, mode de passation et Type marché</v>
      </c>
      <c r="AS126" s="281" t="str">
        <f t="shared" si="40"/>
        <v>Préciser montant FI, mode de passation et Type marché</v>
      </c>
      <c r="AT126" s="281" t="str">
        <f t="shared" si="41"/>
        <v>Préciser montant FI, mode de passation et Type marché</v>
      </c>
      <c r="AU126" s="281" t="str">
        <f t="shared" si="42"/>
        <v>Compléter délais du marché</v>
      </c>
      <c r="AV126" s="281" t="str">
        <f t="shared" si="43"/>
        <v>Compléter délais du marché</v>
      </c>
      <c r="AW126" s="280"/>
      <c r="AX126" s="284">
        <f t="shared" si="44"/>
        <v>0</v>
      </c>
      <c r="AY126" s="280"/>
      <c r="AZ126" s="284">
        <f t="shared" si="45"/>
        <v>0</v>
      </c>
      <c r="BA126" s="280"/>
      <c r="BB126" s="284">
        <f t="shared" si="46"/>
        <v>0</v>
      </c>
      <c r="BC126" s="280"/>
      <c r="BD126" s="284">
        <f t="shared" si="47"/>
        <v>0</v>
      </c>
      <c r="BE126" s="280"/>
      <c r="BF126" s="284">
        <f t="shared" si="48"/>
        <v>0</v>
      </c>
      <c r="BG126" s="280"/>
      <c r="BH126" s="284">
        <f t="shared" si="49"/>
        <v>0</v>
      </c>
      <c r="BI126" s="280" t="str">
        <f t="shared" si="50"/>
        <v/>
      </c>
      <c r="BJ126" s="280"/>
      <c r="BK126" s="284">
        <f t="shared" si="51"/>
        <v>0</v>
      </c>
      <c r="BL126" s="280"/>
      <c r="BM126" s="284">
        <f t="shared" si="52"/>
        <v>0</v>
      </c>
      <c r="BN126" s="271">
        <f t="shared" si="53"/>
        <v>0</v>
      </c>
      <c r="BO126" s="271" t="str">
        <f t="shared" si="54"/>
        <v>Confection</v>
      </c>
      <c r="BP126" s="271">
        <f t="shared" si="55"/>
        <v>0</v>
      </c>
      <c r="BQ126" s="269"/>
      <c r="BR126" s="269"/>
      <c r="BS126" s="269"/>
      <c r="BT126" s="285"/>
      <c r="BU126" s="273"/>
    </row>
    <row r="127" spans="1:73" ht="60.75" thickBot="1" x14ac:dyDescent="0.3">
      <c r="A127" s="269"/>
      <c r="B127" s="270"/>
      <c r="C127" s="271" t="str">
        <f t="shared" si="28"/>
        <v/>
      </c>
      <c r="D127" s="271" t="str">
        <f t="shared" si="29"/>
        <v/>
      </c>
      <c r="E127" s="270"/>
      <c r="F127" s="273"/>
      <c r="G127" s="269"/>
      <c r="H127" s="274"/>
      <c r="I127" s="274"/>
      <c r="J127" s="274"/>
      <c r="K127" s="274"/>
      <c r="L127" s="274"/>
      <c r="M127" s="275"/>
      <c r="N127" s="274"/>
      <c r="O127" s="276" t="str">
        <f t="shared" si="30"/>
        <v>Compéter montant FI</v>
      </c>
      <c r="P127" s="277" t="str">
        <f t="shared" si="31"/>
        <v/>
      </c>
      <c r="Q127" s="274"/>
      <c r="R127" s="276" t="str">
        <f t="shared" si="32"/>
        <v>Compléter montant contrat</v>
      </c>
      <c r="S127" s="278" t="str">
        <f t="shared" si="33"/>
        <v/>
      </c>
      <c r="T127" s="274"/>
      <c r="U127" s="276" t="str">
        <f t="shared" si="34"/>
        <v>Compléter montant contrat</v>
      </c>
      <c r="V127" s="279"/>
      <c r="W127" s="279"/>
      <c r="X127" s="279"/>
      <c r="Y127" s="274"/>
      <c r="Z127" s="280"/>
      <c r="AA127" s="281" t="str">
        <f t="shared" si="35"/>
        <v>Compléter date émission</v>
      </c>
      <c r="AB127" s="269"/>
      <c r="AC127" s="269"/>
      <c r="AD127" s="282"/>
      <c r="AE127" s="282"/>
      <c r="AF127" s="270"/>
      <c r="AG127" s="269"/>
      <c r="AH127" s="269"/>
      <c r="AI127" s="269"/>
      <c r="AJ127" s="269"/>
      <c r="AK127" s="283" t="str">
        <f t="shared" si="36"/>
        <v>Compléter mode de gestion et montant FI</v>
      </c>
      <c r="AL127" s="270"/>
      <c r="AM127" s="270"/>
      <c r="AN127" s="270"/>
      <c r="AO127" s="280"/>
      <c r="AP127" s="281" t="str">
        <f t="shared" si="37"/>
        <v>Préciser montant FI, mode de passation et Type marché</v>
      </c>
      <c r="AQ127" s="281" t="str">
        <f t="shared" si="38"/>
        <v>Préciser montant FI, mode de passation et Type marché</v>
      </c>
      <c r="AR127" s="281" t="str">
        <f t="shared" si="39"/>
        <v>Préciser montant FI, mode de passation et Type marché</v>
      </c>
      <c r="AS127" s="281" t="str">
        <f t="shared" si="40"/>
        <v>Préciser montant FI, mode de passation et Type marché</v>
      </c>
      <c r="AT127" s="281" t="str">
        <f t="shared" si="41"/>
        <v>Préciser montant FI, mode de passation et Type marché</v>
      </c>
      <c r="AU127" s="281" t="str">
        <f t="shared" si="42"/>
        <v>Compléter délais du marché</v>
      </c>
      <c r="AV127" s="281" t="str">
        <f t="shared" si="43"/>
        <v>Compléter délais du marché</v>
      </c>
      <c r="AW127" s="280"/>
      <c r="AX127" s="284">
        <f t="shared" si="44"/>
        <v>0</v>
      </c>
      <c r="AY127" s="280"/>
      <c r="AZ127" s="284">
        <f t="shared" si="45"/>
        <v>0</v>
      </c>
      <c r="BA127" s="280"/>
      <c r="BB127" s="284">
        <f t="shared" si="46"/>
        <v>0</v>
      </c>
      <c r="BC127" s="280"/>
      <c r="BD127" s="284">
        <f t="shared" si="47"/>
        <v>0</v>
      </c>
      <c r="BE127" s="280"/>
      <c r="BF127" s="284">
        <f t="shared" si="48"/>
        <v>0</v>
      </c>
      <c r="BG127" s="280"/>
      <c r="BH127" s="284">
        <f t="shared" si="49"/>
        <v>0</v>
      </c>
      <c r="BI127" s="280" t="str">
        <f t="shared" si="50"/>
        <v/>
      </c>
      <c r="BJ127" s="280"/>
      <c r="BK127" s="284">
        <f t="shared" si="51"/>
        <v>0</v>
      </c>
      <c r="BL127" s="280"/>
      <c r="BM127" s="284">
        <f t="shared" si="52"/>
        <v>0</v>
      </c>
      <c r="BN127" s="271">
        <f t="shared" si="53"/>
        <v>0</v>
      </c>
      <c r="BO127" s="271" t="str">
        <f t="shared" si="54"/>
        <v>Confection</v>
      </c>
      <c r="BP127" s="271">
        <f t="shared" si="55"/>
        <v>0</v>
      </c>
      <c r="BQ127" s="269"/>
      <c r="BR127" s="269"/>
      <c r="BS127" s="269"/>
      <c r="BT127" s="285"/>
      <c r="BU127" s="273"/>
    </row>
    <row r="128" spans="1:73" ht="60.75" thickBot="1" x14ac:dyDescent="0.3">
      <c r="A128" s="269"/>
      <c r="B128" s="270"/>
      <c r="C128" s="271" t="str">
        <f t="shared" si="28"/>
        <v/>
      </c>
      <c r="D128" s="271" t="str">
        <f t="shared" si="29"/>
        <v/>
      </c>
      <c r="E128" s="270"/>
      <c r="F128" s="273"/>
      <c r="G128" s="269"/>
      <c r="H128" s="274"/>
      <c r="I128" s="274"/>
      <c r="J128" s="274"/>
      <c r="K128" s="274"/>
      <c r="L128" s="274"/>
      <c r="M128" s="275"/>
      <c r="N128" s="274"/>
      <c r="O128" s="276" t="str">
        <f t="shared" si="30"/>
        <v>Compéter montant FI</v>
      </c>
      <c r="P128" s="277" t="str">
        <f t="shared" si="31"/>
        <v/>
      </c>
      <c r="Q128" s="274"/>
      <c r="R128" s="276" t="str">
        <f t="shared" si="32"/>
        <v>Compléter montant contrat</v>
      </c>
      <c r="S128" s="278" t="str">
        <f t="shared" si="33"/>
        <v/>
      </c>
      <c r="T128" s="274"/>
      <c r="U128" s="276" t="str">
        <f t="shared" si="34"/>
        <v>Compléter montant contrat</v>
      </c>
      <c r="V128" s="279"/>
      <c r="W128" s="279"/>
      <c r="X128" s="279"/>
      <c r="Y128" s="274"/>
      <c r="Z128" s="280"/>
      <c r="AA128" s="281" t="str">
        <f t="shared" si="35"/>
        <v>Compléter date émission</v>
      </c>
      <c r="AB128" s="269"/>
      <c r="AC128" s="269"/>
      <c r="AD128" s="282"/>
      <c r="AE128" s="282"/>
      <c r="AF128" s="270"/>
      <c r="AG128" s="269"/>
      <c r="AH128" s="269"/>
      <c r="AI128" s="269"/>
      <c r="AJ128" s="269"/>
      <c r="AK128" s="283" t="str">
        <f t="shared" si="36"/>
        <v>Compléter mode de gestion et montant FI</v>
      </c>
      <c r="AL128" s="270"/>
      <c r="AM128" s="270"/>
      <c r="AN128" s="270"/>
      <c r="AO128" s="280"/>
      <c r="AP128" s="281" t="str">
        <f t="shared" si="37"/>
        <v>Préciser montant FI, mode de passation et Type marché</v>
      </c>
      <c r="AQ128" s="281" t="str">
        <f t="shared" si="38"/>
        <v>Préciser montant FI, mode de passation et Type marché</v>
      </c>
      <c r="AR128" s="281" t="str">
        <f t="shared" si="39"/>
        <v>Préciser montant FI, mode de passation et Type marché</v>
      </c>
      <c r="AS128" s="281" t="str">
        <f t="shared" si="40"/>
        <v>Préciser montant FI, mode de passation et Type marché</v>
      </c>
      <c r="AT128" s="281" t="str">
        <f t="shared" si="41"/>
        <v>Préciser montant FI, mode de passation et Type marché</v>
      </c>
      <c r="AU128" s="281" t="str">
        <f t="shared" si="42"/>
        <v>Compléter délais du marché</v>
      </c>
      <c r="AV128" s="281" t="str">
        <f t="shared" si="43"/>
        <v>Compléter délais du marché</v>
      </c>
      <c r="AW128" s="280"/>
      <c r="AX128" s="284">
        <f t="shared" si="44"/>
        <v>0</v>
      </c>
      <c r="AY128" s="280"/>
      <c r="AZ128" s="284">
        <f t="shared" si="45"/>
        <v>0</v>
      </c>
      <c r="BA128" s="280"/>
      <c r="BB128" s="284">
        <f t="shared" si="46"/>
        <v>0</v>
      </c>
      <c r="BC128" s="280"/>
      <c r="BD128" s="284">
        <f t="shared" si="47"/>
        <v>0</v>
      </c>
      <c r="BE128" s="280"/>
      <c r="BF128" s="284">
        <f t="shared" si="48"/>
        <v>0</v>
      </c>
      <c r="BG128" s="280"/>
      <c r="BH128" s="284">
        <f t="shared" si="49"/>
        <v>0</v>
      </c>
      <c r="BI128" s="280" t="str">
        <f t="shared" si="50"/>
        <v/>
      </c>
      <c r="BJ128" s="280"/>
      <c r="BK128" s="284">
        <f t="shared" si="51"/>
        <v>0</v>
      </c>
      <c r="BL128" s="280"/>
      <c r="BM128" s="284">
        <f t="shared" si="52"/>
        <v>0</v>
      </c>
      <c r="BN128" s="271">
        <f t="shared" si="53"/>
        <v>0</v>
      </c>
      <c r="BO128" s="271" t="str">
        <f t="shared" si="54"/>
        <v>Confection</v>
      </c>
      <c r="BP128" s="271">
        <f t="shared" si="55"/>
        <v>0</v>
      </c>
      <c r="BQ128" s="269"/>
      <c r="BR128" s="269"/>
      <c r="BS128" s="269"/>
      <c r="BT128" s="285"/>
      <c r="BU128" s="273"/>
    </row>
    <row r="129" spans="1:73" ht="60.75" thickBot="1" x14ac:dyDescent="0.3">
      <c r="A129" s="269"/>
      <c r="B129" s="270"/>
      <c r="C129" s="271" t="str">
        <f t="shared" si="28"/>
        <v/>
      </c>
      <c r="D129" s="271" t="str">
        <f t="shared" si="29"/>
        <v/>
      </c>
      <c r="E129" s="270"/>
      <c r="F129" s="273"/>
      <c r="G129" s="269"/>
      <c r="H129" s="274"/>
      <c r="I129" s="274"/>
      <c r="J129" s="274"/>
      <c r="K129" s="274"/>
      <c r="L129" s="274"/>
      <c r="M129" s="275"/>
      <c r="N129" s="274"/>
      <c r="O129" s="276" t="str">
        <f t="shared" si="30"/>
        <v>Compéter montant FI</v>
      </c>
      <c r="P129" s="277" t="str">
        <f t="shared" si="31"/>
        <v/>
      </c>
      <c r="Q129" s="274"/>
      <c r="R129" s="276" t="str">
        <f t="shared" si="32"/>
        <v>Compléter montant contrat</v>
      </c>
      <c r="S129" s="278" t="str">
        <f t="shared" si="33"/>
        <v/>
      </c>
      <c r="T129" s="274"/>
      <c r="U129" s="276" t="str">
        <f t="shared" si="34"/>
        <v>Compléter montant contrat</v>
      </c>
      <c r="V129" s="279"/>
      <c r="W129" s="279"/>
      <c r="X129" s="279"/>
      <c r="Y129" s="274"/>
      <c r="Z129" s="280"/>
      <c r="AA129" s="281" t="str">
        <f t="shared" si="35"/>
        <v>Compléter date émission</v>
      </c>
      <c r="AB129" s="269"/>
      <c r="AC129" s="269"/>
      <c r="AD129" s="282"/>
      <c r="AE129" s="282"/>
      <c r="AF129" s="270"/>
      <c r="AG129" s="269"/>
      <c r="AH129" s="269"/>
      <c r="AI129" s="269"/>
      <c r="AJ129" s="269"/>
      <c r="AK129" s="283" t="str">
        <f t="shared" si="36"/>
        <v>Compléter mode de gestion et montant FI</v>
      </c>
      <c r="AL129" s="270"/>
      <c r="AM129" s="270"/>
      <c r="AN129" s="270"/>
      <c r="AO129" s="280"/>
      <c r="AP129" s="281" t="str">
        <f t="shared" si="37"/>
        <v>Préciser montant FI, mode de passation et Type marché</v>
      </c>
      <c r="AQ129" s="281" t="str">
        <f t="shared" si="38"/>
        <v>Préciser montant FI, mode de passation et Type marché</v>
      </c>
      <c r="AR129" s="281" t="str">
        <f t="shared" si="39"/>
        <v>Préciser montant FI, mode de passation et Type marché</v>
      </c>
      <c r="AS129" s="281" t="str">
        <f t="shared" si="40"/>
        <v>Préciser montant FI, mode de passation et Type marché</v>
      </c>
      <c r="AT129" s="281" t="str">
        <f t="shared" si="41"/>
        <v>Préciser montant FI, mode de passation et Type marché</v>
      </c>
      <c r="AU129" s="281" t="str">
        <f t="shared" si="42"/>
        <v>Compléter délais du marché</v>
      </c>
      <c r="AV129" s="281" t="str">
        <f t="shared" si="43"/>
        <v>Compléter délais du marché</v>
      </c>
      <c r="AW129" s="280"/>
      <c r="AX129" s="284">
        <f t="shared" si="44"/>
        <v>0</v>
      </c>
      <c r="AY129" s="280"/>
      <c r="AZ129" s="284">
        <f t="shared" si="45"/>
        <v>0</v>
      </c>
      <c r="BA129" s="280"/>
      <c r="BB129" s="284">
        <f t="shared" si="46"/>
        <v>0</v>
      </c>
      <c r="BC129" s="280"/>
      <c r="BD129" s="284">
        <f t="shared" si="47"/>
        <v>0</v>
      </c>
      <c r="BE129" s="280"/>
      <c r="BF129" s="284">
        <f t="shared" si="48"/>
        <v>0</v>
      </c>
      <c r="BG129" s="280"/>
      <c r="BH129" s="284">
        <f t="shared" si="49"/>
        <v>0</v>
      </c>
      <c r="BI129" s="280" t="str">
        <f t="shared" si="50"/>
        <v/>
      </c>
      <c r="BJ129" s="280"/>
      <c r="BK129" s="284">
        <f t="shared" si="51"/>
        <v>0</v>
      </c>
      <c r="BL129" s="280"/>
      <c r="BM129" s="284">
        <f t="shared" si="52"/>
        <v>0</v>
      </c>
      <c r="BN129" s="271">
        <f t="shared" si="53"/>
        <v>0</v>
      </c>
      <c r="BO129" s="271" t="str">
        <f t="shared" si="54"/>
        <v>Confection</v>
      </c>
      <c r="BP129" s="271">
        <f t="shared" si="55"/>
        <v>0</v>
      </c>
      <c r="BQ129" s="269"/>
      <c r="BR129" s="269"/>
      <c r="BS129" s="269"/>
      <c r="BT129" s="285"/>
      <c r="BU129" s="273"/>
    </row>
    <row r="130" spans="1:73" ht="60.75" thickBot="1" x14ac:dyDescent="0.3">
      <c r="A130" s="269"/>
      <c r="B130" s="270"/>
      <c r="C130" s="271" t="str">
        <f t="shared" si="28"/>
        <v/>
      </c>
      <c r="D130" s="271" t="str">
        <f t="shared" si="29"/>
        <v/>
      </c>
      <c r="E130" s="270"/>
      <c r="F130" s="273"/>
      <c r="G130" s="269"/>
      <c r="H130" s="274"/>
      <c r="I130" s="274"/>
      <c r="J130" s="274"/>
      <c r="K130" s="274"/>
      <c r="L130" s="274"/>
      <c r="M130" s="275"/>
      <c r="N130" s="274"/>
      <c r="O130" s="276" t="str">
        <f t="shared" si="30"/>
        <v>Compéter montant FI</v>
      </c>
      <c r="P130" s="277" t="str">
        <f t="shared" si="31"/>
        <v/>
      </c>
      <c r="Q130" s="274"/>
      <c r="R130" s="276" t="str">
        <f t="shared" si="32"/>
        <v>Compléter montant contrat</v>
      </c>
      <c r="S130" s="278" t="str">
        <f t="shared" si="33"/>
        <v/>
      </c>
      <c r="T130" s="274"/>
      <c r="U130" s="276" t="str">
        <f t="shared" si="34"/>
        <v>Compléter montant contrat</v>
      </c>
      <c r="V130" s="279"/>
      <c r="W130" s="279"/>
      <c r="X130" s="279"/>
      <c r="Y130" s="274"/>
      <c r="Z130" s="280"/>
      <c r="AA130" s="281" t="str">
        <f t="shared" si="35"/>
        <v>Compléter date émission</v>
      </c>
      <c r="AB130" s="269"/>
      <c r="AC130" s="269"/>
      <c r="AD130" s="282"/>
      <c r="AE130" s="282"/>
      <c r="AF130" s="270"/>
      <c r="AG130" s="269"/>
      <c r="AH130" s="269"/>
      <c r="AI130" s="269"/>
      <c r="AJ130" s="269"/>
      <c r="AK130" s="283" t="str">
        <f t="shared" si="36"/>
        <v>Compléter mode de gestion et montant FI</v>
      </c>
      <c r="AL130" s="270"/>
      <c r="AM130" s="270"/>
      <c r="AN130" s="270"/>
      <c r="AO130" s="280"/>
      <c r="AP130" s="281" t="str">
        <f t="shared" si="37"/>
        <v>Préciser montant FI, mode de passation et Type marché</v>
      </c>
      <c r="AQ130" s="281" t="str">
        <f t="shared" si="38"/>
        <v>Préciser montant FI, mode de passation et Type marché</v>
      </c>
      <c r="AR130" s="281" t="str">
        <f t="shared" si="39"/>
        <v>Préciser montant FI, mode de passation et Type marché</v>
      </c>
      <c r="AS130" s="281" t="str">
        <f t="shared" si="40"/>
        <v>Préciser montant FI, mode de passation et Type marché</v>
      </c>
      <c r="AT130" s="281" t="str">
        <f t="shared" si="41"/>
        <v>Préciser montant FI, mode de passation et Type marché</v>
      </c>
      <c r="AU130" s="281" t="str">
        <f t="shared" si="42"/>
        <v>Compléter délais du marché</v>
      </c>
      <c r="AV130" s="281" t="str">
        <f t="shared" si="43"/>
        <v>Compléter délais du marché</v>
      </c>
      <c r="AW130" s="280"/>
      <c r="AX130" s="284">
        <f t="shared" si="44"/>
        <v>0</v>
      </c>
      <c r="AY130" s="280"/>
      <c r="AZ130" s="284">
        <f t="shared" si="45"/>
        <v>0</v>
      </c>
      <c r="BA130" s="280"/>
      <c r="BB130" s="284">
        <f t="shared" si="46"/>
        <v>0</v>
      </c>
      <c r="BC130" s="280"/>
      <c r="BD130" s="284">
        <f t="shared" si="47"/>
        <v>0</v>
      </c>
      <c r="BE130" s="280"/>
      <c r="BF130" s="284">
        <f t="shared" si="48"/>
        <v>0</v>
      </c>
      <c r="BG130" s="280"/>
      <c r="BH130" s="284">
        <f t="shared" si="49"/>
        <v>0</v>
      </c>
      <c r="BI130" s="280" t="str">
        <f t="shared" si="50"/>
        <v/>
      </c>
      <c r="BJ130" s="280"/>
      <c r="BK130" s="284">
        <f t="shared" si="51"/>
        <v>0</v>
      </c>
      <c r="BL130" s="280"/>
      <c r="BM130" s="284">
        <f t="shared" si="52"/>
        <v>0</v>
      </c>
      <c r="BN130" s="271">
        <f t="shared" si="53"/>
        <v>0</v>
      </c>
      <c r="BO130" s="271" t="str">
        <f t="shared" si="54"/>
        <v>Confection</v>
      </c>
      <c r="BP130" s="271">
        <f t="shared" si="55"/>
        <v>0</v>
      </c>
      <c r="BQ130" s="269"/>
      <c r="BR130" s="269"/>
      <c r="BS130" s="269"/>
      <c r="BT130" s="285"/>
      <c r="BU130" s="273"/>
    </row>
    <row r="131" spans="1:73" ht="60.75" thickBot="1" x14ac:dyDescent="0.3">
      <c r="A131" s="269"/>
      <c r="B131" s="270"/>
      <c r="C131" s="271" t="str">
        <f t="shared" si="28"/>
        <v/>
      </c>
      <c r="D131" s="271" t="str">
        <f t="shared" si="29"/>
        <v/>
      </c>
      <c r="E131" s="270"/>
      <c r="F131" s="273"/>
      <c r="G131" s="269"/>
      <c r="H131" s="274"/>
      <c r="I131" s="274"/>
      <c r="J131" s="274"/>
      <c r="K131" s="274"/>
      <c r="L131" s="274"/>
      <c r="M131" s="275"/>
      <c r="N131" s="274"/>
      <c r="O131" s="276" t="str">
        <f t="shared" si="30"/>
        <v>Compéter montant FI</v>
      </c>
      <c r="P131" s="277" t="str">
        <f t="shared" si="31"/>
        <v/>
      </c>
      <c r="Q131" s="274"/>
      <c r="R131" s="276" t="str">
        <f t="shared" si="32"/>
        <v>Compléter montant contrat</v>
      </c>
      <c r="S131" s="278" t="str">
        <f t="shared" si="33"/>
        <v/>
      </c>
      <c r="T131" s="274"/>
      <c r="U131" s="276" t="str">
        <f t="shared" si="34"/>
        <v>Compléter montant contrat</v>
      </c>
      <c r="V131" s="279"/>
      <c r="W131" s="279"/>
      <c r="X131" s="279"/>
      <c r="Y131" s="274"/>
      <c r="Z131" s="280"/>
      <c r="AA131" s="281" t="str">
        <f t="shared" si="35"/>
        <v>Compléter date émission</v>
      </c>
      <c r="AB131" s="269"/>
      <c r="AC131" s="269"/>
      <c r="AD131" s="282"/>
      <c r="AE131" s="282"/>
      <c r="AF131" s="270"/>
      <c r="AG131" s="269"/>
      <c r="AH131" s="269"/>
      <c r="AI131" s="269"/>
      <c r="AJ131" s="269"/>
      <c r="AK131" s="283" t="str">
        <f t="shared" si="36"/>
        <v>Compléter mode de gestion et montant FI</v>
      </c>
      <c r="AL131" s="270"/>
      <c r="AM131" s="270"/>
      <c r="AN131" s="270"/>
      <c r="AO131" s="280"/>
      <c r="AP131" s="281" t="str">
        <f t="shared" si="37"/>
        <v>Préciser montant FI, mode de passation et Type marché</v>
      </c>
      <c r="AQ131" s="281" t="str">
        <f t="shared" si="38"/>
        <v>Préciser montant FI, mode de passation et Type marché</v>
      </c>
      <c r="AR131" s="281" t="str">
        <f t="shared" si="39"/>
        <v>Préciser montant FI, mode de passation et Type marché</v>
      </c>
      <c r="AS131" s="281" t="str">
        <f t="shared" si="40"/>
        <v>Préciser montant FI, mode de passation et Type marché</v>
      </c>
      <c r="AT131" s="281" t="str">
        <f t="shared" si="41"/>
        <v>Préciser montant FI, mode de passation et Type marché</v>
      </c>
      <c r="AU131" s="281" t="str">
        <f t="shared" si="42"/>
        <v>Compléter délais du marché</v>
      </c>
      <c r="AV131" s="281" t="str">
        <f t="shared" si="43"/>
        <v>Compléter délais du marché</v>
      </c>
      <c r="AW131" s="280"/>
      <c r="AX131" s="284">
        <f t="shared" si="44"/>
        <v>0</v>
      </c>
      <c r="AY131" s="280"/>
      <c r="AZ131" s="284">
        <f t="shared" si="45"/>
        <v>0</v>
      </c>
      <c r="BA131" s="280"/>
      <c r="BB131" s="284">
        <f t="shared" si="46"/>
        <v>0</v>
      </c>
      <c r="BC131" s="280"/>
      <c r="BD131" s="284">
        <f t="shared" si="47"/>
        <v>0</v>
      </c>
      <c r="BE131" s="280"/>
      <c r="BF131" s="284">
        <f t="shared" si="48"/>
        <v>0</v>
      </c>
      <c r="BG131" s="280"/>
      <c r="BH131" s="284">
        <f t="shared" si="49"/>
        <v>0</v>
      </c>
      <c r="BI131" s="280" t="str">
        <f t="shared" si="50"/>
        <v/>
      </c>
      <c r="BJ131" s="280"/>
      <c r="BK131" s="284">
        <f t="shared" si="51"/>
        <v>0</v>
      </c>
      <c r="BL131" s="280"/>
      <c r="BM131" s="284">
        <f t="shared" si="52"/>
        <v>0</v>
      </c>
      <c r="BN131" s="271">
        <f t="shared" si="53"/>
        <v>0</v>
      </c>
      <c r="BO131" s="271" t="str">
        <f t="shared" si="54"/>
        <v>Confection</v>
      </c>
      <c r="BP131" s="271">
        <f t="shared" si="55"/>
        <v>0</v>
      </c>
      <c r="BQ131" s="269"/>
      <c r="BR131" s="269"/>
      <c r="BS131" s="269"/>
      <c r="BT131" s="285"/>
      <c r="BU131" s="273"/>
    </row>
    <row r="132" spans="1:73" ht="60.75" thickBot="1" x14ac:dyDescent="0.3">
      <c r="A132" s="269"/>
      <c r="B132" s="270"/>
      <c r="C132" s="271" t="str">
        <f t="shared" si="28"/>
        <v/>
      </c>
      <c r="D132" s="271" t="str">
        <f t="shared" si="29"/>
        <v/>
      </c>
      <c r="E132" s="270"/>
      <c r="F132" s="273"/>
      <c r="G132" s="269"/>
      <c r="H132" s="274"/>
      <c r="I132" s="274"/>
      <c r="J132" s="274"/>
      <c r="K132" s="274"/>
      <c r="L132" s="274"/>
      <c r="M132" s="275"/>
      <c r="N132" s="274"/>
      <c r="O132" s="276" t="str">
        <f t="shared" si="30"/>
        <v>Compéter montant FI</v>
      </c>
      <c r="P132" s="277" t="str">
        <f t="shared" si="31"/>
        <v/>
      </c>
      <c r="Q132" s="274"/>
      <c r="R132" s="276" t="str">
        <f t="shared" si="32"/>
        <v>Compléter montant contrat</v>
      </c>
      <c r="S132" s="278" t="str">
        <f t="shared" si="33"/>
        <v/>
      </c>
      <c r="T132" s="274"/>
      <c r="U132" s="276" t="str">
        <f t="shared" si="34"/>
        <v>Compléter montant contrat</v>
      </c>
      <c r="V132" s="279"/>
      <c r="W132" s="279"/>
      <c r="X132" s="279"/>
      <c r="Y132" s="274"/>
      <c r="Z132" s="280"/>
      <c r="AA132" s="281" t="str">
        <f t="shared" si="35"/>
        <v>Compléter date émission</v>
      </c>
      <c r="AB132" s="269"/>
      <c r="AC132" s="269"/>
      <c r="AD132" s="282"/>
      <c r="AE132" s="282"/>
      <c r="AF132" s="270"/>
      <c r="AG132" s="269"/>
      <c r="AH132" s="269"/>
      <c r="AI132" s="269"/>
      <c r="AJ132" s="269"/>
      <c r="AK132" s="283" t="str">
        <f t="shared" si="36"/>
        <v>Compléter mode de gestion et montant FI</v>
      </c>
      <c r="AL132" s="270"/>
      <c r="AM132" s="270"/>
      <c r="AN132" s="270"/>
      <c r="AO132" s="280"/>
      <c r="AP132" s="281" t="str">
        <f t="shared" si="37"/>
        <v>Préciser montant FI, mode de passation et Type marché</v>
      </c>
      <c r="AQ132" s="281" t="str">
        <f t="shared" si="38"/>
        <v>Préciser montant FI, mode de passation et Type marché</v>
      </c>
      <c r="AR132" s="281" t="str">
        <f t="shared" si="39"/>
        <v>Préciser montant FI, mode de passation et Type marché</v>
      </c>
      <c r="AS132" s="281" t="str">
        <f t="shared" si="40"/>
        <v>Préciser montant FI, mode de passation et Type marché</v>
      </c>
      <c r="AT132" s="281" t="str">
        <f t="shared" si="41"/>
        <v>Préciser montant FI, mode de passation et Type marché</v>
      </c>
      <c r="AU132" s="281" t="str">
        <f t="shared" si="42"/>
        <v>Compléter délais du marché</v>
      </c>
      <c r="AV132" s="281" t="str">
        <f t="shared" si="43"/>
        <v>Compléter délais du marché</v>
      </c>
      <c r="AW132" s="280"/>
      <c r="AX132" s="284">
        <f t="shared" si="44"/>
        <v>0</v>
      </c>
      <c r="AY132" s="280"/>
      <c r="AZ132" s="284">
        <f t="shared" si="45"/>
        <v>0</v>
      </c>
      <c r="BA132" s="280"/>
      <c r="BB132" s="284">
        <f t="shared" si="46"/>
        <v>0</v>
      </c>
      <c r="BC132" s="280"/>
      <c r="BD132" s="284">
        <f t="shared" si="47"/>
        <v>0</v>
      </c>
      <c r="BE132" s="280"/>
      <c r="BF132" s="284">
        <f t="shared" si="48"/>
        <v>0</v>
      </c>
      <c r="BG132" s="280"/>
      <c r="BH132" s="284">
        <f t="shared" si="49"/>
        <v>0</v>
      </c>
      <c r="BI132" s="280" t="str">
        <f t="shared" si="50"/>
        <v/>
      </c>
      <c r="BJ132" s="280"/>
      <c r="BK132" s="284">
        <f t="shared" si="51"/>
        <v>0</v>
      </c>
      <c r="BL132" s="280"/>
      <c r="BM132" s="284">
        <f t="shared" si="52"/>
        <v>0</v>
      </c>
      <c r="BN132" s="271">
        <f t="shared" si="53"/>
        <v>0</v>
      </c>
      <c r="BO132" s="271" t="str">
        <f t="shared" si="54"/>
        <v>Confection</v>
      </c>
      <c r="BP132" s="271">
        <f t="shared" si="55"/>
        <v>0</v>
      </c>
      <c r="BQ132" s="269"/>
      <c r="BR132" s="269"/>
      <c r="BS132" s="269"/>
      <c r="BT132" s="285"/>
      <c r="BU132" s="273"/>
    </row>
    <row r="133" spans="1:73" ht="60.75" thickBot="1" x14ac:dyDescent="0.3">
      <c r="A133" s="269"/>
      <c r="B133" s="270"/>
      <c r="C133" s="271" t="str">
        <f t="shared" si="28"/>
        <v/>
      </c>
      <c r="D133" s="271" t="str">
        <f t="shared" si="29"/>
        <v/>
      </c>
      <c r="E133" s="270"/>
      <c r="F133" s="273"/>
      <c r="G133" s="269"/>
      <c r="H133" s="274"/>
      <c r="I133" s="274"/>
      <c r="J133" s="274"/>
      <c r="K133" s="274"/>
      <c r="L133" s="274"/>
      <c r="M133" s="275"/>
      <c r="N133" s="274"/>
      <c r="O133" s="276" t="str">
        <f t="shared" si="30"/>
        <v>Compéter montant FI</v>
      </c>
      <c r="P133" s="277" t="str">
        <f t="shared" si="31"/>
        <v/>
      </c>
      <c r="Q133" s="274"/>
      <c r="R133" s="276" t="str">
        <f t="shared" si="32"/>
        <v>Compléter montant contrat</v>
      </c>
      <c r="S133" s="278" t="str">
        <f t="shared" si="33"/>
        <v/>
      </c>
      <c r="T133" s="274"/>
      <c r="U133" s="276" t="str">
        <f t="shared" si="34"/>
        <v>Compléter montant contrat</v>
      </c>
      <c r="V133" s="279"/>
      <c r="W133" s="279"/>
      <c r="X133" s="279"/>
      <c r="Y133" s="274"/>
      <c r="Z133" s="280"/>
      <c r="AA133" s="281" t="str">
        <f t="shared" si="35"/>
        <v>Compléter date émission</v>
      </c>
      <c r="AB133" s="269"/>
      <c r="AC133" s="269"/>
      <c r="AD133" s="282"/>
      <c r="AE133" s="282"/>
      <c r="AF133" s="270"/>
      <c r="AG133" s="269"/>
      <c r="AH133" s="269"/>
      <c r="AI133" s="269"/>
      <c r="AJ133" s="269"/>
      <c r="AK133" s="283" t="str">
        <f t="shared" si="36"/>
        <v>Compléter mode de gestion et montant FI</v>
      </c>
      <c r="AL133" s="270"/>
      <c r="AM133" s="270"/>
      <c r="AN133" s="270"/>
      <c r="AO133" s="280"/>
      <c r="AP133" s="281" t="str">
        <f t="shared" si="37"/>
        <v>Préciser montant FI, mode de passation et Type marché</v>
      </c>
      <c r="AQ133" s="281" t="str">
        <f t="shared" si="38"/>
        <v>Préciser montant FI, mode de passation et Type marché</v>
      </c>
      <c r="AR133" s="281" t="str">
        <f t="shared" si="39"/>
        <v>Préciser montant FI, mode de passation et Type marché</v>
      </c>
      <c r="AS133" s="281" t="str">
        <f t="shared" si="40"/>
        <v>Préciser montant FI, mode de passation et Type marché</v>
      </c>
      <c r="AT133" s="281" t="str">
        <f t="shared" si="41"/>
        <v>Préciser montant FI, mode de passation et Type marché</v>
      </c>
      <c r="AU133" s="281" t="str">
        <f t="shared" si="42"/>
        <v>Compléter délais du marché</v>
      </c>
      <c r="AV133" s="281" t="str">
        <f t="shared" si="43"/>
        <v>Compléter délais du marché</v>
      </c>
      <c r="AW133" s="280"/>
      <c r="AX133" s="284">
        <f t="shared" si="44"/>
        <v>0</v>
      </c>
      <c r="AY133" s="280"/>
      <c r="AZ133" s="284">
        <f t="shared" si="45"/>
        <v>0</v>
      </c>
      <c r="BA133" s="280"/>
      <c r="BB133" s="284">
        <f t="shared" si="46"/>
        <v>0</v>
      </c>
      <c r="BC133" s="280"/>
      <c r="BD133" s="284">
        <f t="shared" si="47"/>
        <v>0</v>
      </c>
      <c r="BE133" s="280"/>
      <c r="BF133" s="284">
        <f t="shared" si="48"/>
        <v>0</v>
      </c>
      <c r="BG133" s="280"/>
      <c r="BH133" s="284">
        <f t="shared" si="49"/>
        <v>0</v>
      </c>
      <c r="BI133" s="280" t="str">
        <f t="shared" si="50"/>
        <v/>
      </c>
      <c r="BJ133" s="280"/>
      <c r="BK133" s="284">
        <f t="shared" si="51"/>
        <v>0</v>
      </c>
      <c r="BL133" s="280"/>
      <c r="BM133" s="284">
        <f t="shared" si="52"/>
        <v>0</v>
      </c>
      <c r="BN133" s="271">
        <f t="shared" si="53"/>
        <v>0</v>
      </c>
      <c r="BO133" s="271" t="str">
        <f t="shared" si="54"/>
        <v>Confection</v>
      </c>
      <c r="BP133" s="271">
        <f t="shared" si="55"/>
        <v>0</v>
      </c>
      <c r="BQ133" s="269"/>
      <c r="BR133" s="269"/>
      <c r="BS133" s="269"/>
      <c r="BT133" s="285"/>
      <c r="BU133" s="273"/>
    </row>
    <row r="134" spans="1:73" ht="60.75" thickBot="1" x14ac:dyDescent="0.3">
      <c r="A134" s="269"/>
      <c r="B134" s="270"/>
      <c r="C134" s="271" t="str">
        <f t="shared" ref="C134:C197" si="56">IF(A134="REPBDI","n/a",IF(A134="PAEX","BDI0402111",IF(A134="PAREC","BDI00005",IF(A134="FBBR","BDI00006",IF(A134="APVR","BDI0502411",IF(AND(A134="Justice",B134=""),"compléter volet",IF(AND(A134="Justice",B134="AIOJ"),"BDI0703511",IF(AND(A134="Justice",B134="Justice C.-O."),"BDI0804711",IF(AND(A134="Justice",B134="Central &amp; Périph."),"BDI1006711",IF(A134="AEP","BDI0704211",IF(A134="FCE","BDI0704511",IF(AND(A134="Pavage",B134=""),"compléter volet",IF(AND(A134="Pavage",B134="HIMO"),"BDI0804911",IF(AND(A134="Pavage",B134="PNUD"),"BDI100691T",IF(A134="ADLPC","BDI0805011",IF(A134="PADAPC","BDI0805111",IF(A134="PAIOSA","BDI0905511",IF(A134="AFIE","BDI0905711",IF(A134="PAISS","BDI0905811",IF(AND(A134="Police",B134=""),"compléter volet",IF(AND(A134="Police",B134="APPNB"),"BDI0804811",IF(AND(A134="Police",B134="Appui SSR"),"BDI0905911",IF(A134="AFPT","BDI1006611",IF(A134="AASMPB","BDI1207311",IF(A134="ABGLC","BDI1107211",IF(A134="ASNIS","BDI1006811",IF(A134="MiniRelEx","BDI0703711",IF(A134="",""))))))))))))))))))))))))))))</f>
        <v/>
      </c>
      <c r="D134" s="271" t="str">
        <f t="shared" ref="D134:D197" si="57">IF(A134="REPBDI","n/a",IF(A134="PAEX","Autre",IF(A134="PAREC","Autre",IF(A134="FBBR","Autre",IF(A134="APVR","Agriculture",IF(A134="Justice","Gouvernance",IF(A134="AEP","Education",IF(A134="FCE","Education",IF(A134="Pavage","Infrastructure",IF(A134="ADLPC","Gouvernance",IF(A134="PADAPC","Agriculture",IF(A134="PAIOSA","Agriculture",IF(A134="AFIE","Education",IF(A134="PAISS","Santé",IF(A134="Police","Gouvernance",IF(A134="AFPT","Education",IF(A134="AASMPB","Gouvernance",IF(A134="ABGLC","Gouvernance",IF(A134="ASNIS","Santé",IF(A134="MiniRelEx","Autre",IF(A134="","")))))))))))))))))))))</f>
        <v/>
      </c>
      <c r="E134" s="270"/>
      <c r="F134" s="273"/>
      <c r="G134" s="269"/>
      <c r="H134" s="274"/>
      <c r="I134" s="274"/>
      <c r="J134" s="274"/>
      <c r="K134" s="274"/>
      <c r="L134" s="274"/>
      <c r="M134" s="275"/>
      <c r="N134" s="274"/>
      <c r="O134" s="276" t="str">
        <f t="shared" ref="O134:O197" si="58">IF(OR(H134="",I134=""),"Compéter montant FI",IF(M134="EUR",(N134/H134),IF(M134="BIF",N134/I134,IF(M134="USD",N134/(H134*1.3),IF(M134="","")))))</f>
        <v>Compéter montant FI</v>
      </c>
      <c r="P134" s="277" t="str">
        <f t="shared" ref="P134:P197" si="59">IF(M134="","",M134)</f>
        <v/>
      </c>
      <c r="Q134" s="274"/>
      <c r="R134" s="276" t="str">
        <f t="shared" ref="R134:R197" si="60">IF(OR(H134="",I134="",N134=""),"Compléter montant contrat",IF(Q134="","Compléter montant avenant",Q134/N134))</f>
        <v>Compléter montant contrat</v>
      </c>
      <c r="S134" s="278" t="str">
        <f t="shared" ref="S134:S197" si="61">IF(M134="","",M134)</f>
        <v/>
      </c>
      <c r="T134" s="274"/>
      <c r="U134" s="276" t="str">
        <f t="shared" ref="U134:U197" si="62">IF(OR(H134="",I134="",N134=""),"Compléter montant contrat",T134/(N134+Q134))</f>
        <v>Compléter montant contrat</v>
      </c>
      <c r="V134" s="279"/>
      <c r="W134" s="279"/>
      <c r="X134" s="279"/>
      <c r="Y134" s="274"/>
      <c r="Z134" s="280"/>
      <c r="AA134" s="281" t="str">
        <f t="shared" ref="AA134:AA197" si="63">IF(Z134="","Compléter date émission",IF(Z134="n/a","n/a",IF(AF134="","Compléter délai de garantie",Z134+AF134)))</f>
        <v>Compléter date émission</v>
      </c>
      <c r="AB134" s="269"/>
      <c r="AC134" s="269"/>
      <c r="AD134" s="282"/>
      <c r="AE134" s="282"/>
      <c r="AF134" s="270"/>
      <c r="AG134" s="269"/>
      <c r="AH134" s="269"/>
      <c r="AI134" s="269"/>
      <c r="AJ134" s="269"/>
      <c r="AK134" s="283" t="str">
        <f t="shared" ref="AK134:AK197" si="64">IF(OR(G134="",AND(L134="",K134="")),"Compléter mode de gestion et montant FI",IF(AND(G134="Régie",K134&lt;25000),"Aucun",IF(AND(G134="Régie",K134&gt;=25000,K134&lt;200000),"ANO RR",IF(AND(G134="Régie",K134&gt;=200000),"ANO RR + Mandat HQ",IF(AND(G134="Cogestion",K134&lt;25000),"Aucun",IF(AND(G134="Cogestion",K134&gt;=25000,L134&lt;150000000),"ANO RR",IF(AND(G134="Cogestion",L134&gt;=150000000,K134&lt;200000),"ANO RR + ANO DNCMP",IF(AND(G134="Cogestion",K134&gt;=200000),"ANO RR + ANO DNCMP + mandat HQ","Compléter mode de gestion et montant FI"))))))))</f>
        <v>Compléter mode de gestion et montant FI</v>
      </c>
      <c r="AL134" s="270"/>
      <c r="AM134" s="270"/>
      <c r="AN134" s="270"/>
      <c r="AO134" s="280"/>
      <c r="AP134" s="281" t="str">
        <f t="shared" ref="AP134:AP197" si="65">IF(OR(AK134="Compléter mode de gestion et montant FI",AB134=""),"Préciser montant FI, mode de passation et Type marché",IF(AO134="","Compléter date de confection",IF(OR(AK134="aucun",AK134="ANO RR",AK134="ANO RR + Mandat HQ"),"n/a",IF(OR(AK134="ANO RR + ANO DNCMP",AK134="ANO RR + ANO DNCMP + Mandat HQ"),AO134+23,"Préciser montant FI, mode de passation et Type marché"))))</f>
        <v>Préciser montant FI, mode de passation et Type marché</v>
      </c>
      <c r="AQ134" s="281" t="str">
        <f t="shared" ref="AQ134:AQ197" si="66">IF(OR(AK134="Compléter mode de gestion et montant FI",AB134=""),"Préciser montant FI, mode de passation et Type marché",IF(AO134="","Compléter date de confection",IF(OR(AK134="ANO RR + ANO DNCMP",AK134="ANO RR + ANO DNCMP + Mandat HQ"),AP134+3,IF(OR(AK134="ANO RR",AK134="ANO RR + Mandat HQ"),AO134+10,AO134+3))))</f>
        <v>Préciser montant FI, mode de passation et Type marché</v>
      </c>
      <c r="AR134" s="281" t="str">
        <f t="shared" ref="AR134:AR197" si="67">IF(OR(AK134="Compléter mode de gestion et montant FI",AB134=""),"Préciser montant FI, mode de passation et Type marché",IF(AO134="","Compléter date de confection",IF(AND(AB134="AOPQ phase 1",H134&lt;150000),AQ134+30,IF(AND(AB134="AOPQ phase 1",H134&gt;=150000),AQ134+45,IF(AB134="AOPQ phase 2",AQ134+30,IF(AND(OR(AB134="AOO",AB134="AOR"),H134&lt;150000),AQ134+30,IF(AND(OR(AB134="AOO",AB134="AOR"),H134&gt;=150000),AQ134+45,IF(AND(AB134="AOC",H134&lt;150000),AQ134+30,IF(AND(AB134="AOC",H134&gt;=150000),AQ134+45,IF(AND(AB134="MPI phase 1",H134&lt;150000),AQ134+30,IF(AND(AB134="MPI phase 1",H134&gt;=150000),AQ134+45,IF(AB134="MPI phase 2",AQ134+30,IF(AND(AB134="MCo",H134&lt;150000),AQ134+30,IF(AND(AB134="MCo",H134&gt;=150000),AQ134+45,IF(AND(AB134="MCl",H134&lt;150000),AQ134+30,IF(AND(AB134="MCl",H134&gt;=150000),AQ134+45,IF(OR(AB134="DC",AB134="GAG"),AQ134+15,IF(AND(G134="Régie",OR(H134&lt;85000,AB134="PNSP")),AQ134+15,IF(AND(G134="Régie",OR(AB134="AOG",AB134="AP"),H134&gt;=85000,H134&lt;150000),AQ134+36,IF(AND(G134="Régie",OR(AB134="AOG",AB134="AP"),H134&gt;=150000,H134&lt;193000),AQ134+45,IF(AND(G134="Régie",OR(AB134="AOG",AB134="AP"),H134&gt;=193000,OR(AC134="Services",AC134="Fournitures")),AQ134+52,IF(AND(G134="Régie",OR(AB134="AOG",AB134="AP"),H134&gt;=193000,AC134="Travaux"),AQ134+45,IF(AND(AB134="PNAP phase 1",H134&lt;150000),AQ134+15,IF(AND(AB134="PNAP phase 1",H134&gt;=150000),AQ134+45,IF(AND(AB134="PNAP phase 2",H134&lt;150000),AQ134+15,IF(AND(AB134="PNAP phase 2",H134&gt;=200000),AQ134+40,IF(AND(AB134="PNAP directe",H134&lt;150000),AQ134+22,IF(AND(AB134="PNAP directe",H134&gt;=150000),AQ134+45,"Préciser montant FI, mode de passation et Type marché"))))))))))))))))))))))))))))</f>
        <v>Préciser montant FI, mode de passation et Type marché</v>
      </c>
      <c r="AS134" s="281" t="str">
        <f t="shared" ref="AS134:AS197" si="68">IF(OR(AK134="Compléter mode de gestion et montant FI",AB134=""),"Préciser montant FI, mode de passation et Type marché",IF(AO134="","Compléter date de confection",IF(OR(AB134="AOPQ phase 1",AB134="AOPQ phase 2",AB134="AOO",AB134="AOC",AB134="AOR",AB134="MPI phase 1",AB134="MPI phase 2",AB134="MCo",AB134="MCl"),AR134+47,IF(OR(AB134="AOG",AB134="AP"),AR134+30,IF(OR(AB134="PNAP phase 1",AB134="PNAP phase 2",AB134="PNSP",AB134="DC",AB134="GAG",AB134="PNAP directe"),AR134+15,"Préciser montant FI, mode de passation et Type marché")))))</f>
        <v>Préciser montant FI, mode de passation et Type marché</v>
      </c>
      <c r="AT134" s="281" t="str">
        <f t="shared" ref="AT134:AT197" si="69">IF(OR(AK134="Compléter mode de gestion et montant FI",AB134=""),"Préciser montant FI, mode de passation et Type marché",IF(AO134="","Compléter date de confection",IF(AND(AB134="GAG",I134&lt;150000000),AS134+5,IF(AND(AB134="GAG",I134&gt;=150000000),AS134+20,IF(AK134="aucun",AS134+3,IF(AND(AK134="ANO RR",G134="Régie"),AS134+13,IF(AND(AK134="ANO RR",G134="Cogestion"),AS134+32,IF(AK134="ANO RR + Mandat HQ",AS134+33,IF(AK134="ANO RR + ANO DNCMP",AS134+60,IF(AK134="ANO RR + ANO DNCMP + Mandat HQ",AS134+60,"Préciser montant FI, mode de passation et Type marché"))))))))))</f>
        <v>Préciser montant FI, mode de passation et Type marché</v>
      </c>
      <c r="AU134" s="281" t="str">
        <f t="shared" ref="AU134:AU197" si="70">IF(OR(AB134="MPI phase 1",AB134="PNAP phase 1",AB134="AOPQ phase 1"),"n/a",IF(OR(AD134=0,AD134=""),"Compléter délais du marché",IF(OR(AF134=0,AF134=""),"n/a",IF(AT134="Préciser montant FI, mode de passation et Type marché","Préciser montant FI, mode de passation et Type marché",IF(AT134="Compléter date de confection","Compléter date de confection",AT134+AD134+AE134)))))</f>
        <v>Compléter délais du marché</v>
      </c>
      <c r="AV134" s="281" t="str">
        <f t="shared" ref="AV134:AV197" si="71">IF(AU134="Compléter délais du marché","Compléter délais du marché",IF(AND(AU134="n/a",AT134="Préciser montant FI, mode de passation et Type marché"),"Préciser montant FI, mode de passation et Type marché",IF(AT134="Compléter date de confection","Compléter date de confection",IF(OR(AB134="MPI phase 1",AB134="PNAP phase 1",AB134="AOPQ phase 1"),"n/a",IF(AU134="n/a",AT134+AD134,AU134+AF134)))))</f>
        <v>Compléter délais du marché</v>
      </c>
      <c r="AW134" s="280"/>
      <c r="AX134" s="284">
        <f t="shared" ref="AX134:AX197" si="72">IF(AW134="",0,AW134-AO134)</f>
        <v>0</v>
      </c>
      <c r="AY134" s="280"/>
      <c r="AZ134" s="284">
        <f t="shared" ref="AZ134:AZ197" si="73">IF(AP134="n/a","n/a",IF(AY134="",0,(AY134-AP134)-AX134))</f>
        <v>0</v>
      </c>
      <c r="BA134" s="280"/>
      <c r="BB134" s="284">
        <f t="shared" ref="BB134:BB197" si="74">IF(BA134="",0,IF(AZ134="n/a",(BA134-AQ134)-AX134,(BA134-AQ134)-(AX134+AZ134)))</f>
        <v>0</v>
      </c>
      <c r="BC134" s="280"/>
      <c r="BD134" s="284">
        <f t="shared" ref="BD134:BD197" si="75">IF(BC134="",0,IF(AZ134="n/a",(BC134-AR134)-(AX134+BB134),(BC134-AR134)-(AX134+AZ134+BB134)))</f>
        <v>0</v>
      </c>
      <c r="BE134" s="280"/>
      <c r="BF134" s="284">
        <f t="shared" ref="BF134:BF197" si="76">IF(BE134="",0,IF(AZ134="n/a",(BE134-AS134)-(AX134+BB134+BD134),(BE134-AS134)-(AX134+AZ134+BB134+BD134)))</f>
        <v>0</v>
      </c>
      <c r="BG134" s="280"/>
      <c r="BH134" s="284">
        <f t="shared" ref="BH134:BH197" si="77">IF(BG134="",0,IF(AZ134="n/a",(BG134-AT134)-(AX134+BB134+BD134+BF134),(BG134-AT134)-(AX134+AZ134+BB134+BD134+BF134)))</f>
        <v>0</v>
      </c>
      <c r="BI134" s="280" t="str">
        <f t="shared" ref="BI134:BI197" si="78">IF(BG134="","",BG134)</f>
        <v/>
      </c>
      <c r="BJ134" s="280"/>
      <c r="BK134" s="284">
        <f t="shared" ref="BK134:BK197" si="79">IF(BJ134="",0,IF(BJ134="n/a","n/a",-((BI134+AD134+AE134)-BJ134)))</f>
        <v>0</v>
      </c>
      <c r="BL134" s="280"/>
      <c r="BM134" s="284">
        <f t="shared" ref="BM134:BM197" si="80">IF(BL134="",0,IF(BJ134="n/a",-((BI134+AD134+AE134)-BL134),-((BJ134+AF134)-BL134)))</f>
        <v>0</v>
      </c>
      <c r="BN134" s="271">
        <f t="shared" ref="BN134:BN197" si="81">SUM(AX134,AZ134,BB134,BD134,BF134,BH134,BK134,BM134,BP134)</f>
        <v>0</v>
      </c>
      <c r="BO134" s="271" t="str">
        <f t="shared" ref="BO134:BO197" si="82">IF(ISBLANK(AW134),"Confection",IF(ISBLANK(AY134),"Approbation",IF(ISBLANK(BA134),"Publication",IF(ISBLANK(BC134),"Ouverture",IF(ISBLANK(BE134),"Attribution",IF(ISBLANK(BG134),"Notification",IF(AND(AU134="n/a",AV134="n/a"),"Phase de la procédure clôturée",IF(AND(AU134="n/a",ISBLANK(BL134)),"Réception définitive",IF(ISBLANK(BJ134),"Réception provisoire",IF(ISBLANK(BL134),"Réception définitive","Marché clôturé"))))))))))</f>
        <v>Confection</v>
      </c>
      <c r="BP134" s="271">
        <f t="shared" ref="BP134:BP197" si="83">IF(AND(BO134="Confection",ISBLANK(AO134)),0,IF(BO134="Confection",$C$1-AO134,IF(BO134="Approbation",$C$1-(AW134+(AP134-AO134)),IF(AND(BO134="Publication",AP134="n/a"),$C$1-(AW134+(AQ134-AO134)),IF(BO134="Publication",$C$1-(AY134+(AQ134-AP134)),IF(BO134="Ouverture",$C$1-(BA134+(AR134-AQ134)),IF(BO134="Attribution",$C$1-(BC134+(AS134-AR134)),IF(BO134="Notification",$C$1-(BE134+(AT134-AS134)),IF(BO134="Réception provisoire",$C$1-(BG134+(AU134-AT134)),IF(AND(BO134="Réception définitive",AU134="n/a"),$C$1-(BG134+(AV134-AT134)),IF(BO134="Réception définitive",$C$1-(BJ134+(AV134-AU134)),IF(BO134="Phase de la procédure clôturée","Phase de la procédure clôturée","Marché clôturé"))))))))))))</f>
        <v>0</v>
      </c>
      <c r="BQ134" s="269"/>
      <c r="BR134" s="269"/>
      <c r="BS134" s="269"/>
      <c r="BT134" s="285"/>
      <c r="BU134" s="273"/>
    </row>
    <row r="135" spans="1:73" ht="60.75" thickBot="1" x14ac:dyDescent="0.3">
      <c r="A135" s="269"/>
      <c r="B135" s="270"/>
      <c r="C135" s="271" t="str">
        <f t="shared" si="56"/>
        <v/>
      </c>
      <c r="D135" s="271" t="str">
        <f t="shared" si="57"/>
        <v/>
      </c>
      <c r="E135" s="270"/>
      <c r="F135" s="273"/>
      <c r="G135" s="269"/>
      <c r="H135" s="274"/>
      <c r="I135" s="274"/>
      <c r="J135" s="274"/>
      <c r="K135" s="274"/>
      <c r="L135" s="274"/>
      <c r="M135" s="275"/>
      <c r="N135" s="274"/>
      <c r="O135" s="276" t="str">
        <f t="shared" si="58"/>
        <v>Compéter montant FI</v>
      </c>
      <c r="P135" s="277" t="str">
        <f t="shared" si="59"/>
        <v/>
      </c>
      <c r="Q135" s="274"/>
      <c r="R135" s="276" t="str">
        <f t="shared" si="60"/>
        <v>Compléter montant contrat</v>
      </c>
      <c r="S135" s="278" t="str">
        <f t="shared" si="61"/>
        <v/>
      </c>
      <c r="T135" s="274"/>
      <c r="U135" s="276" t="str">
        <f t="shared" si="62"/>
        <v>Compléter montant contrat</v>
      </c>
      <c r="V135" s="279"/>
      <c r="W135" s="279"/>
      <c r="X135" s="279"/>
      <c r="Y135" s="274"/>
      <c r="Z135" s="280"/>
      <c r="AA135" s="281" t="str">
        <f t="shared" si="63"/>
        <v>Compléter date émission</v>
      </c>
      <c r="AB135" s="269"/>
      <c r="AC135" s="269"/>
      <c r="AD135" s="282"/>
      <c r="AE135" s="282"/>
      <c r="AF135" s="270"/>
      <c r="AG135" s="269"/>
      <c r="AH135" s="269"/>
      <c r="AI135" s="269"/>
      <c r="AJ135" s="269"/>
      <c r="AK135" s="283" t="str">
        <f t="shared" si="64"/>
        <v>Compléter mode de gestion et montant FI</v>
      </c>
      <c r="AL135" s="270"/>
      <c r="AM135" s="270"/>
      <c r="AN135" s="270"/>
      <c r="AO135" s="280"/>
      <c r="AP135" s="281" t="str">
        <f t="shared" si="65"/>
        <v>Préciser montant FI, mode de passation et Type marché</v>
      </c>
      <c r="AQ135" s="281" t="str">
        <f t="shared" si="66"/>
        <v>Préciser montant FI, mode de passation et Type marché</v>
      </c>
      <c r="AR135" s="281" t="str">
        <f t="shared" si="67"/>
        <v>Préciser montant FI, mode de passation et Type marché</v>
      </c>
      <c r="AS135" s="281" t="str">
        <f t="shared" si="68"/>
        <v>Préciser montant FI, mode de passation et Type marché</v>
      </c>
      <c r="AT135" s="281" t="str">
        <f t="shared" si="69"/>
        <v>Préciser montant FI, mode de passation et Type marché</v>
      </c>
      <c r="AU135" s="281" t="str">
        <f t="shared" si="70"/>
        <v>Compléter délais du marché</v>
      </c>
      <c r="AV135" s="281" t="str">
        <f t="shared" si="71"/>
        <v>Compléter délais du marché</v>
      </c>
      <c r="AW135" s="280"/>
      <c r="AX135" s="284">
        <f t="shared" si="72"/>
        <v>0</v>
      </c>
      <c r="AY135" s="280"/>
      <c r="AZ135" s="284">
        <f t="shared" si="73"/>
        <v>0</v>
      </c>
      <c r="BA135" s="280"/>
      <c r="BB135" s="284">
        <f t="shared" si="74"/>
        <v>0</v>
      </c>
      <c r="BC135" s="280"/>
      <c r="BD135" s="284">
        <f t="shared" si="75"/>
        <v>0</v>
      </c>
      <c r="BE135" s="280"/>
      <c r="BF135" s="284">
        <f t="shared" si="76"/>
        <v>0</v>
      </c>
      <c r="BG135" s="280"/>
      <c r="BH135" s="284">
        <f t="shared" si="77"/>
        <v>0</v>
      </c>
      <c r="BI135" s="280" t="str">
        <f t="shared" si="78"/>
        <v/>
      </c>
      <c r="BJ135" s="280"/>
      <c r="BK135" s="284">
        <f t="shared" si="79"/>
        <v>0</v>
      </c>
      <c r="BL135" s="280"/>
      <c r="BM135" s="284">
        <f t="shared" si="80"/>
        <v>0</v>
      </c>
      <c r="BN135" s="271">
        <f t="shared" si="81"/>
        <v>0</v>
      </c>
      <c r="BO135" s="271" t="str">
        <f t="shared" si="82"/>
        <v>Confection</v>
      </c>
      <c r="BP135" s="271">
        <f t="shared" si="83"/>
        <v>0</v>
      </c>
      <c r="BQ135" s="269"/>
      <c r="BR135" s="269"/>
      <c r="BS135" s="269"/>
      <c r="BT135" s="285"/>
      <c r="BU135" s="273"/>
    </row>
    <row r="136" spans="1:73" ht="60.75" thickBot="1" x14ac:dyDescent="0.3">
      <c r="A136" s="269"/>
      <c r="B136" s="270"/>
      <c r="C136" s="271" t="str">
        <f t="shared" si="56"/>
        <v/>
      </c>
      <c r="D136" s="271" t="str">
        <f t="shared" si="57"/>
        <v/>
      </c>
      <c r="E136" s="270"/>
      <c r="F136" s="273"/>
      <c r="G136" s="269"/>
      <c r="H136" s="274"/>
      <c r="I136" s="274"/>
      <c r="J136" s="274"/>
      <c r="K136" s="274"/>
      <c r="L136" s="274"/>
      <c r="M136" s="275"/>
      <c r="N136" s="274"/>
      <c r="O136" s="276" t="str">
        <f t="shared" si="58"/>
        <v>Compéter montant FI</v>
      </c>
      <c r="P136" s="277" t="str">
        <f t="shared" si="59"/>
        <v/>
      </c>
      <c r="Q136" s="274"/>
      <c r="R136" s="276" t="str">
        <f t="shared" si="60"/>
        <v>Compléter montant contrat</v>
      </c>
      <c r="S136" s="278" t="str">
        <f t="shared" si="61"/>
        <v/>
      </c>
      <c r="T136" s="274"/>
      <c r="U136" s="276" t="str">
        <f t="shared" si="62"/>
        <v>Compléter montant contrat</v>
      </c>
      <c r="V136" s="279"/>
      <c r="W136" s="279"/>
      <c r="X136" s="279"/>
      <c r="Y136" s="274"/>
      <c r="Z136" s="280"/>
      <c r="AA136" s="281" t="str">
        <f t="shared" si="63"/>
        <v>Compléter date émission</v>
      </c>
      <c r="AB136" s="269"/>
      <c r="AC136" s="269"/>
      <c r="AD136" s="282"/>
      <c r="AE136" s="282"/>
      <c r="AF136" s="270"/>
      <c r="AG136" s="269"/>
      <c r="AH136" s="269"/>
      <c r="AI136" s="269"/>
      <c r="AJ136" s="269"/>
      <c r="AK136" s="283" t="str">
        <f t="shared" si="64"/>
        <v>Compléter mode de gestion et montant FI</v>
      </c>
      <c r="AL136" s="270"/>
      <c r="AM136" s="270"/>
      <c r="AN136" s="270"/>
      <c r="AO136" s="280"/>
      <c r="AP136" s="281" t="str">
        <f t="shared" si="65"/>
        <v>Préciser montant FI, mode de passation et Type marché</v>
      </c>
      <c r="AQ136" s="281" t="str">
        <f t="shared" si="66"/>
        <v>Préciser montant FI, mode de passation et Type marché</v>
      </c>
      <c r="AR136" s="281" t="str">
        <f t="shared" si="67"/>
        <v>Préciser montant FI, mode de passation et Type marché</v>
      </c>
      <c r="AS136" s="281" t="str">
        <f t="shared" si="68"/>
        <v>Préciser montant FI, mode de passation et Type marché</v>
      </c>
      <c r="AT136" s="281" t="str">
        <f t="shared" si="69"/>
        <v>Préciser montant FI, mode de passation et Type marché</v>
      </c>
      <c r="AU136" s="281" t="str">
        <f t="shared" si="70"/>
        <v>Compléter délais du marché</v>
      </c>
      <c r="AV136" s="281" t="str">
        <f t="shared" si="71"/>
        <v>Compléter délais du marché</v>
      </c>
      <c r="AW136" s="280"/>
      <c r="AX136" s="284">
        <f t="shared" si="72"/>
        <v>0</v>
      </c>
      <c r="AY136" s="280"/>
      <c r="AZ136" s="284">
        <f t="shared" si="73"/>
        <v>0</v>
      </c>
      <c r="BA136" s="280"/>
      <c r="BB136" s="284">
        <f t="shared" si="74"/>
        <v>0</v>
      </c>
      <c r="BC136" s="280"/>
      <c r="BD136" s="284">
        <f t="shared" si="75"/>
        <v>0</v>
      </c>
      <c r="BE136" s="280"/>
      <c r="BF136" s="284">
        <f t="shared" si="76"/>
        <v>0</v>
      </c>
      <c r="BG136" s="280"/>
      <c r="BH136" s="284">
        <f t="shared" si="77"/>
        <v>0</v>
      </c>
      <c r="BI136" s="280" t="str">
        <f t="shared" si="78"/>
        <v/>
      </c>
      <c r="BJ136" s="280"/>
      <c r="BK136" s="284">
        <f t="shared" si="79"/>
        <v>0</v>
      </c>
      <c r="BL136" s="280"/>
      <c r="BM136" s="284">
        <f t="shared" si="80"/>
        <v>0</v>
      </c>
      <c r="BN136" s="271">
        <f t="shared" si="81"/>
        <v>0</v>
      </c>
      <c r="BO136" s="271" t="str">
        <f t="shared" si="82"/>
        <v>Confection</v>
      </c>
      <c r="BP136" s="271">
        <f t="shared" si="83"/>
        <v>0</v>
      </c>
      <c r="BQ136" s="269"/>
      <c r="BR136" s="269"/>
      <c r="BS136" s="269"/>
      <c r="BT136" s="285"/>
      <c r="BU136" s="273"/>
    </row>
    <row r="137" spans="1:73" ht="60.75" thickBot="1" x14ac:dyDescent="0.3">
      <c r="A137" s="269"/>
      <c r="B137" s="270"/>
      <c r="C137" s="271" t="str">
        <f t="shared" si="56"/>
        <v/>
      </c>
      <c r="D137" s="271" t="str">
        <f t="shared" si="57"/>
        <v/>
      </c>
      <c r="E137" s="270"/>
      <c r="F137" s="273"/>
      <c r="G137" s="269"/>
      <c r="H137" s="274"/>
      <c r="I137" s="274"/>
      <c r="J137" s="274"/>
      <c r="K137" s="274"/>
      <c r="L137" s="274"/>
      <c r="M137" s="275"/>
      <c r="N137" s="274"/>
      <c r="O137" s="276" t="str">
        <f t="shared" si="58"/>
        <v>Compéter montant FI</v>
      </c>
      <c r="P137" s="277" t="str">
        <f t="shared" si="59"/>
        <v/>
      </c>
      <c r="Q137" s="274"/>
      <c r="R137" s="276" t="str">
        <f t="shared" si="60"/>
        <v>Compléter montant contrat</v>
      </c>
      <c r="S137" s="278" t="str">
        <f t="shared" si="61"/>
        <v/>
      </c>
      <c r="T137" s="274"/>
      <c r="U137" s="276" t="str">
        <f t="shared" si="62"/>
        <v>Compléter montant contrat</v>
      </c>
      <c r="V137" s="279"/>
      <c r="W137" s="279"/>
      <c r="X137" s="279"/>
      <c r="Y137" s="274"/>
      <c r="Z137" s="280"/>
      <c r="AA137" s="281" t="str">
        <f t="shared" si="63"/>
        <v>Compléter date émission</v>
      </c>
      <c r="AB137" s="269"/>
      <c r="AC137" s="269"/>
      <c r="AD137" s="282"/>
      <c r="AE137" s="282"/>
      <c r="AF137" s="270"/>
      <c r="AG137" s="269"/>
      <c r="AH137" s="269"/>
      <c r="AI137" s="269"/>
      <c r="AJ137" s="269"/>
      <c r="AK137" s="283" t="str">
        <f t="shared" si="64"/>
        <v>Compléter mode de gestion et montant FI</v>
      </c>
      <c r="AL137" s="270"/>
      <c r="AM137" s="270"/>
      <c r="AN137" s="270"/>
      <c r="AO137" s="280"/>
      <c r="AP137" s="281" t="str">
        <f t="shared" si="65"/>
        <v>Préciser montant FI, mode de passation et Type marché</v>
      </c>
      <c r="AQ137" s="281" t="str">
        <f t="shared" si="66"/>
        <v>Préciser montant FI, mode de passation et Type marché</v>
      </c>
      <c r="AR137" s="281" t="str">
        <f t="shared" si="67"/>
        <v>Préciser montant FI, mode de passation et Type marché</v>
      </c>
      <c r="AS137" s="281" t="str">
        <f t="shared" si="68"/>
        <v>Préciser montant FI, mode de passation et Type marché</v>
      </c>
      <c r="AT137" s="281" t="str">
        <f t="shared" si="69"/>
        <v>Préciser montant FI, mode de passation et Type marché</v>
      </c>
      <c r="AU137" s="281" t="str">
        <f t="shared" si="70"/>
        <v>Compléter délais du marché</v>
      </c>
      <c r="AV137" s="281" t="str">
        <f t="shared" si="71"/>
        <v>Compléter délais du marché</v>
      </c>
      <c r="AW137" s="280"/>
      <c r="AX137" s="284">
        <f t="shared" si="72"/>
        <v>0</v>
      </c>
      <c r="AY137" s="280"/>
      <c r="AZ137" s="284">
        <f t="shared" si="73"/>
        <v>0</v>
      </c>
      <c r="BA137" s="280"/>
      <c r="BB137" s="284">
        <f t="shared" si="74"/>
        <v>0</v>
      </c>
      <c r="BC137" s="280"/>
      <c r="BD137" s="284">
        <f t="shared" si="75"/>
        <v>0</v>
      </c>
      <c r="BE137" s="280"/>
      <c r="BF137" s="284">
        <f t="shared" si="76"/>
        <v>0</v>
      </c>
      <c r="BG137" s="280"/>
      <c r="BH137" s="284">
        <f t="shared" si="77"/>
        <v>0</v>
      </c>
      <c r="BI137" s="280" t="str">
        <f t="shared" si="78"/>
        <v/>
      </c>
      <c r="BJ137" s="280"/>
      <c r="BK137" s="284">
        <f t="shared" si="79"/>
        <v>0</v>
      </c>
      <c r="BL137" s="280"/>
      <c r="BM137" s="284">
        <f t="shared" si="80"/>
        <v>0</v>
      </c>
      <c r="BN137" s="271">
        <f t="shared" si="81"/>
        <v>0</v>
      </c>
      <c r="BO137" s="271" t="str">
        <f t="shared" si="82"/>
        <v>Confection</v>
      </c>
      <c r="BP137" s="271">
        <f t="shared" si="83"/>
        <v>0</v>
      </c>
      <c r="BQ137" s="269"/>
      <c r="BR137" s="269"/>
      <c r="BS137" s="269"/>
      <c r="BT137" s="285"/>
      <c r="BU137" s="273"/>
    </row>
    <row r="138" spans="1:73" ht="60.75" thickBot="1" x14ac:dyDescent="0.3">
      <c r="A138" s="269"/>
      <c r="B138" s="270"/>
      <c r="C138" s="271" t="str">
        <f t="shared" si="56"/>
        <v/>
      </c>
      <c r="D138" s="271" t="str">
        <f t="shared" si="57"/>
        <v/>
      </c>
      <c r="E138" s="270"/>
      <c r="F138" s="273"/>
      <c r="G138" s="269"/>
      <c r="H138" s="274"/>
      <c r="I138" s="274"/>
      <c r="J138" s="274"/>
      <c r="K138" s="274"/>
      <c r="L138" s="274"/>
      <c r="M138" s="275"/>
      <c r="N138" s="274"/>
      <c r="O138" s="276" t="str">
        <f t="shared" si="58"/>
        <v>Compéter montant FI</v>
      </c>
      <c r="P138" s="277" t="str">
        <f t="shared" si="59"/>
        <v/>
      </c>
      <c r="Q138" s="274"/>
      <c r="R138" s="276" t="str">
        <f t="shared" si="60"/>
        <v>Compléter montant contrat</v>
      </c>
      <c r="S138" s="278" t="str">
        <f t="shared" si="61"/>
        <v/>
      </c>
      <c r="T138" s="274"/>
      <c r="U138" s="276" t="str">
        <f t="shared" si="62"/>
        <v>Compléter montant contrat</v>
      </c>
      <c r="V138" s="279"/>
      <c r="W138" s="279"/>
      <c r="X138" s="279"/>
      <c r="Y138" s="274"/>
      <c r="Z138" s="280"/>
      <c r="AA138" s="281" t="str">
        <f t="shared" si="63"/>
        <v>Compléter date émission</v>
      </c>
      <c r="AB138" s="269"/>
      <c r="AC138" s="269"/>
      <c r="AD138" s="282"/>
      <c r="AE138" s="282"/>
      <c r="AF138" s="270"/>
      <c r="AG138" s="269"/>
      <c r="AH138" s="269"/>
      <c r="AI138" s="269"/>
      <c r="AJ138" s="269"/>
      <c r="AK138" s="283" t="str">
        <f t="shared" si="64"/>
        <v>Compléter mode de gestion et montant FI</v>
      </c>
      <c r="AL138" s="270"/>
      <c r="AM138" s="270"/>
      <c r="AN138" s="270"/>
      <c r="AO138" s="280"/>
      <c r="AP138" s="281" t="str">
        <f t="shared" si="65"/>
        <v>Préciser montant FI, mode de passation et Type marché</v>
      </c>
      <c r="AQ138" s="281" t="str">
        <f t="shared" si="66"/>
        <v>Préciser montant FI, mode de passation et Type marché</v>
      </c>
      <c r="AR138" s="281" t="str">
        <f t="shared" si="67"/>
        <v>Préciser montant FI, mode de passation et Type marché</v>
      </c>
      <c r="AS138" s="281" t="str">
        <f t="shared" si="68"/>
        <v>Préciser montant FI, mode de passation et Type marché</v>
      </c>
      <c r="AT138" s="281" t="str">
        <f t="shared" si="69"/>
        <v>Préciser montant FI, mode de passation et Type marché</v>
      </c>
      <c r="AU138" s="281" t="str">
        <f t="shared" si="70"/>
        <v>Compléter délais du marché</v>
      </c>
      <c r="AV138" s="281" t="str">
        <f t="shared" si="71"/>
        <v>Compléter délais du marché</v>
      </c>
      <c r="AW138" s="280"/>
      <c r="AX138" s="284">
        <f t="shared" si="72"/>
        <v>0</v>
      </c>
      <c r="AY138" s="280"/>
      <c r="AZ138" s="284">
        <f t="shared" si="73"/>
        <v>0</v>
      </c>
      <c r="BA138" s="280"/>
      <c r="BB138" s="284">
        <f t="shared" si="74"/>
        <v>0</v>
      </c>
      <c r="BC138" s="280"/>
      <c r="BD138" s="284">
        <f t="shared" si="75"/>
        <v>0</v>
      </c>
      <c r="BE138" s="280"/>
      <c r="BF138" s="284">
        <f t="shared" si="76"/>
        <v>0</v>
      </c>
      <c r="BG138" s="280"/>
      <c r="BH138" s="284">
        <f t="shared" si="77"/>
        <v>0</v>
      </c>
      <c r="BI138" s="280" t="str">
        <f t="shared" si="78"/>
        <v/>
      </c>
      <c r="BJ138" s="280"/>
      <c r="BK138" s="284">
        <f t="shared" si="79"/>
        <v>0</v>
      </c>
      <c r="BL138" s="280"/>
      <c r="BM138" s="284">
        <f t="shared" si="80"/>
        <v>0</v>
      </c>
      <c r="BN138" s="271">
        <f t="shared" si="81"/>
        <v>0</v>
      </c>
      <c r="BO138" s="271" t="str">
        <f t="shared" si="82"/>
        <v>Confection</v>
      </c>
      <c r="BP138" s="271">
        <f t="shared" si="83"/>
        <v>0</v>
      </c>
      <c r="BQ138" s="269"/>
      <c r="BR138" s="269"/>
      <c r="BS138" s="269"/>
      <c r="BT138" s="285"/>
      <c r="BU138" s="273"/>
    </row>
    <row r="139" spans="1:73" ht="60.75" thickBot="1" x14ac:dyDescent="0.3">
      <c r="A139" s="269"/>
      <c r="B139" s="270"/>
      <c r="C139" s="271" t="str">
        <f t="shared" si="56"/>
        <v/>
      </c>
      <c r="D139" s="271" t="str">
        <f t="shared" si="57"/>
        <v/>
      </c>
      <c r="E139" s="270"/>
      <c r="F139" s="273"/>
      <c r="G139" s="269"/>
      <c r="H139" s="274"/>
      <c r="I139" s="274"/>
      <c r="J139" s="274"/>
      <c r="K139" s="274"/>
      <c r="L139" s="274"/>
      <c r="M139" s="275"/>
      <c r="N139" s="274"/>
      <c r="O139" s="276" t="str">
        <f t="shared" si="58"/>
        <v>Compéter montant FI</v>
      </c>
      <c r="P139" s="277" t="str">
        <f t="shared" si="59"/>
        <v/>
      </c>
      <c r="Q139" s="274"/>
      <c r="R139" s="276" t="str">
        <f t="shared" si="60"/>
        <v>Compléter montant contrat</v>
      </c>
      <c r="S139" s="278" t="str">
        <f t="shared" si="61"/>
        <v/>
      </c>
      <c r="T139" s="274"/>
      <c r="U139" s="276" t="str">
        <f t="shared" si="62"/>
        <v>Compléter montant contrat</v>
      </c>
      <c r="V139" s="279"/>
      <c r="W139" s="279"/>
      <c r="X139" s="279"/>
      <c r="Y139" s="274"/>
      <c r="Z139" s="280"/>
      <c r="AA139" s="281" t="str">
        <f t="shared" si="63"/>
        <v>Compléter date émission</v>
      </c>
      <c r="AB139" s="269"/>
      <c r="AC139" s="269"/>
      <c r="AD139" s="282"/>
      <c r="AE139" s="282"/>
      <c r="AF139" s="270"/>
      <c r="AG139" s="269"/>
      <c r="AH139" s="269"/>
      <c r="AI139" s="269"/>
      <c r="AJ139" s="269"/>
      <c r="AK139" s="283" t="str">
        <f t="shared" si="64"/>
        <v>Compléter mode de gestion et montant FI</v>
      </c>
      <c r="AL139" s="270"/>
      <c r="AM139" s="270"/>
      <c r="AN139" s="270"/>
      <c r="AO139" s="280"/>
      <c r="AP139" s="281" t="str">
        <f t="shared" si="65"/>
        <v>Préciser montant FI, mode de passation et Type marché</v>
      </c>
      <c r="AQ139" s="281" t="str">
        <f t="shared" si="66"/>
        <v>Préciser montant FI, mode de passation et Type marché</v>
      </c>
      <c r="AR139" s="281" t="str">
        <f t="shared" si="67"/>
        <v>Préciser montant FI, mode de passation et Type marché</v>
      </c>
      <c r="AS139" s="281" t="str">
        <f t="shared" si="68"/>
        <v>Préciser montant FI, mode de passation et Type marché</v>
      </c>
      <c r="AT139" s="281" t="str">
        <f t="shared" si="69"/>
        <v>Préciser montant FI, mode de passation et Type marché</v>
      </c>
      <c r="AU139" s="281" t="str">
        <f t="shared" si="70"/>
        <v>Compléter délais du marché</v>
      </c>
      <c r="AV139" s="281" t="str">
        <f t="shared" si="71"/>
        <v>Compléter délais du marché</v>
      </c>
      <c r="AW139" s="280"/>
      <c r="AX139" s="284">
        <f t="shared" si="72"/>
        <v>0</v>
      </c>
      <c r="AY139" s="280"/>
      <c r="AZ139" s="284">
        <f t="shared" si="73"/>
        <v>0</v>
      </c>
      <c r="BA139" s="280"/>
      <c r="BB139" s="284">
        <f t="shared" si="74"/>
        <v>0</v>
      </c>
      <c r="BC139" s="280"/>
      <c r="BD139" s="284">
        <f t="shared" si="75"/>
        <v>0</v>
      </c>
      <c r="BE139" s="280"/>
      <c r="BF139" s="284">
        <f t="shared" si="76"/>
        <v>0</v>
      </c>
      <c r="BG139" s="280"/>
      <c r="BH139" s="284">
        <f t="shared" si="77"/>
        <v>0</v>
      </c>
      <c r="BI139" s="280" t="str">
        <f t="shared" si="78"/>
        <v/>
      </c>
      <c r="BJ139" s="280"/>
      <c r="BK139" s="284">
        <f t="shared" si="79"/>
        <v>0</v>
      </c>
      <c r="BL139" s="280"/>
      <c r="BM139" s="284">
        <f t="shared" si="80"/>
        <v>0</v>
      </c>
      <c r="BN139" s="271">
        <f t="shared" si="81"/>
        <v>0</v>
      </c>
      <c r="BO139" s="271" t="str">
        <f t="shared" si="82"/>
        <v>Confection</v>
      </c>
      <c r="BP139" s="271">
        <f t="shared" si="83"/>
        <v>0</v>
      </c>
      <c r="BQ139" s="269"/>
      <c r="BR139" s="269"/>
      <c r="BS139" s="269"/>
      <c r="BT139" s="285"/>
      <c r="BU139" s="273"/>
    </row>
    <row r="140" spans="1:73" ht="60.75" thickBot="1" x14ac:dyDescent="0.3">
      <c r="A140" s="269"/>
      <c r="B140" s="270"/>
      <c r="C140" s="271" t="str">
        <f t="shared" si="56"/>
        <v/>
      </c>
      <c r="D140" s="271" t="str">
        <f t="shared" si="57"/>
        <v/>
      </c>
      <c r="E140" s="270"/>
      <c r="F140" s="273"/>
      <c r="G140" s="269"/>
      <c r="H140" s="274"/>
      <c r="I140" s="274"/>
      <c r="J140" s="274"/>
      <c r="K140" s="274"/>
      <c r="L140" s="274"/>
      <c r="M140" s="275"/>
      <c r="N140" s="274"/>
      <c r="O140" s="276" t="str">
        <f t="shared" si="58"/>
        <v>Compéter montant FI</v>
      </c>
      <c r="P140" s="277" t="str">
        <f t="shared" si="59"/>
        <v/>
      </c>
      <c r="Q140" s="274"/>
      <c r="R140" s="276" t="str">
        <f t="shared" si="60"/>
        <v>Compléter montant contrat</v>
      </c>
      <c r="S140" s="278" t="str">
        <f t="shared" si="61"/>
        <v/>
      </c>
      <c r="T140" s="274"/>
      <c r="U140" s="276" t="str">
        <f t="shared" si="62"/>
        <v>Compléter montant contrat</v>
      </c>
      <c r="V140" s="279"/>
      <c r="W140" s="279"/>
      <c r="X140" s="279"/>
      <c r="Y140" s="274"/>
      <c r="Z140" s="280"/>
      <c r="AA140" s="281" t="str">
        <f t="shared" si="63"/>
        <v>Compléter date émission</v>
      </c>
      <c r="AB140" s="269"/>
      <c r="AC140" s="269"/>
      <c r="AD140" s="282"/>
      <c r="AE140" s="282"/>
      <c r="AF140" s="270"/>
      <c r="AG140" s="269"/>
      <c r="AH140" s="269"/>
      <c r="AI140" s="269"/>
      <c r="AJ140" s="269"/>
      <c r="AK140" s="283" t="str">
        <f t="shared" si="64"/>
        <v>Compléter mode de gestion et montant FI</v>
      </c>
      <c r="AL140" s="270"/>
      <c r="AM140" s="270"/>
      <c r="AN140" s="270"/>
      <c r="AO140" s="280"/>
      <c r="AP140" s="281" t="str">
        <f t="shared" si="65"/>
        <v>Préciser montant FI, mode de passation et Type marché</v>
      </c>
      <c r="AQ140" s="281" t="str">
        <f t="shared" si="66"/>
        <v>Préciser montant FI, mode de passation et Type marché</v>
      </c>
      <c r="AR140" s="281" t="str">
        <f t="shared" si="67"/>
        <v>Préciser montant FI, mode de passation et Type marché</v>
      </c>
      <c r="AS140" s="281" t="str">
        <f t="shared" si="68"/>
        <v>Préciser montant FI, mode de passation et Type marché</v>
      </c>
      <c r="AT140" s="281" t="str">
        <f t="shared" si="69"/>
        <v>Préciser montant FI, mode de passation et Type marché</v>
      </c>
      <c r="AU140" s="281" t="str">
        <f t="shared" si="70"/>
        <v>Compléter délais du marché</v>
      </c>
      <c r="AV140" s="281" t="str">
        <f t="shared" si="71"/>
        <v>Compléter délais du marché</v>
      </c>
      <c r="AW140" s="280"/>
      <c r="AX140" s="284">
        <f t="shared" si="72"/>
        <v>0</v>
      </c>
      <c r="AY140" s="280"/>
      <c r="AZ140" s="284">
        <f t="shared" si="73"/>
        <v>0</v>
      </c>
      <c r="BA140" s="280"/>
      <c r="BB140" s="284">
        <f t="shared" si="74"/>
        <v>0</v>
      </c>
      <c r="BC140" s="280"/>
      <c r="BD140" s="284">
        <f t="shared" si="75"/>
        <v>0</v>
      </c>
      <c r="BE140" s="280"/>
      <c r="BF140" s="284">
        <f t="shared" si="76"/>
        <v>0</v>
      </c>
      <c r="BG140" s="280"/>
      <c r="BH140" s="284">
        <f t="shared" si="77"/>
        <v>0</v>
      </c>
      <c r="BI140" s="280" t="str">
        <f t="shared" si="78"/>
        <v/>
      </c>
      <c r="BJ140" s="280"/>
      <c r="BK140" s="284">
        <f t="shared" si="79"/>
        <v>0</v>
      </c>
      <c r="BL140" s="280"/>
      <c r="BM140" s="284">
        <f t="shared" si="80"/>
        <v>0</v>
      </c>
      <c r="BN140" s="271">
        <f t="shared" si="81"/>
        <v>0</v>
      </c>
      <c r="BO140" s="271" t="str">
        <f t="shared" si="82"/>
        <v>Confection</v>
      </c>
      <c r="BP140" s="271">
        <f t="shared" si="83"/>
        <v>0</v>
      </c>
      <c r="BQ140" s="269"/>
      <c r="BR140" s="269"/>
      <c r="BS140" s="269"/>
      <c r="BT140" s="285"/>
      <c r="BU140" s="273"/>
    </row>
    <row r="141" spans="1:73" ht="60.75" thickBot="1" x14ac:dyDescent="0.3">
      <c r="A141" s="269"/>
      <c r="B141" s="270"/>
      <c r="C141" s="271" t="str">
        <f t="shared" si="56"/>
        <v/>
      </c>
      <c r="D141" s="271" t="str">
        <f t="shared" si="57"/>
        <v/>
      </c>
      <c r="E141" s="270"/>
      <c r="F141" s="273"/>
      <c r="G141" s="269"/>
      <c r="H141" s="274"/>
      <c r="I141" s="274"/>
      <c r="J141" s="274"/>
      <c r="K141" s="274"/>
      <c r="L141" s="274"/>
      <c r="M141" s="275"/>
      <c r="N141" s="274"/>
      <c r="O141" s="276" t="str">
        <f t="shared" si="58"/>
        <v>Compéter montant FI</v>
      </c>
      <c r="P141" s="277" t="str">
        <f t="shared" si="59"/>
        <v/>
      </c>
      <c r="Q141" s="274"/>
      <c r="R141" s="276" t="str">
        <f t="shared" si="60"/>
        <v>Compléter montant contrat</v>
      </c>
      <c r="S141" s="278" t="str">
        <f t="shared" si="61"/>
        <v/>
      </c>
      <c r="T141" s="274"/>
      <c r="U141" s="276" t="str">
        <f t="shared" si="62"/>
        <v>Compléter montant contrat</v>
      </c>
      <c r="V141" s="279"/>
      <c r="W141" s="279"/>
      <c r="X141" s="279"/>
      <c r="Y141" s="274"/>
      <c r="Z141" s="280"/>
      <c r="AA141" s="281" t="str">
        <f t="shared" si="63"/>
        <v>Compléter date émission</v>
      </c>
      <c r="AB141" s="269"/>
      <c r="AC141" s="269"/>
      <c r="AD141" s="282"/>
      <c r="AE141" s="282"/>
      <c r="AF141" s="270"/>
      <c r="AG141" s="269"/>
      <c r="AH141" s="269"/>
      <c r="AI141" s="269"/>
      <c r="AJ141" s="269"/>
      <c r="AK141" s="283" t="str">
        <f t="shared" si="64"/>
        <v>Compléter mode de gestion et montant FI</v>
      </c>
      <c r="AL141" s="270"/>
      <c r="AM141" s="270"/>
      <c r="AN141" s="270"/>
      <c r="AO141" s="280"/>
      <c r="AP141" s="281" t="str">
        <f t="shared" si="65"/>
        <v>Préciser montant FI, mode de passation et Type marché</v>
      </c>
      <c r="AQ141" s="281" t="str">
        <f t="shared" si="66"/>
        <v>Préciser montant FI, mode de passation et Type marché</v>
      </c>
      <c r="AR141" s="281" t="str">
        <f t="shared" si="67"/>
        <v>Préciser montant FI, mode de passation et Type marché</v>
      </c>
      <c r="AS141" s="281" t="str">
        <f t="shared" si="68"/>
        <v>Préciser montant FI, mode de passation et Type marché</v>
      </c>
      <c r="AT141" s="281" t="str">
        <f t="shared" si="69"/>
        <v>Préciser montant FI, mode de passation et Type marché</v>
      </c>
      <c r="AU141" s="281" t="str">
        <f t="shared" si="70"/>
        <v>Compléter délais du marché</v>
      </c>
      <c r="AV141" s="281" t="str">
        <f t="shared" si="71"/>
        <v>Compléter délais du marché</v>
      </c>
      <c r="AW141" s="280"/>
      <c r="AX141" s="284">
        <f t="shared" si="72"/>
        <v>0</v>
      </c>
      <c r="AY141" s="280"/>
      <c r="AZ141" s="284">
        <f t="shared" si="73"/>
        <v>0</v>
      </c>
      <c r="BA141" s="280"/>
      <c r="BB141" s="284">
        <f t="shared" si="74"/>
        <v>0</v>
      </c>
      <c r="BC141" s="280"/>
      <c r="BD141" s="284">
        <f t="shared" si="75"/>
        <v>0</v>
      </c>
      <c r="BE141" s="280"/>
      <c r="BF141" s="284">
        <f t="shared" si="76"/>
        <v>0</v>
      </c>
      <c r="BG141" s="280"/>
      <c r="BH141" s="284">
        <f t="shared" si="77"/>
        <v>0</v>
      </c>
      <c r="BI141" s="280" t="str">
        <f t="shared" si="78"/>
        <v/>
      </c>
      <c r="BJ141" s="280"/>
      <c r="BK141" s="284">
        <f t="shared" si="79"/>
        <v>0</v>
      </c>
      <c r="BL141" s="280"/>
      <c r="BM141" s="284">
        <f t="shared" si="80"/>
        <v>0</v>
      </c>
      <c r="BN141" s="271">
        <f t="shared" si="81"/>
        <v>0</v>
      </c>
      <c r="BO141" s="271" t="str">
        <f t="shared" si="82"/>
        <v>Confection</v>
      </c>
      <c r="BP141" s="271">
        <f t="shared" si="83"/>
        <v>0</v>
      </c>
      <c r="BQ141" s="269"/>
      <c r="BR141" s="269"/>
      <c r="BS141" s="269"/>
      <c r="BT141" s="285"/>
      <c r="BU141" s="273"/>
    </row>
    <row r="142" spans="1:73" ht="60.75" thickBot="1" x14ac:dyDescent="0.3">
      <c r="A142" s="269"/>
      <c r="B142" s="270"/>
      <c r="C142" s="271" t="str">
        <f t="shared" si="56"/>
        <v/>
      </c>
      <c r="D142" s="271" t="str">
        <f t="shared" si="57"/>
        <v/>
      </c>
      <c r="E142" s="270"/>
      <c r="F142" s="273"/>
      <c r="G142" s="269"/>
      <c r="H142" s="274"/>
      <c r="I142" s="274"/>
      <c r="J142" s="274"/>
      <c r="K142" s="274"/>
      <c r="L142" s="274"/>
      <c r="M142" s="275"/>
      <c r="N142" s="274"/>
      <c r="O142" s="276" t="str">
        <f t="shared" si="58"/>
        <v>Compéter montant FI</v>
      </c>
      <c r="P142" s="277" t="str">
        <f t="shared" si="59"/>
        <v/>
      </c>
      <c r="Q142" s="274"/>
      <c r="R142" s="276" t="str">
        <f t="shared" si="60"/>
        <v>Compléter montant contrat</v>
      </c>
      <c r="S142" s="278" t="str">
        <f t="shared" si="61"/>
        <v/>
      </c>
      <c r="T142" s="274"/>
      <c r="U142" s="276" t="str">
        <f t="shared" si="62"/>
        <v>Compléter montant contrat</v>
      </c>
      <c r="V142" s="279"/>
      <c r="W142" s="279"/>
      <c r="X142" s="279"/>
      <c r="Y142" s="274"/>
      <c r="Z142" s="280"/>
      <c r="AA142" s="281" t="str">
        <f t="shared" si="63"/>
        <v>Compléter date émission</v>
      </c>
      <c r="AB142" s="269"/>
      <c r="AC142" s="269"/>
      <c r="AD142" s="282"/>
      <c r="AE142" s="282"/>
      <c r="AF142" s="270"/>
      <c r="AG142" s="269"/>
      <c r="AH142" s="269"/>
      <c r="AI142" s="269"/>
      <c r="AJ142" s="269"/>
      <c r="AK142" s="283" t="str">
        <f t="shared" si="64"/>
        <v>Compléter mode de gestion et montant FI</v>
      </c>
      <c r="AL142" s="270"/>
      <c r="AM142" s="270"/>
      <c r="AN142" s="270"/>
      <c r="AO142" s="280"/>
      <c r="AP142" s="281" t="str">
        <f t="shared" si="65"/>
        <v>Préciser montant FI, mode de passation et Type marché</v>
      </c>
      <c r="AQ142" s="281" t="str">
        <f t="shared" si="66"/>
        <v>Préciser montant FI, mode de passation et Type marché</v>
      </c>
      <c r="AR142" s="281" t="str">
        <f t="shared" si="67"/>
        <v>Préciser montant FI, mode de passation et Type marché</v>
      </c>
      <c r="AS142" s="281" t="str">
        <f t="shared" si="68"/>
        <v>Préciser montant FI, mode de passation et Type marché</v>
      </c>
      <c r="AT142" s="281" t="str">
        <f t="shared" si="69"/>
        <v>Préciser montant FI, mode de passation et Type marché</v>
      </c>
      <c r="AU142" s="281" t="str">
        <f t="shared" si="70"/>
        <v>Compléter délais du marché</v>
      </c>
      <c r="AV142" s="281" t="str">
        <f t="shared" si="71"/>
        <v>Compléter délais du marché</v>
      </c>
      <c r="AW142" s="280"/>
      <c r="AX142" s="284">
        <f t="shared" si="72"/>
        <v>0</v>
      </c>
      <c r="AY142" s="280"/>
      <c r="AZ142" s="284">
        <f t="shared" si="73"/>
        <v>0</v>
      </c>
      <c r="BA142" s="280"/>
      <c r="BB142" s="284">
        <f t="shared" si="74"/>
        <v>0</v>
      </c>
      <c r="BC142" s="280"/>
      <c r="BD142" s="284">
        <f t="shared" si="75"/>
        <v>0</v>
      </c>
      <c r="BE142" s="280"/>
      <c r="BF142" s="284">
        <f t="shared" si="76"/>
        <v>0</v>
      </c>
      <c r="BG142" s="280"/>
      <c r="BH142" s="284">
        <f t="shared" si="77"/>
        <v>0</v>
      </c>
      <c r="BI142" s="280" t="str">
        <f t="shared" si="78"/>
        <v/>
      </c>
      <c r="BJ142" s="280"/>
      <c r="BK142" s="284">
        <f t="shared" si="79"/>
        <v>0</v>
      </c>
      <c r="BL142" s="280"/>
      <c r="BM142" s="284">
        <f t="shared" si="80"/>
        <v>0</v>
      </c>
      <c r="BN142" s="271">
        <f t="shared" si="81"/>
        <v>0</v>
      </c>
      <c r="BO142" s="271" t="str">
        <f t="shared" si="82"/>
        <v>Confection</v>
      </c>
      <c r="BP142" s="271">
        <f t="shared" si="83"/>
        <v>0</v>
      </c>
      <c r="BQ142" s="269"/>
      <c r="BR142" s="269"/>
      <c r="BS142" s="269"/>
      <c r="BT142" s="285"/>
      <c r="BU142" s="273"/>
    </row>
    <row r="143" spans="1:73" ht="60.75" thickBot="1" x14ac:dyDescent="0.3">
      <c r="A143" s="269"/>
      <c r="B143" s="270"/>
      <c r="C143" s="271" t="str">
        <f t="shared" si="56"/>
        <v/>
      </c>
      <c r="D143" s="271" t="str">
        <f t="shared" si="57"/>
        <v/>
      </c>
      <c r="E143" s="270"/>
      <c r="F143" s="273"/>
      <c r="G143" s="269"/>
      <c r="H143" s="274"/>
      <c r="I143" s="274"/>
      <c r="J143" s="274"/>
      <c r="K143" s="274"/>
      <c r="L143" s="274"/>
      <c r="M143" s="275"/>
      <c r="N143" s="274"/>
      <c r="O143" s="276" t="str">
        <f t="shared" si="58"/>
        <v>Compéter montant FI</v>
      </c>
      <c r="P143" s="277" t="str">
        <f t="shared" si="59"/>
        <v/>
      </c>
      <c r="Q143" s="274"/>
      <c r="R143" s="276" t="str">
        <f t="shared" si="60"/>
        <v>Compléter montant contrat</v>
      </c>
      <c r="S143" s="278" t="str">
        <f t="shared" si="61"/>
        <v/>
      </c>
      <c r="T143" s="274"/>
      <c r="U143" s="276" t="str">
        <f t="shared" si="62"/>
        <v>Compléter montant contrat</v>
      </c>
      <c r="V143" s="279"/>
      <c r="W143" s="279"/>
      <c r="X143" s="279"/>
      <c r="Y143" s="274"/>
      <c r="Z143" s="280"/>
      <c r="AA143" s="281" t="str">
        <f t="shared" si="63"/>
        <v>Compléter date émission</v>
      </c>
      <c r="AB143" s="269"/>
      <c r="AC143" s="269"/>
      <c r="AD143" s="282"/>
      <c r="AE143" s="282"/>
      <c r="AF143" s="270"/>
      <c r="AG143" s="269"/>
      <c r="AH143" s="269"/>
      <c r="AI143" s="269"/>
      <c r="AJ143" s="269"/>
      <c r="AK143" s="283" t="str">
        <f t="shared" si="64"/>
        <v>Compléter mode de gestion et montant FI</v>
      </c>
      <c r="AL143" s="270"/>
      <c r="AM143" s="270"/>
      <c r="AN143" s="270"/>
      <c r="AO143" s="280"/>
      <c r="AP143" s="281" t="str">
        <f t="shared" si="65"/>
        <v>Préciser montant FI, mode de passation et Type marché</v>
      </c>
      <c r="AQ143" s="281" t="str">
        <f t="shared" si="66"/>
        <v>Préciser montant FI, mode de passation et Type marché</v>
      </c>
      <c r="AR143" s="281" t="str">
        <f t="shared" si="67"/>
        <v>Préciser montant FI, mode de passation et Type marché</v>
      </c>
      <c r="AS143" s="281" t="str">
        <f t="shared" si="68"/>
        <v>Préciser montant FI, mode de passation et Type marché</v>
      </c>
      <c r="AT143" s="281" t="str">
        <f t="shared" si="69"/>
        <v>Préciser montant FI, mode de passation et Type marché</v>
      </c>
      <c r="AU143" s="281" t="str">
        <f t="shared" si="70"/>
        <v>Compléter délais du marché</v>
      </c>
      <c r="AV143" s="281" t="str">
        <f t="shared" si="71"/>
        <v>Compléter délais du marché</v>
      </c>
      <c r="AW143" s="280"/>
      <c r="AX143" s="284">
        <f t="shared" si="72"/>
        <v>0</v>
      </c>
      <c r="AY143" s="280"/>
      <c r="AZ143" s="284">
        <f t="shared" si="73"/>
        <v>0</v>
      </c>
      <c r="BA143" s="280"/>
      <c r="BB143" s="284">
        <f t="shared" si="74"/>
        <v>0</v>
      </c>
      <c r="BC143" s="280"/>
      <c r="BD143" s="284">
        <f t="shared" si="75"/>
        <v>0</v>
      </c>
      <c r="BE143" s="280"/>
      <c r="BF143" s="284">
        <f t="shared" si="76"/>
        <v>0</v>
      </c>
      <c r="BG143" s="280"/>
      <c r="BH143" s="284">
        <f t="shared" si="77"/>
        <v>0</v>
      </c>
      <c r="BI143" s="280" t="str">
        <f t="shared" si="78"/>
        <v/>
      </c>
      <c r="BJ143" s="280"/>
      <c r="BK143" s="284">
        <f t="shared" si="79"/>
        <v>0</v>
      </c>
      <c r="BL143" s="280"/>
      <c r="BM143" s="284">
        <f t="shared" si="80"/>
        <v>0</v>
      </c>
      <c r="BN143" s="271">
        <f t="shared" si="81"/>
        <v>0</v>
      </c>
      <c r="BO143" s="271" t="str">
        <f t="shared" si="82"/>
        <v>Confection</v>
      </c>
      <c r="BP143" s="271">
        <f t="shared" si="83"/>
        <v>0</v>
      </c>
      <c r="BQ143" s="269"/>
      <c r="BR143" s="269"/>
      <c r="BS143" s="269"/>
      <c r="BT143" s="285"/>
      <c r="BU143" s="273"/>
    </row>
    <row r="144" spans="1:73" ht="60.75" thickBot="1" x14ac:dyDescent="0.3">
      <c r="A144" s="269"/>
      <c r="B144" s="270"/>
      <c r="C144" s="271" t="str">
        <f t="shared" si="56"/>
        <v/>
      </c>
      <c r="D144" s="271" t="str">
        <f t="shared" si="57"/>
        <v/>
      </c>
      <c r="E144" s="270"/>
      <c r="F144" s="273"/>
      <c r="G144" s="269"/>
      <c r="H144" s="274"/>
      <c r="I144" s="274"/>
      <c r="J144" s="274"/>
      <c r="K144" s="274"/>
      <c r="L144" s="274"/>
      <c r="M144" s="275"/>
      <c r="N144" s="274"/>
      <c r="O144" s="276" t="str">
        <f t="shared" si="58"/>
        <v>Compéter montant FI</v>
      </c>
      <c r="P144" s="277" t="str">
        <f t="shared" si="59"/>
        <v/>
      </c>
      <c r="Q144" s="274"/>
      <c r="R144" s="276" t="str">
        <f t="shared" si="60"/>
        <v>Compléter montant contrat</v>
      </c>
      <c r="S144" s="278" t="str">
        <f t="shared" si="61"/>
        <v/>
      </c>
      <c r="T144" s="274"/>
      <c r="U144" s="276" t="str">
        <f t="shared" si="62"/>
        <v>Compléter montant contrat</v>
      </c>
      <c r="V144" s="279"/>
      <c r="W144" s="279"/>
      <c r="X144" s="279"/>
      <c r="Y144" s="274"/>
      <c r="Z144" s="280"/>
      <c r="AA144" s="281" t="str">
        <f t="shared" si="63"/>
        <v>Compléter date émission</v>
      </c>
      <c r="AB144" s="269"/>
      <c r="AC144" s="269"/>
      <c r="AD144" s="282"/>
      <c r="AE144" s="282"/>
      <c r="AF144" s="270"/>
      <c r="AG144" s="269"/>
      <c r="AH144" s="269"/>
      <c r="AI144" s="269"/>
      <c r="AJ144" s="269"/>
      <c r="AK144" s="283" t="str">
        <f t="shared" si="64"/>
        <v>Compléter mode de gestion et montant FI</v>
      </c>
      <c r="AL144" s="270"/>
      <c r="AM144" s="270"/>
      <c r="AN144" s="270"/>
      <c r="AO144" s="280"/>
      <c r="AP144" s="281" t="str">
        <f t="shared" si="65"/>
        <v>Préciser montant FI, mode de passation et Type marché</v>
      </c>
      <c r="AQ144" s="281" t="str">
        <f t="shared" si="66"/>
        <v>Préciser montant FI, mode de passation et Type marché</v>
      </c>
      <c r="AR144" s="281" t="str">
        <f t="shared" si="67"/>
        <v>Préciser montant FI, mode de passation et Type marché</v>
      </c>
      <c r="AS144" s="281" t="str">
        <f t="shared" si="68"/>
        <v>Préciser montant FI, mode de passation et Type marché</v>
      </c>
      <c r="AT144" s="281" t="str">
        <f t="shared" si="69"/>
        <v>Préciser montant FI, mode de passation et Type marché</v>
      </c>
      <c r="AU144" s="281" t="str">
        <f t="shared" si="70"/>
        <v>Compléter délais du marché</v>
      </c>
      <c r="AV144" s="281" t="str">
        <f t="shared" si="71"/>
        <v>Compléter délais du marché</v>
      </c>
      <c r="AW144" s="280"/>
      <c r="AX144" s="284">
        <f t="shared" si="72"/>
        <v>0</v>
      </c>
      <c r="AY144" s="280"/>
      <c r="AZ144" s="284">
        <f t="shared" si="73"/>
        <v>0</v>
      </c>
      <c r="BA144" s="280"/>
      <c r="BB144" s="284">
        <f t="shared" si="74"/>
        <v>0</v>
      </c>
      <c r="BC144" s="280"/>
      <c r="BD144" s="284">
        <f t="shared" si="75"/>
        <v>0</v>
      </c>
      <c r="BE144" s="280"/>
      <c r="BF144" s="284">
        <f t="shared" si="76"/>
        <v>0</v>
      </c>
      <c r="BG144" s="280"/>
      <c r="BH144" s="284">
        <f t="shared" si="77"/>
        <v>0</v>
      </c>
      <c r="BI144" s="280" t="str">
        <f t="shared" si="78"/>
        <v/>
      </c>
      <c r="BJ144" s="280"/>
      <c r="BK144" s="284">
        <f t="shared" si="79"/>
        <v>0</v>
      </c>
      <c r="BL144" s="280"/>
      <c r="BM144" s="284">
        <f t="shared" si="80"/>
        <v>0</v>
      </c>
      <c r="BN144" s="271">
        <f t="shared" si="81"/>
        <v>0</v>
      </c>
      <c r="BO144" s="271" t="str">
        <f t="shared" si="82"/>
        <v>Confection</v>
      </c>
      <c r="BP144" s="271">
        <f t="shared" si="83"/>
        <v>0</v>
      </c>
      <c r="BQ144" s="269"/>
      <c r="BR144" s="269"/>
      <c r="BS144" s="269"/>
      <c r="BT144" s="285"/>
      <c r="BU144" s="273"/>
    </row>
    <row r="145" spans="1:73" ht="60.75" thickBot="1" x14ac:dyDescent="0.3">
      <c r="A145" s="269"/>
      <c r="B145" s="270"/>
      <c r="C145" s="271" t="str">
        <f t="shared" si="56"/>
        <v/>
      </c>
      <c r="D145" s="271" t="str">
        <f t="shared" si="57"/>
        <v/>
      </c>
      <c r="E145" s="270"/>
      <c r="F145" s="273"/>
      <c r="G145" s="269"/>
      <c r="H145" s="274"/>
      <c r="I145" s="274"/>
      <c r="J145" s="274"/>
      <c r="K145" s="274"/>
      <c r="L145" s="274"/>
      <c r="M145" s="275"/>
      <c r="N145" s="274"/>
      <c r="O145" s="276" t="str">
        <f t="shared" si="58"/>
        <v>Compéter montant FI</v>
      </c>
      <c r="P145" s="277" t="str">
        <f t="shared" si="59"/>
        <v/>
      </c>
      <c r="Q145" s="274"/>
      <c r="R145" s="276" t="str">
        <f t="shared" si="60"/>
        <v>Compléter montant contrat</v>
      </c>
      <c r="S145" s="278" t="str">
        <f t="shared" si="61"/>
        <v/>
      </c>
      <c r="T145" s="274"/>
      <c r="U145" s="276" t="str">
        <f t="shared" si="62"/>
        <v>Compléter montant contrat</v>
      </c>
      <c r="V145" s="279"/>
      <c r="W145" s="279"/>
      <c r="X145" s="279"/>
      <c r="Y145" s="274"/>
      <c r="Z145" s="280"/>
      <c r="AA145" s="281" t="str">
        <f t="shared" si="63"/>
        <v>Compléter date émission</v>
      </c>
      <c r="AB145" s="269"/>
      <c r="AC145" s="269"/>
      <c r="AD145" s="282"/>
      <c r="AE145" s="282"/>
      <c r="AF145" s="270"/>
      <c r="AG145" s="269"/>
      <c r="AH145" s="269"/>
      <c r="AI145" s="269"/>
      <c r="AJ145" s="269"/>
      <c r="AK145" s="283" t="str">
        <f t="shared" si="64"/>
        <v>Compléter mode de gestion et montant FI</v>
      </c>
      <c r="AL145" s="270"/>
      <c r="AM145" s="270"/>
      <c r="AN145" s="270"/>
      <c r="AO145" s="280"/>
      <c r="AP145" s="281" t="str">
        <f t="shared" si="65"/>
        <v>Préciser montant FI, mode de passation et Type marché</v>
      </c>
      <c r="AQ145" s="281" t="str">
        <f t="shared" si="66"/>
        <v>Préciser montant FI, mode de passation et Type marché</v>
      </c>
      <c r="AR145" s="281" t="str">
        <f t="shared" si="67"/>
        <v>Préciser montant FI, mode de passation et Type marché</v>
      </c>
      <c r="AS145" s="281" t="str">
        <f t="shared" si="68"/>
        <v>Préciser montant FI, mode de passation et Type marché</v>
      </c>
      <c r="AT145" s="281" t="str">
        <f t="shared" si="69"/>
        <v>Préciser montant FI, mode de passation et Type marché</v>
      </c>
      <c r="AU145" s="281" t="str">
        <f t="shared" si="70"/>
        <v>Compléter délais du marché</v>
      </c>
      <c r="AV145" s="281" t="str">
        <f t="shared" si="71"/>
        <v>Compléter délais du marché</v>
      </c>
      <c r="AW145" s="280"/>
      <c r="AX145" s="284">
        <f t="shared" si="72"/>
        <v>0</v>
      </c>
      <c r="AY145" s="280"/>
      <c r="AZ145" s="284">
        <f t="shared" si="73"/>
        <v>0</v>
      </c>
      <c r="BA145" s="280"/>
      <c r="BB145" s="284">
        <f t="shared" si="74"/>
        <v>0</v>
      </c>
      <c r="BC145" s="280"/>
      <c r="BD145" s="284">
        <f t="shared" si="75"/>
        <v>0</v>
      </c>
      <c r="BE145" s="280"/>
      <c r="BF145" s="284">
        <f t="shared" si="76"/>
        <v>0</v>
      </c>
      <c r="BG145" s="280"/>
      <c r="BH145" s="284">
        <f t="shared" si="77"/>
        <v>0</v>
      </c>
      <c r="BI145" s="280" t="str">
        <f t="shared" si="78"/>
        <v/>
      </c>
      <c r="BJ145" s="280"/>
      <c r="BK145" s="284">
        <f t="shared" si="79"/>
        <v>0</v>
      </c>
      <c r="BL145" s="280"/>
      <c r="BM145" s="284">
        <f t="shared" si="80"/>
        <v>0</v>
      </c>
      <c r="BN145" s="271">
        <f t="shared" si="81"/>
        <v>0</v>
      </c>
      <c r="BO145" s="271" t="str">
        <f t="shared" si="82"/>
        <v>Confection</v>
      </c>
      <c r="BP145" s="271">
        <f t="shared" si="83"/>
        <v>0</v>
      </c>
      <c r="BQ145" s="269"/>
      <c r="BR145" s="269"/>
      <c r="BS145" s="269"/>
      <c r="BT145" s="285"/>
      <c r="BU145" s="273"/>
    </row>
    <row r="146" spans="1:73" ht="60.75" thickBot="1" x14ac:dyDescent="0.3">
      <c r="A146" s="269"/>
      <c r="B146" s="270"/>
      <c r="C146" s="271" t="str">
        <f t="shared" si="56"/>
        <v/>
      </c>
      <c r="D146" s="271" t="str">
        <f t="shared" si="57"/>
        <v/>
      </c>
      <c r="E146" s="270"/>
      <c r="F146" s="273"/>
      <c r="G146" s="269"/>
      <c r="H146" s="274"/>
      <c r="I146" s="274"/>
      <c r="J146" s="274"/>
      <c r="K146" s="274"/>
      <c r="L146" s="274"/>
      <c r="M146" s="275"/>
      <c r="N146" s="274"/>
      <c r="O146" s="276" t="str">
        <f t="shared" si="58"/>
        <v>Compéter montant FI</v>
      </c>
      <c r="P146" s="277" t="str">
        <f t="shared" si="59"/>
        <v/>
      </c>
      <c r="Q146" s="274"/>
      <c r="R146" s="276" t="str">
        <f t="shared" si="60"/>
        <v>Compléter montant contrat</v>
      </c>
      <c r="S146" s="278" t="str">
        <f t="shared" si="61"/>
        <v/>
      </c>
      <c r="T146" s="274"/>
      <c r="U146" s="276" t="str">
        <f t="shared" si="62"/>
        <v>Compléter montant contrat</v>
      </c>
      <c r="V146" s="279"/>
      <c r="W146" s="279"/>
      <c r="X146" s="279"/>
      <c r="Y146" s="274"/>
      <c r="Z146" s="280"/>
      <c r="AA146" s="281" t="str">
        <f t="shared" si="63"/>
        <v>Compléter date émission</v>
      </c>
      <c r="AB146" s="269"/>
      <c r="AC146" s="269"/>
      <c r="AD146" s="282"/>
      <c r="AE146" s="282"/>
      <c r="AF146" s="270"/>
      <c r="AG146" s="269"/>
      <c r="AH146" s="269"/>
      <c r="AI146" s="269"/>
      <c r="AJ146" s="269"/>
      <c r="AK146" s="283" t="str">
        <f t="shared" si="64"/>
        <v>Compléter mode de gestion et montant FI</v>
      </c>
      <c r="AL146" s="270"/>
      <c r="AM146" s="270"/>
      <c r="AN146" s="270"/>
      <c r="AO146" s="280"/>
      <c r="AP146" s="281" t="str">
        <f t="shared" si="65"/>
        <v>Préciser montant FI, mode de passation et Type marché</v>
      </c>
      <c r="AQ146" s="281" t="str">
        <f t="shared" si="66"/>
        <v>Préciser montant FI, mode de passation et Type marché</v>
      </c>
      <c r="AR146" s="281" t="str">
        <f t="shared" si="67"/>
        <v>Préciser montant FI, mode de passation et Type marché</v>
      </c>
      <c r="AS146" s="281" t="str">
        <f t="shared" si="68"/>
        <v>Préciser montant FI, mode de passation et Type marché</v>
      </c>
      <c r="AT146" s="281" t="str">
        <f t="shared" si="69"/>
        <v>Préciser montant FI, mode de passation et Type marché</v>
      </c>
      <c r="AU146" s="281" t="str">
        <f t="shared" si="70"/>
        <v>Compléter délais du marché</v>
      </c>
      <c r="AV146" s="281" t="str">
        <f t="shared" si="71"/>
        <v>Compléter délais du marché</v>
      </c>
      <c r="AW146" s="280"/>
      <c r="AX146" s="284">
        <f t="shared" si="72"/>
        <v>0</v>
      </c>
      <c r="AY146" s="280"/>
      <c r="AZ146" s="284">
        <f t="shared" si="73"/>
        <v>0</v>
      </c>
      <c r="BA146" s="280"/>
      <c r="BB146" s="284">
        <f t="shared" si="74"/>
        <v>0</v>
      </c>
      <c r="BC146" s="280"/>
      <c r="BD146" s="284">
        <f t="shared" si="75"/>
        <v>0</v>
      </c>
      <c r="BE146" s="280"/>
      <c r="BF146" s="284">
        <f t="shared" si="76"/>
        <v>0</v>
      </c>
      <c r="BG146" s="280"/>
      <c r="BH146" s="284">
        <f t="shared" si="77"/>
        <v>0</v>
      </c>
      <c r="BI146" s="280" t="str">
        <f t="shared" si="78"/>
        <v/>
      </c>
      <c r="BJ146" s="280"/>
      <c r="BK146" s="284">
        <f t="shared" si="79"/>
        <v>0</v>
      </c>
      <c r="BL146" s="280"/>
      <c r="BM146" s="284">
        <f t="shared" si="80"/>
        <v>0</v>
      </c>
      <c r="BN146" s="271">
        <f t="shared" si="81"/>
        <v>0</v>
      </c>
      <c r="BO146" s="271" t="str">
        <f t="shared" si="82"/>
        <v>Confection</v>
      </c>
      <c r="BP146" s="271">
        <f t="shared" si="83"/>
        <v>0</v>
      </c>
      <c r="BQ146" s="269"/>
      <c r="BR146" s="269"/>
      <c r="BS146" s="269"/>
      <c r="BT146" s="285"/>
      <c r="BU146" s="273"/>
    </row>
    <row r="147" spans="1:73" ht="60.75" thickBot="1" x14ac:dyDescent="0.3">
      <c r="A147" s="269"/>
      <c r="B147" s="270"/>
      <c r="C147" s="271" t="str">
        <f t="shared" si="56"/>
        <v/>
      </c>
      <c r="D147" s="271" t="str">
        <f t="shared" si="57"/>
        <v/>
      </c>
      <c r="E147" s="270"/>
      <c r="F147" s="273"/>
      <c r="G147" s="269"/>
      <c r="H147" s="274"/>
      <c r="I147" s="274"/>
      <c r="J147" s="274"/>
      <c r="K147" s="274"/>
      <c r="L147" s="274"/>
      <c r="M147" s="275"/>
      <c r="N147" s="274"/>
      <c r="O147" s="276" t="str">
        <f t="shared" si="58"/>
        <v>Compéter montant FI</v>
      </c>
      <c r="P147" s="277" t="str">
        <f t="shared" si="59"/>
        <v/>
      </c>
      <c r="Q147" s="274"/>
      <c r="R147" s="276" t="str">
        <f t="shared" si="60"/>
        <v>Compléter montant contrat</v>
      </c>
      <c r="S147" s="278" t="str">
        <f t="shared" si="61"/>
        <v/>
      </c>
      <c r="T147" s="274"/>
      <c r="U147" s="276" t="str">
        <f t="shared" si="62"/>
        <v>Compléter montant contrat</v>
      </c>
      <c r="V147" s="279"/>
      <c r="W147" s="279"/>
      <c r="X147" s="279"/>
      <c r="Y147" s="274"/>
      <c r="Z147" s="280"/>
      <c r="AA147" s="281" t="str">
        <f t="shared" si="63"/>
        <v>Compléter date émission</v>
      </c>
      <c r="AB147" s="269"/>
      <c r="AC147" s="269"/>
      <c r="AD147" s="282"/>
      <c r="AE147" s="282"/>
      <c r="AF147" s="270"/>
      <c r="AG147" s="269"/>
      <c r="AH147" s="269"/>
      <c r="AI147" s="269"/>
      <c r="AJ147" s="269"/>
      <c r="AK147" s="283" t="str">
        <f t="shared" si="64"/>
        <v>Compléter mode de gestion et montant FI</v>
      </c>
      <c r="AL147" s="270"/>
      <c r="AM147" s="270"/>
      <c r="AN147" s="270"/>
      <c r="AO147" s="280"/>
      <c r="AP147" s="281" t="str">
        <f t="shared" si="65"/>
        <v>Préciser montant FI, mode de passation et Type marché</v>
      </c>
      <c r="AQ147" s="281" t="str">
        <f t="shared" si="66"/>
        <v>Préciser montant FI, mode de passation et Type marché</v>
      </c>
      <c r="AR147" s="281" t="str">
        <f t="shared" si="67"/>
        <v>Préciser montant FI, mode de passation et Type marché</v>
      </c>
      <c r="AS147" s="281" t="str">
        <f t="shared" si="68"/>
        <v>Préciser montant FI, mode de passation et Type marché</v>
      </c>
      <c r="AT147" s="281" t="str">
        <f t="shared" si="69"/>
        <v>Préciser montant FI, mode de passation et Type marché</v>
      </c>
      <c r="AU147" s="281" t="str">
        <f t="shared" si="70"/>
        <v>Compléter délais du marché</v>
      </c>
      <c r="AV147" s="281" t="str">
        <f t="shared" si="71"/>
        <v>Compléter délais du marché</v>
      </c>
      <c r="AW147" s="280"/>
      <c r="AX147" s="284">
        <f t="shared" si="72"/>
        <v>0</v>
      </c>
      <c r="AY147" s="280"/>
      <c r="AZ147" s="284">
        <f t="shared" si="73"/>
        <v>0</v>
      </c>
      <c r="BA147" s="280"/>
      <c r="BB147" s="284">
        <f t="shared" si="74"/>
        <v>0</v>
      </c>
      <c r="BC147" s="280"/>
      <c r="BD147" s="284">
        <f t="shared" si="75"/>
        <v>0</v>
      </c>
      <c r="BE147" s="280"/>
      <c r="BF147" s="284">
        <f t="shared" si="76"/>
        <v>0</v>
      </c>
      <c r="BG147" s="280"/>
      <c r="BH147" s="284">
        <f t="shared" si="77"/>
        <v>0</v>
      </c>
      <c r="BI147" s="280" t="str">
        <f t="shared" si="78"/>
        <v/>
      </c>
      <c r="BJ147" s="280"/>
      <c r="BK147" s="284">
        <f t="shared" si="79"/>
        <v>0</v>
      </c>
      <c r="BL147" s="280"/>
      <c r="BM147" s="284">
        <f t="shared" si="80"/>
        <v>0</v>
      </c>
      <c r="BN147" s="271">
        <f t="shared" si="81"/>
        <v>0</v>
      </c>
      <c r="BO147" s="271" t="str">
        <f t="shared" si="82"/>
        <v>Confection</v>
      </c>
      <c r="BP147" s="271">
        <f t="shared" si="83"/>
        <v>0</v>
      </c>
      <c r="BQ147" s="269"/>
      <c r="BR147" s="269"/>
      <c r="BS147" s="269"/>
      <c r="BT147" s="285"/>
      <c r="BU147" s="273"/>
    </row>
    <row r="148" spans="1:73" ht="60.75" thickBot="1" x14ac:dyDescent="0.3">
      <c r="A148" s="269"/>
      <c r="B148" s="270"/>
      <c r="C148" s="271" t="str">
        <f t="shared" si="56"/>
        <v/>
      </c>
      <c r="D148" s="271" t="str">
        <f t="shared" si="57"/>
        <v/>
      </c>
      <c r="E148" s="270"/>
      <c r="F148" s="273"/>
      <c r="G148" s="269"/>
      <c r="H148" s="274"/>
      <c r="I148" s="274"/>
      <c r="J148" s="274"/>
      <c r="K148" s="274"/>
      <c r="L148" s="274"/>
      <c r="M148" s="275"/>
      <c r="N148" s="274"/>
      <c r="O148" s="276" t="str">
        <f t="shared" si="58"/>
        <v>Compéter montant FI</v>
      </c>
      <c r="P148" s="277" t="str">
        <f t="shared" si="59"/>
        <v/>
      </c>
      <c r="Q148" s="274"/>
      <c r="R148" s="276" t="str">
        <f t="shared" si="60"/>
        <v>Compléter montant contrat</v>
      </c>
      <c r="S148" s="278" t="str">
        <f t="shared" si="61"/>
        <v/>
      </c>
      <c r="T148" s="274"/>
      <c r="U148" s="276" t="str">
        <f t="shared" si="62"/>
        <v>Compléter montant contrat</v>
      </c>
      <c r="V148" s="279"/>
      <c r="W148" s="279"/>
      <c r="X148" s="279"/>
      <c r="Y148" s="274"/>
      <c r="Z148" s="280"/>
      <c r="AA148" s="281" t="str">
        <f t="shared" si="63"/>
        <v>Compléter date émission</v>
      </c>
      <c r="AB148" s="269"/>
      <c r="AC148" s="269"/>
      <c r="AD148" s="282"/>
      <c r="AE148" s="282"/>
      <c r="AF148" s="270"/>
      <c r="AG148" s="269"/>
      <c r="AH148" s="269"/>
      <c r="AI148" s="269"/>
      <c r="AJ148" s="269"/>
      <c r="AK148" s="283" t="str">
        <f t="shared" si="64"/>
        <v>Compléter mode de gestion et montant FI</v>
      </c>
      <c r="AL148" s="270"/>
      <c r="AM148" s="270"/>
      <c r="AN148" s="270"/>
      <c r="AO148" s="280"/>
      <c r="AP148" s="281" t="str">
        <f t="shared" si="65"/>
        <v>Préciser montant FI, mode de passation et Type marché</v>
      </c>
      <c r="AQ148" s="281" t="str">
        <f t="shared" si="66"/>
        <v>Préciser montant FI, mode de passation et Type marché</v>
      </c>
      <c r="AR148" s="281" t="str">
        <f t="shared" si="67"/>
        <v>Préciser montant FI, mode de passation et Type marché</v>
      </c>
      <c r="AS148" s="281" t="str">
        <f t="shared" si="68"/>
        <v>Préciser montant FI, mode de passation et Type marché</v>
      </c>
      <c r="AT148" s="281" t="str">
        <f t="shared" si="69"/>
        <v>Préciser montant FI, mode de passation et Type marché</v>
      </c>
      <c r="AU148" s="281" t="str">
        <f t="shared" si="70"/>
        <v>Compléter délais du marché</v>
      </c>
      <c r="AV148" s="281" t="str">
        <f t="shared" si="71"/>
        <v>Compléter délais du marché</v>
      </c>
      <c r="AW148" s="280"/>
      <c r="AX148" s="284">
        <f t="shared" si="72"/>
        <v>0</v>
      </c>
      <c r="AY148" s="280"/>
      <c r="AZ148" s="284">
        <f t="shared" si="73"/>
        <v>0</v>
      </c>
      <c r="BA148" s="280"/>
      <c r="BB148" s="284">
        <f t="shared" si="74"/>
        <v>0</v>
      </c>
      <c r="BC148" s="280"/>
      <c r="BD148" s="284">
        <f t="shared" si="75"/>
        <v>0</v>
      </c>
      <c r="BE148" s="280"/>
      <c r="BF148" s="284">
        <f t="shared" si="76"/>
        <v>0</v>
      </c>
      <c r="BG148" s="280"/>
      <c r="BH148" s="284">
        <f t="shared" si="77"/>
        <v>0</v>
      </c>
      <c r="BI148" s="280" t="str">
        <f t="shared" si="78"/>
        <v/>
      </c>
      <c r="BJ148" s="280"/>
      <c r="BK148" s="284">
        <f t="shared" si="79"/>
        <v>0</v>
      </c>
      <c r="BL148" s="280"/>
      <c r="BM148" s="284">
        <f t="shared" si="80"/>
        <v>0</v>
      </c>
      <c r="BN148" s="271">
        <f t="shared" si="81"/>
        <v>0</v>
      </c>
      <c r="BO148" s="271" t="str">
        <f t="shared" si="82"/>
        <v>Confection</v>
      </c>
      <c r="BP148" s="271">
        <f t="shared" si="83"/>
        <v>0</v>
      </c>
      <c r="BQ148" s="269"/>
      <c r="BR148" s="269"/>
      <c r="BS148" s="269"/>
      <c r="BT148" s="285"/>
      <c r="BU148" s="273"/>
    </row>
    <row r="149" spans="1:73" ht="60.75" thickBot="1" x14ac:dyDescent="0.3">
      <c r="A149" s="269"/>
      <c r="B149" s="270"/>
      <c r="C149" s="271" t="str">
        <f t="shared" si="56"/>
        <v/>
      </c>
      <c r="D149" s="271" t="str">
        <f t="shared" si="57"/>
        <v/>
      </c>
      <c r="E149" s="270"/>
      <c r="F149" s="273"/>
      <c r="G149" s="269"/>
      <c r="H149" s="274"/>
      <c r="I149" s="274"/>
      <c r="J149" s="274"/>
      <c r="K149" s="274"/>
      <c r="L149" s="274"/>
      <c r="M149" s="275"/>
      <c r="N149" s="274"/>
      <c r="O149" s="276" t="str">
        <f t="shared" si="58"/>
        <v>Compéter montant FI</v>
      </c>
      <c r="P149" s="277" t="str">
        <f t="shared" si="59"/>
        <v/>
      </c>
      <c r="Q149" s="274"/>
      <c r="R149" s="276" t="str">
        <f t="shared" si="60"/>
        <v>Compléter montant contrat</v>
      </c>
      <c r="S149" s="278" t="str">
        <f t="shared" si="61"/>
        <v/>
      </c>
      <c r="T149" s="274"/>
      <c r="U149" s="276" t="str">
        <f t="shared" si="62"/>
        <v>Compléter montant contrat</v>
      </c>
      <c r="V149" s="279"/>
      <c r="W149" s="279"/>
      <c r="X149" s="279"/>
      <c r="Y149" s="274"/>
      <c r="Z149" s="280"/>
      <c r="AA149" s="281" t="str">
        <f t="shared" si="63"/>
        <v>Compléter date émission</v>
      </c>
      <c r="AB149" s="269"/>
      <c r="AC149" s="269"/>
      <c r="AD149" s="282"/>
      <c r="AE149" s="282"/>
      <c r="AF149" s="270"/>
      <c r="AG149" s="269"/>
      <c r="AH149" s="269"/>
      <c r="AI149" s="269"/>
      <c r="AJ149" s="269"/>
      <c r="AK149" s="283" t="str">
        <f t="shared" si="64"/>
        <v>Compléter mode de gestion et montant FI</v>
      </c>
      <c r="AL149" s="270"/>
      <c r="AM149" s="270"/>
      <c r="AN149" s="270"/>
      <c r="AO149" s="280"/>
      <c r="AP149" s="281" t="str">
        <f t="shared" si="65"/>
        <v>Préciser montant FI, mode de passation et Type marché</v>
      </c>
      <c r="AQ149" s="281" t="str">
        <f t="shared" si="66"/>
        <v>Préciser montant FI, mode de passation et Type marché</v>
      </c>
      <c r="AR149" s="281" t="str">
        <f t="shared" si="67"/>
        <v>Préciser montant FI, mode de passation et Type marché</v>
      </c>
      <c r="AS149" s="281" t="str">
        <f t="shared" si="68"/>
        <v>Préciser montant FI, mode de passation et Type marché</v>
      </c>
      <c r="AT149" s="281" t="str">
        <f t="shared" si="69"/>
        <v>Préciser montant FI, mode de passation et Type marché</v>
      </c>
      <c r="AU149" s="281" t="str">
        <f t="shared" si="70"/>
        <v>Compléter délais du marché</v>
      </c>
      <c r="AV149" s="281" t="str">
        <f t="shared" si="71"/>
        <v>Compléter délais du marché</v>
      </c>
      <c r="AW149" s="280"/>
      <c r="AX149" s="284">
        <f t="shared" si="72"/>
        <v>0</v>
      </c>
      <c r="AY149" s="280"/>
      <c r="AZ149" s="284">
        <f t="shared" si="73"/>
        <v>0</v>
      </c>
      <c r="BA149" s="280"/>
      <c r="BB149" s="284">
        <f t="shared" si="74"/>
        <v>0</v>
      </c>
      <c r="BC149" s="280"/>
      <c r="BD149" s="284">
        <f t="shared" si="75"/>
        <v>0</v>
      </c>
      <c r="BE149" s="280"/>
      <c r="BF149" s="284">
        <f t="shared" si="76"/>
        <v>0</v>
      </c>
      <c r="BG149" s="280"/>
      <c r="BH149" s="284">
        <f t="shared" si="77"/>
        <v>0</v>
      </c>
      <c r="BI149" s="280" t="str">
        <f t="shared" si="78"/>
        <v/>
      </c>
      <c r="BJ149" s="280"/>
      <c r="BK149" s="284">
        <f t="shared" si="79"/>
        <v>0</v>
      </c>
      <c r="BL149" s="280"/>
      <c r="BM149" s="284">
        <f t="shared" si="80"/>
        <v>0</v>
      </c>
      <c r="BN149" s="271">
        <f t="shared" si="81"/>
        <v>0</v>
      </c>
      <c r="BO149" s="271" t="str">
        <f t="shared" si="82"/>
        <v>Confection</v>
      </c>
      <c r="BP149" s="271">
        <f t="shared" si="83"/>
        <v>0</v>
      </c>
      <c r="BQ149" s="269"/>
      <c r="BR149" s="269"/>
      <c r="BS149" s="269"/>
      <c r="BT149" s="285"/>
      <c r="BU149" s="273"/>
    </row>
    <row r="150" spans="1:73" ht="60.75" thickBot="1" x14ac:dyDescent="0.3">
      <c r="A150" s="269"/>
      <c r="B150" s="270"/>
      <c r="C150" s="271" t="str">
        <f t="shared" si="56"/>
        <v/>
      </c>
      <c r="D150" s="271" t="str">
        <f t="shared" si="57"/>
        <v/>
      </c>
      <c r="E150" s="270"/>
      <c r="F150" s="273"/>
      <c r="G150" s="269"/>
      <c r="H150" s="274"/>
      <c r="I150" s="274"/>
      <c r="J150" s="274"/>
      <c r="K150" s="274"/>
      <c r="L150" s="274"/>
      <c r="M150" s="275"/>
      <c r="N150" s="274"/>
      <c r="O150" s="276" t="str">
        <f t="shared" si="58"/>
        <v>Compéter montant FI</v>
      </c>
      <c r="P150" s="277" t="str">
        <f t="shared" si="59"/>
        <v/>
      </c>
      <c r="Q150" s="274"/>
      <c r="R150" s="276" t="str">
        <f t="shared" si="60"/>
        <v>Compléter montant contrat</v>
      </c>
      <c r="S150" s="278" t="str">
        <f t="shared" si="61"/>
        <v/>
      </c>
      <c r="T150" s="274"/>
      <c r="U150" s="276" t="str">
        <f t="shared" si="62"/>
        <v>Compléter montant contrat</v>
      </c>
      <c r="V150" s="279"/>
      <c r="W150" s="279"/>
      <c r="X150" s="279"/>
      <c r="Y150" s="274"/>
      <c r="Z150" s="280"/>
      <c r="AA150" s="281" t="str">
        <f t="shared" si="63"/>
        <v>Compléter date émission</v>
      </c>
      <c r="AB150" s="269"/>
      <c r="AC150" s="269"/>
      <c r="AD150" s="282"/>
      <c r="AE150" s="282"/>
      <c r="AF150" s="270"/>
      <c r="AG150" s="269"/>
      <c r="AH150" s="269"/>
      <c r="AI150" s="269"/>
      <c r="AJ150" s="269"/>
      <c r="AK150" s="283" t="str">
        <f t="shared" si="64"/>
        <v>Compléter mode de gestion et montant FI</v>
      </c>
      <c r="AL150" s="270"/>
      <c r="AM150" s="270"/>
      <c r="AN150" s="270"/>
      <c r="AO150" s="280"/>
      <c r="AP150" s="281" t="str">
        <f t="shared" si="65"/>
        <v>Préciser montant FI, mode de passation et Type marché</v>
      </c>
      <c r="AQ150" s="281" t="str">
        <f t="shared" si="66"/>
        <v>Préciser montant FI, mode de passation et Type marché</v>
      </c>
      <c r="AR150" s="281" t="str">
        <f t="shared" si="67"/>
        <v>Préciser montant FI, mode de passation et Type marché</v>
      </c>
      <c r="AS150" s="281" t="str">
        <f t="shared" si="68"/>
        <v>Préciser montant FI, mode de passation et Type marché</v>
      </c>
      <c r="AT150" s="281" t="str">
        <f t="shared" si="69"/>
        <v>Préciser montant FI, mode de passation et Type marché</v>
      </c>
      <c r="AU150" s="281" t="str">
        <f t="shared" si="70"/>
        <v>Compléter délais du marché</v>
      </c>
      <c r="AV150" s="281" t="str">
        <f t="shared" si="71"/>
        <v>Compléter délais du marché</v>
      </c>
      <c r="AW150" s="280"/>
      <c r="AX150" s="284">
        <f t="shared" si="72"/>
        <v>0</v>
      </c>
      <c r="AY150" s="280"/>
      <c r="AZ150" s="284">
        <f t="shared" si="73"/>
        <v>0</v>
      </c>
      <c r="BA150" s="280"/>
      <c r="BB150" s="284">
        <f t="shared" si="74"/>
        <v>0</v>
      </c>
      <c r="BC150" s="280"/>
      <c r="BD150" s="284">
        <f t="shared" si="75"/>
        <v>0</v>
      </c>
      <c r="BE150" s="280"/>
      <c r="BF150" s="284">
        <f t="shared" si="76"/>
        <v>0</v>
      </c>
      <c r="BG150" s="280"/>
      <c r="BH150" s="284">
        <f t="shared" si="77"/>
        <v>0</v>
      </c>
      <c r="BI150" s="280" t="str">
        <f t="shared" si="78"/>
        <v/>
      </c>
      <c r="BJ150" s="280"/>
      <c r="BK150" s="284">
        <f t="shared" si="79"/>
        <v>0</v>
      </c>
      <c r="BL150" s="280"/>
      <c r="BM150" s="284">
        <f t="shared" si="80"/>
        <v>0</v>
      </c>
      <c r="BN150" s="271">
        <f t="shared" si="81"/>
        <v>0</v>
      </c>
      <c r="BO150" s="271" t="str">
        <f t="shared" si="82"/>
        <v>Confection</v>
      </c>
      <c r="BP150" s="271">
        <f t="shared" si="83"/>
        <v>0</v>
      </c>
      <c r="BQ150" s="269"/>
      <c r="BR150" s="269"/>
      <c r="BS150" s="269"/>
      <c r="BT150" s="285"/>
      <c r="BU150" s="273"/>
    </row>
    <row r="151" spans="1:73" ht="60.75" thickBot="1" x14ac:dyDescent="0.3">
      <c r="A151" s="269"/>
      <c r="B151" s="270"/>
      <c r="C151" s="271" t="str">
        <f t="shared" si="56"/>
        <v/>
      </c>
      <c r="D151" s="271" t="str">
        <f t="shared" si="57"/>
        <v/>
      </c>
      <c r="E151" s="270"/>
      <c r="F151" s="273"/>
      <c r="G151" s="269"/>
      <c r="H151" s="274"/>
      <c r="I151" s="274"/>
      <c r="J151" s="274"/>
      <c r="K151" s="274"/>
      <c r="L151" s="274"/>
      <c r="M151" s="275"/>
      <c r="N151" s="274"/>
      <c r="O151" s="276" t="str">
        <f t="shared" si="58"/>
        <v>Compéter montant FI</v>
      </c>
      <c r="P151" s="277" t="str">
        <f t="shared" si="59"/>
        <v/>
      </c>
      <c r="Q151" s="274"/>
      <c r="R151" s="276" t="str">
        <f t="shared" si="60"/>
        <v>Compléter montant contrat</v>
      </c>
      <c r="S151" s="278" t="str">
        <f t="shared" si="61"/>
        <v/>
      </c>
      <c r="T151" s="274"/>
      <c r="U151" s="276" t="str">
        <f t="shared" si="62"/>
        <v>Compléter montant contrat</v>
      </c>
      <c r="V151" s="279"/>
      <c r="W151" s="279"/>
      <c r="X151" s="279"/>
      <c r="Y151" s="274"/>
      <c r="Z151" s="280"/>
      <c r="AA151" s="281" t="str">
        <f t="shared" si="63"/>
        <v>Compléter date émission</v>
      </c>
      <c r="AB151" s="269"/>
      <c r="AC151" s="269"/>
      <c r="AD151" s="282"/>
      <c r="AE151" s="282"/>
      <c r="AF151" s="270"/>
      <c r="AG151" s="269"/>
      <c r="AH151" s="269"/>
      <c r="AI151" s="269"/>
      <c r="AJ151" s="269"/>
      <c r="AK151" s="283" t="str">
        <f t="shared" si="64"/>
        <v>Compléter mode de gestion et montant FI</v>
      </c>
      <c r="AL151" s="270"/>
      <c r="AM151" s="270"/>
      <c r="AN151" s="270"/>
      <c r="AO151" s="280"/>
      <c r="AP151" s="281" t="str">
        <f t="shared" si="65"/>
        <v>Préciser montant FI, mode de passation et Type marché</v>
      </c>
      <c r="AQ151" s="281" t="str">
        <f t="shared" si="66"/>
        <v>Préciser montant FI, mode de passation et Type marché</v>
      </c>
      <c r="AR151" s="281" t="str">
        <f t="shared" si="67"/>
        <v>Préciser montant FI, mode de passation et Type marché</v>
      </c>
      <c r="AS151" s="281" t="str">
        <f t="shared" si="68"/>
        <v>Préciser montant FI, mode de passation et Type marché</v>
      </c>
      <c r="AT151" s="281" t="str">
        <f t="shared" si="69"/>
        <v>Préciser montant FI, mode de passation et Type marché</v>
      </c>
      <c r="AU151" s="281" t="str">
        <f t="shared" si="70"/>
        <v>Compléter délais du marché</v>
      </c>
      <c r="AV151" s="281" t="str">
        <f t="shared" si="71"/>
        <v>Compléter délais du marché</v>
      </c>
      <c r="AW151" s="280"/>
      <c r="AX151" s="284">
        <f t="shared" si="72"/>
        <v>0</v>
      </c>
      <c r="AY151" s="280"/>
      <c r="AZ151" s="284">
        <f t="shared" si="73"/>
        <v>0</v>
      </c>
      <c r="BA151" s="280"/>
      <c r="BB151" s="284">
        <f t="shared" si="74"/>
        <v>0</v>
      </c>
      <c r="BC151" s="280"/>
      <c r="BD151" s="284">
        <f t="shared" si="75"/>
        <v>0</v>
      </c>
      <c r="BE151" s="280"/>
      <c r="BF151" s="284">
        <f t="shared" si="76"/>
        <v>0</v>
      </c>
      <c r="BG151" s="280"/>
      <c r="BH151" s="284">
        <f t="shared" si="77"/>
        <v>0</v>
      </c>
      <c r="BI151" s="280" t="str">
        <f t="shared" si="78"/>
        <v/>
      </c>
      <c r="BJ151" s="280"/>
      <c r="BK151" s="284">
        <f t="shared" si="79"/>
        <v>0</v>
      </c>
      <c r="BL151" s="280"/>
      <c r="BM151" s="284">
        <f t="shared" si="80"/>
        <v>0</v>
      </c>
      <c r="BN151" s="271">
        <f t="shared" si="81"/>
        <v>0</v>
      </c>
      <c r="BO151" s="271" t="str">
        <f t="shared" si="82"/>
        <v>Confection</v>
      </c>
      <c r="BP151" s="271">
        <f t="shared" si="83"/>
        <v>0</v>
      </c>
      <c r="BQ151" s="269"/>
      <c r="BR151" s="269"/>
      <c r="BS151" s="269"/>
      <c r="BT151" s="285"/>
      <c r="BU151" s="273"/>
    </row>
    <row r="152" spans="1:73" ht="60.75" thickBot="1" x14ac:dyDescent="0.3">
      <c r="A152" s="269"/>
      <c r="B152" s="270"/>
      <c r="C152" s="271" t="str">
        <f t="shared" si="56"/>
        <v/>
      </c>
      <c r="D152" s="271" t="str">
        <f t="shared" si="57"/>
        <v/>
      </c>
      <c r="E152" s="270"/>
      <c r="F152" s="273"/>
      <c r="G152" s="269"/>
      <c r="H152" s="274"/>
      <c r="I152" s="274"/>
      <c r="J152" s="274"/>
      <c r="K152" s="274"/>
      <c r="L152" s="274"/>
      <c r="M152" s="275"/>
      <c r="N152" s="274"/>
      <c r="O152" s="276" t="str">
        <f t="shared" si="58"/>
        <v>Compéter montant FI</v>
      </c>
      <c r="P152" s="277" t="str">
        <f t="shared" si="59"/>
        <v/>
      </c>
      <c r="Q152" s="274"/>
      <c r="R152" s="276" t="str">
        <f t="shared" si="60"/>
        <v>Compléter montant contrat</v>
      </c>
      <c r="S152" s="278" t="str">
        <f t="shared" si="61"/>
        <v/>
      </c>
      <c r="T152" s="274"/>
      <c r="U152" s="276" t="str">
        <f t="shared" si="62"/>
        <v>Compléter montant contrat</v>
      </c>
      <c r="V152" s="279"/>
      <c r="W152" s="279"/>
      <c r="X152" s="279"/>
      <c r="Y152" s="274"/>
      <c r="Z152" s="280"/>
      <c r="AA152" s="281" t="str">
        <f t="shared" si="63"/>
        <v>Compléter date émission</v>
      </c>
      <c r="AB152" s="269"/>
      <c r="AC152" s="269"/>
      <c r="AD152" s="282"/>
      <c r="AE152" s="282"/>
      <c r="AF152" s="270"/>
      <c r="AG152" s="269"/>
      <c r="AH152" s="269"/>
      <c r="AI152" s="269"/>
      <c r="AJ152" s="269"/>
      <c r="AK152" s="283" t="str">
        <f t="shared" si="64"/>
        <v>Compléter mode de gestion et montant FI</v>
      </c>
      <c r="AL152" s="270"/>
      <c r="AM152" s="270"/>
      <c r="AN152" s="270"/>
      <c r="AO152" s="280"/>
      <c r="AP152" s="281" t="str">
        <f t="shared" si="65"/>
        <v>Préciser montant FI, mode de passation et Type marché</v>
      </c>
      <c r="AQ152" s="281" t="str">
        <f t="shared" si="66"/>
        <v>Préciser montant FI, mode de passation et Type marché</v>
      </c>
      <c r="AR152" s="281" t="str">
        <f t="shared" si="67"/>
        <v>Préciser montant FI, mode de passation et Type marché</v>
      </c>
      <c r="AS152" s="281" t="str">
        <f t="shared" si="68"/>
        <v>Préciser montant FI, mode de passation et Type marché</v>
      </c>
      <c r="AT152" s="281" t="str">
        <f t="shared" si="69"/>
        <v>Préciser montant FI, mode de passation et Type marché</v>
      </c>
      <c r="AU152" s="281" t="str">
        <f t="shared" si="70"/>
        <v>Compléter délais du marché</v>
      </c>
      <c r="AV152" s="281" t="str">
        <f t="shared" si="71"/>
        <v>Compléter délais du marché</v>
      </c>
      <c r="AW152" s="280"/>
      <c r="AX152" s="284">
        <f t="shared" si="72"/>
        <v>0</v>
      </c>
      <c r="AY152" s="280"/>
      <c r="AZ152" s="284">
        <f t="shared" si="73"/>
        <v>0</v>
      </c>
      <c r="BA152" s="280"/>
      <c r="BB152" s="284">
        <f t="shared" si="74"/>
        <v>0</v>
      </c>
      <c r="BC152" s="280"/>
      <c r="BD152" s="284">
        <f t="shared" si="75"/>
        <v>0</v>
      </c>
      <c r="BE152" s="280"/>
      <c r="BF152" s="284">
        <f t="shared" si="76"/>
        <v>0</v>
      </c>
      <c r="BG152" s="280"/>
      <c r="BH152" s="284">
        <f t="shared" si="77"/>
        <v>0</v>
      </c>
      <c r="BI152" s="280" t="str">
        <f t="shared" si="78"/>
        <v/>
      </c>
      <c r="BJ152" s="280"/>
      <c r="BK152" s="284">
        <f t="shared" si="79"/>
        <v>0</v>
      </c>
      <c r="BL152" s="280"/>
      <c r="BM152" s="284">
        <f t="shared" si="80"/>
        <v>0</v>
      </c>
      <c r="BN152" s="271">
        <f t="shared" si="81"/>
        <v>0</v>
      </c>
      <c r="BO152" s="271" t="str">
        <f t="shared" si="82"/>
        <v>Confection</v>
      </c>
      <c r="BP152" s="271">
        <f t="shared" si="83"/>
        <v>0</v>
      </c>
      <c r="BQ152" s="269"/>
      <c r="BR152" s="269"/>
      <c r="BS152" s="269"/>
      <c r="BT152" s="285"/>
      <c r="BU152" s="273"/>
    </row>
    <row r="153" spans="1:73" ht="60.75" thickBot="1" x14ac:dyDescent="0.3">
      <c r="A153" s="269"/>
      <c r="B153" s="270"/>
      <c r="C153" s="271" t="str">
        <f t="shared" si="56"/>
        <v/>
      </c>
      <c r="D153" s="271" t="str">
        <f t="shared" si="57"/>
        <v/>
      </c>
      <c r="E153" s="270"/>
      <c r="F153" s="273"/>
      <c r="G153" s="269"/>
      <c r="H153" s="274"/>
      <c r="I153" s="274"/>
      <c r="J153" s="274"/>
      <c r="K153" s="274"/>
      <c r="L153" s="274"/>
      <c r="M153" s="275"/>
      <c r="N153" s="274"/>
      <c r="O153" s="276" t="str">
        <f t="shared" si="58"/>
        <v>Compéter montant FI</v>
      </c>
      <c r="P153" s="277" t="str">
        <f t="shared" si="59"/>
        <v/>
      </c>
      <c r="Q153" s="274"/>
      <c r="R153" s="276" t="str">
        <f t="shared" si="60"/>
        <v>Compléter montant contrat</v>
      </c>
      <c r="S153" s="278" t="str">
        <f t="shared" si="61"/>
        <v/>
      </c>
      <c r="T153" s="274"/>
      <c r="U153" s="276" t="str">
        <f t="shared" si="62"/>
        <v>Compléter montant contrat</v>
      </c>
      <c r="V153" s="279"/>
      <c r="W153" s="279"/>
      <c r="X153" s="279"/>
      <c r="Y153" s="274"/>
      <c r="Z153" s="280"/>
      <c r="AA153" s="281" t="str">
        <f t="shared" si="63"/>
        <v>Compléter date émission</v>
      </c>
      <c r="AB153" s="269"/>
      <c r="AC153" s="269"/>
      <c r="AD153" s="282"/>
      <c r="AE153" s="282"/>
      <c r="AF153" s="270"/>
      <c r="AG153" s="269"/>
      <c r="AH153" s="269"/>
      <c r="AI153" s="269"/>
      <c r="AJ153" s="269"/>
      <c r="AK153" s="283" t="str">
        <f t="shared" si="64"/>
        <v>Compléter mode de gestion et montant FI</v>
      </c>
      <c r="AL153" s="270"/>
      <c r="AM153" s="270"/>
      <c r="AN153" s="270"/>
      <c r="AO153" s="280"/>
      <c r="AP153" s="281" t="str">
        <f t="shared" si="65"/>
        <v>Préciser montant FI, mode de passation et Type marché</v>
      </c>
      <c r="AQ153" s="281" t="str">
        <f t="shared" si="66"/>
        <v>Préciser montant FI, mode de passation et Type marché</v>
      </c>
      <c r="AR153" s="281" t="str">
        <f t="shared" si="67"/>
        <v>Préciser montant FI, mode de passation et Type marché</v>
      </c>
      <c r="AS153" s="281" t="str">
        <f t="shared" si="68"/>
        <v>Préciser montant FI, mode de passation et Type marché</v>
      </c>
      <c r="AT153" s="281" t="str">
        <f t="shared" si="69"/>
        <v>Préciser montant FI, mode de passation et Type marché</v>
      </c>
      <c r="AU153" s="281" t="str">
        <f t="shared" si="70"/>
        <v>Compléter délais du marché</v>
      </c>
      <c r="AV153" s="281" t="str">
        <f t="shared" si="71"/>
        <v>Compléter délais du marché</v>
      </c>
      <c r="AW153" s="280"/>
      <c r="AX153" s="284">
        <f t="shared" si="72"/>
        <v>0</v>
      </c>
      <c r="AY153" s="280"/>
      <c r="AZ153" s="284">
        <f t="shared" si="73"/>
        <v>0</v>
      </c>
      <c r="BA153" s="280"/>
      <c r="BB153" s="284">
        <f t="shared" si="74"/>
        <v>0</v>
      </c>
      <c r="BC153" s="280"/>
      <c r="BD153" s="284">
        <f t="shared" si="75"/>
        <v>0</v>
      </c>
      <c r="BE153" s="280"/>
      <c r="BF153" s="284">
        <f t="shared" si="76"/>
        <v>0</v>
      </c>
      <c r="BG153" s="280"/>
      <c r="BH153" s="284">
        <f t="shared" si="77"/>
        <v>0</v>
      </c>
      <c r="BI153" s="280" t="str">
        <f t="shared" si="78"/>
        <v/>
      </c>
      <c r="BJ153" s="280"/>
      <c r="BK153" s="284">
        <f t="shared" si="79"/>
        <v>0</v>
      </c>
      <c r="BL153" s="280"/>
      <c r="BM153" s="284">
        <f t="shared" si="80"/>
        <v>0</v>
      </c>
      <c r="BN153" s="271">
        <f t="shared" si="81"/>
        <v>0</v>
      </c>
      <c r="BO153" s="271" t="str">
        <f t="shared" si="82"/>
        <v>Confection</v>
      </c>
      <c r="BP153" s="271">
        <f t="shared" si="83"/>
        <v>0</v>
      </c>
      <c r="BQ153" s="269"/>
      <c r="BR153" s="269"/>
      <c r="BS153" s="269"/>
      <c r="BT153" s="285"/>
      <c r="BU153" s="273"/>
    </row>
    <row r="154" spans="1:73" ht="60.75" thickBot="1" x14ac:dyDescent="0.3">
      <c r="A154" s="269"/>
      <c r="B154" s="270"/>
      <c r="C154" s="271" t="str">
        <f t="shared" si="56"/>
        <v/>
      </c>
      <c r="D154" s="271" t="str">
        <f t="shared" si="57"/>
        <v/>
      </c>
      <c r="E154" s="270"/>
      <c r="F154" s="273"/>
      <c r="G154" s="269"/>
      <c r="H154" s="274"/>
      <c r="I154" s="274"/>
      <c r="J154" s="274"/>
      <c r="K154" s="274"/>
      <c r="L154" s="274"/>
      <c r="M154" s="275"/>
      <c r="N154" s="274"/>
      <c r="O154" s="276" t="str">
        <f t="shared" si="58"/>
        <v>Compéter montant FI</v>
      </c>
      <c r="P154" s="277" t="str">
        <f t="shared" si="59"/>
        <v/>
      </c>
      <c r="Q154" s="274"/>
      <c r="R154" s="276" t="str">
        <f t="shared" si="60"/>
        <v>Compléter montant contrat</v>
      </c>
      <c r="S154" s="278" t="str">
        <f t="shared" si="61"/>
        <v/>
      </c>
      <c r="T154" s="274"/>
      <c r="U154" s="276" t="str">
        <f t="shared" si="62"/>
        <v>Compléter montant contrat</v>
      </c>
      <c r="V154" s="279"/>
      <c r="W154" s="279"/>
      <c r="X154" s="279"/>
      <c r="Y154" s="274"/>
      <c r="Z154" s="280"/>
      <c r="AA154" s="281" t="str">
        <f t="shared" si="63"/>
        <v>Compléter date émission</v>
      </c>
      <c r="AB154" s="269"/>
      <c r="AC154" s="269"/>
      <c r="AD154" s="282"/>
      <c r="AE154" s="282"/>
      <c r="AF154" s="270"/>
      <c r="AG154" s="269"/>
      <c r="AH154" s="269"/>
      <c r="AI154" s="269"/>
      <c r="AJ154" s="269"/>
      <c r="AK154" s="283" t="str">
        <f t="shared" si="64"/>
        <v>Compléter mode de gestion et montant FI</v>
      </c>
      <c r="AL154" s="270"/>
      <c r="AM154" s="270"/>
      <c r="AN154" s="270"/>
      <c r="AO154" s="280"/>
      <c r="AP154" s="281" t="str">
        <f t="shared" si="65"/>
        <v>Préciser montant FI, mode de passation et Type marché</v>
      </c>
      <c r="AQ154" s="281" t="str">
        <f t="shared" si="66"/>
        <v>Préciser montant FI, mode de passation et Type marché</v>
      </c>
      <c r="AR154" s="281" t="str">
        <f t="shared" si="67"/>
        <v>Préciser montant FI, mode de passation et Type marché</v>
      </c>
      <c r="AS154" s="281" t="str">
        <f t="shared" si="68"/>
        <v>Préciser montant FI, mode de passation et Type marché</v>
      </c>
      <c r="AT154" s="281" t="str">
        <f t="shared" si="69"/>
        <v>Préciser montant FI, mode de passation et Type marché</v>
      </c>
      <c r="AU154" s="281" t="str">
        <f t="shared" si="70"/>
        <v>Compléter délais du marché</v>
      </c>
      <c r="AV154" s="281" t="str">
        <f t="shared" si="71"/>
        <v>Compléter délais du marché</v>
      </c>
      <c r="AW154" s="280"/>
      <c r="AX154" s="284">
        <f t="shared" si="72"/>
        <v>0</v>
      </c>
      <c r="AY154" s="280"/>
      <c r="AZ154" s="284">
        <f t="shared" si="73"/>
        <v>0</v>
      </c>
      <c r="BA154" s="280"/>
      <c r="BB154" s="284">
        <f t="shared" si="74"/>
        <v>0</v>
      </c>
      <c r="BC154" s="280"/>
      <c r="BD154" s="284">
        <f t="shared" si="75"/>
        <v>0</v>
      </c>
      <c r="BE154" s="280"/>
      <c r="BF154" s="284">
        <f t="shared" si="76"/>
        <v>0</v>
      </c>
      <c r="BG154" s="280"/>
      <c r="BH154" s="284">
        <f t="shared" si="77"/>
        <v>0</v>
      </c>
      <c r="BI154" s="280" t="str">
        <f t="shared" si="78"/>
        <v/>
      </c>
      <c r="BJ154" s="280"/>
      <c r="BK154" s="284">
        <f t="shared" si="79"/>
        <v>0</v>
      </c>
      <c r="BL154" s="280"/>
      <c r="BM154" s="284">
        <f t="shared" si="80"/>
        <v>0</v>
      </c>
      <c r="BN154" s="271">
        <f t="shared" si="81"/>
        <v>0</v>
      </c>
      <c r="BO154" s="271" t="str">
        <f t="shared" si="82"/>
        <v>Confection</v>
      </c>
      <c r="BP154" s="271">
        <f t="shared" si="83"/>
        <v>0</v>
      </c>
      <c r="BQ154" s="269"/>
      <c r="BR154" s="269"/>
      <c r="BS154" s="269"/>
      <c r="BT154" s="285"/>
      <c r="BU154" s="273"/>
    </row>
    <row r="155" spans="1:73" ht="60.75" thickBot="1" x14ac:dyDescent="0.3">
      <c r="A155" s="269"/>
      <c r="B155" s="270"/>
      <c r="C155" s="271" t="str">
        <f t="shared" si="56"/>
        <v/>
      </c>
      <c r="D155" s="271" t="str">
        <f t="shared" si="57"/>
        <v/>
      </c>
      <c r="E155" s="270"/>
      <c r="F155" s="273"/>
      <c r="G155" s="269"/>
      <c r="H155" s="274"/>
      <c r="I155" s="274"/>
      <c r="J155" s="274"/>
      <c r="K155" s="274"/>
      <c r="L155" s="274"/>
      <c r="M155" s="275"/>
      <c r="N155" s="274"/>
      <c r="O155" s="276" t="str">
        <f t="shared" si="58"/>
        <v>Compéter montant FI</v>
      </c>
      <c r="P155" s="277" t="str">
        <f t="shared" si="59"/>
        <v/>
      </c>
      <c r="Q155" s="274"/>
      <c r="R155" s="276" t="str">
        <f t="shared" si="60"/>
        <v>Compléter montant contrat</v>
      </c>
      <c r="S155" s="278" t="str">
        <f t="shared" si="61"/>
        <v/>
      </c>
      <c r="T155" s="274"/>
      <c r="U155" s="276" t="str">
        <f t="shared" si="62"/>
        <v>Compléter montant contrat</v>
      </c>
      <c r="V155" s="279"/>
      <c r="W155" s="279"/>
      <c r="X155" s="279"/>
      <c r="Y155" s="274"/>
      <c r="Z155" s="280"/>
      <c r="AA155" s="281" t="str">
        <f t="shared" si="63"/>
        <v>Compléter date émission</v>
      </c>
      <c r="AB155" s="269"/>
      <c r="AC155" s="269"/>
      <c r="AD155" s="282"/>
      <c r="AE155" s="282"/>
      <c r="AF155" s="270"/>
      <c r="AG155" s="269"/>
      <c r="AH155" s="269"/>
      <c r="AI155" s="269"/>
      <c r="AJ155" s="269"/>
      <c r="AK155" s="283" t="str">
        <f t="shared" si="64"/>
        <v>Compléter mode de gestion et montant FI</v>
      </c>
      <c r="AL155" s="270"/>
      <c r="AM155" s="270"/>
      <c r="AN155" s="270"/>
      <c r="AO155" s="280"/>
      <c r="AP155" s="281" t="str">
        <f t="shared" si="65"/>
        <v>Préciser montant FI, mode de passation et Type marché</v>
      </c>
      <c r="AQ155" s="281" t="str">
        <f t="shared" si="66"/>
        <v>Préciser montant FI, mode de passation et Type marché</v>
      </c>
      <c r="AR155" s="281" t="str">
        <f t="shared" si="67"/>
        <v>Préciser montant FI, mode de passation et Type marché</v>
      </c>
      <c r="AS155" s="281" t="str">
        <f t="shared" si="68"/>
        <v>Préciser montant FI, mode de passation et Type marché</v>
      </c>
      <c r="AT155" s="281" t="str">
        <f t="shared" si="69"/>
        <v>Préciser montant FI, mode de passation et Type marché</v>
      </c>
      <c r="AU155" s="281" t="str">
        <f t="shared" si="70"/>
        <v>Compléter délais du marché</v>
      </c>
      <c r="AV155" s="281" t="str">
        <f t="shared" si="71"/>
        <v>Compléter délais du marché</v>
      </c>
      <c r="AW155" s="280"/>
      <c r="AX155" s="284">
        <f t="shared" si="72"/>
        <v>0</v>
      </c>
      <c r="AY155" s="280"/>
      <c r="AZ155" s="284">
        <f t="shared" si="73"/>
        <v>0</v>
      </c>
      <c r="BA155" s="280"/>
      <c r="BB155" s="284">
        <f t="shared" si="74"/>
        <v>0</v>
      </c>
      <c r="BC155" s="280"/>
      <c r="BD155" s="284">
        <f t="shared" si="75"/>
        <v>0</v>
      </c>
      <c r="BE155" s="280"/>
      <c r="BF155" s="284">
        <f t="shared" si="76"/>
        <v>0</v>
      </c>
      <c r="BG155" s="280"/>
      <c r="BH155" s="284">
        <f t="shared" si="77"/>
        <v>0</v>
      </c>
      <c r="BI155" s="280" t="str">
        <f t="shared" si="78"/>
        <v/>
      </c>
      <c r="BJ155" s="280"/>
      <c r="BK155" s="284">
        <f t="shared" si="79"/>
        <v>0</v>
      </c>
      <c r="BL155" s="280"/>
      <c r="BM155" s="284">
        <f t="shared" si="80"/>
        <v>0</v>
      </c>
      <c r="BN155" s="271">
        <f t="shared" si="81"/>
        <v>0</v>
      </c>
      <c r="BO155" s="271" t="str">
        <f t="shared" si="82"/>
        <v>Confection</v>
      </c>
      <c r="BP155" s="271">
        <f t="shared" si="83"/>
        <v>0</v>
      </c>
      <c r="BQ155" s="269"/>
      <c r="BR155" s="269"/>
      <c r="BS155" s="269"/>
      <c r="BT155" s="285"/>
      <c r="BU155" s="273"/>
    </row>
    <row r="156" spans="1:73" ht="60.75" thickBot="1" x14ac:dyDescent="0.3">
      <c r="A156" s="269"/>
      <c r="B156" s="270"/>
      <c r="C156" s="271" t="str">
        <f t="shared" si="56"/>
        <v/>
      </c>
      <c r="D156" s="271" t="str">
        <f t="shared" si="57"/>
        <v/>
      </c>
      <c r="E156" s="270"/>
      <c r="F156" s="273"/>
      <c r="G156" s="269"/>
      <c r="H156" s="274"/>
      <c r="I156" s="274"/>
      <c r="J156" s="274"/>
      <c r="K156" s="274"/>
      <c r="L156" s="274"/>
      <c r="M156" s="275"/>
      <c r="N156" s="274"/>
      <c r="O156" s="276" t="str">
        <f t="shared" si="58"/>
        <v>Compéter montant FI</v>
      </c>
      <c r="P156" s="277" t="str">
        <f t="shared" si="59"/>
        <v/>
      </c>
      <c r="Q156" s="274"/>
      <c r="R156" s="276" t="str">
        <f t="shared" si="60"/>
        <v>Compléter montant contrat</v>
      </c>
      <c r="S156" s="278" t="str">
        <f t="shared" si="61"/>
        <v/>
      </c>
      <c r="T156" s="274"/>
      <c r="U156" s="276" t="str">
        <f t="shared" si="62"/>
        <v>Compléter montant contrat</v>
      </c>
      <c r="V156" s="279"/>
      <c r="W156" s="279"/>
      <c r="X156" s="279"/>
      <c r="Y156" s="274"/>
      <c r="Z156" s="280"/>
      <c r="AA156" s="281" t="str">
        <f t="shared" si="63"/>
        <v>Compléter date émission</v>
      </c>
      <c r="AB156" s="269"/>
      <c r="AC156" s="269"/>
      <c r="AD156" s="282"/>
      <c r="AE156" s="282"/>
      <c r="AF156" s="270"/>
      <c r="AG156" s="269"/>
      <c r="AH156" s="269"/>
      <c r="AI156" s="269"/>
      <c r="AJ156" s="269"/>
      <c r="AK156" s="283" t="str">
        <f t="shared" si="64"/>
        <v>Compléter mode de gestion et montant FI</v>
      </c>
      <c r="AL156" s="270"/>
      <c r="AM156" s="270"/>
      <c r="AN156" s="270"/>
      <c r="AO156" s="280"/>
      <c r="AP156" s="281" t="str">
        <f t="shared" si="65"/>
        <v>Préciser montant FI, mode de passation et Type marché</v>
      </c>
      <c r="AQ156" s="281" t="str">
        <f t="shared" si="66"/>
        <v>Préciser montant FI, mode de passation et Type marché</v>
      </c>
      <c r="AR156" s="281" t="str">
        <f t="shared" si="67"/>
        <v>Préciser montant FI, mode de passation et Type marché</v>
      </c>
      <c r="AS156" s="281" t="str">
        <f t="shared" si="68"/>
        <v>Préciser montant FI, mode de passation et Type marché</v>
      </c>
      <c r="AT156" s="281" t="str">
        <f t="shared" si="69"/>
        <v>Préciser montant FI, mode de passation et Type marché</v>
      </c>
      <c r="AU156" s="281" t="str">
        <f t="shared" si="70"/>
        <v>Compléter délais du marché</v>
      </c>
      <c r="AV156" s="281" t="str">
        <f t="shared" si="71"/>
        <v>Compléter délais du marché</v>
      </c>
      <c r="AW156" s="280"/>
      <c r="AX156" s="284">
        <f t="shared" si="72"/>
        <v>0</v>
      </c>
      <c r="AY156" s="280"/>
      <c r="AZ156" s="284">
        <f t="shared" si="73"/>
        <v>0</v>
      </c>
      <c r="BA156" s="280"/>
      <c r="BB156" s="284">
        <f t="shared" si="74"/>
        <v>0</v>
      </c>
      <c r="BC156" s="280"/>
      <c r="BD156" s="284">
        <f t="shared" si="75"/>
        <v>0</v>
      </c>
      <c r="BE156" s="280"/>
      <c r="BF156" s="284">
        <f t="shared" si="76"/>
        <v>0</v>
      </c>
      <c r="BG156" s="280"/>
      <c r="BH156" s="284">
        <f t="shared" si="77"/>
        <v>0</v>
      </c>
      <c r="BI156" s="280" t="str">
        <f t="shared" si="78"/>
        <v/>
      </c>
      <c r="BJ156" s="280"/>
      <c r="BK156" s="284">
        <f t="shared" si="79"/>
        <v>0</v>
      </c>
      <c r="BL156" s="280"/>
      <c r="BM156" s="284">
        <f t="shared" si="80"/>
        <v>0</v>
      </c>
      <c r="BN156" s="271">
        <f t="shared" si="81"/>
        <v>0</v>
      </c>
      <c r="BO156" s="271" t="str">
        <f t="shared" si="82"/>
        <v>Confection</v>
      </c>
      <c r="BP156" s="271">
        <f t="shared" si="83"/>
        <v>0</v>
      </c>
      <c r="BQ156" s="269"/>
      <c r="BR156" s="269"/>
      <c r="BS156" s="269"/>
      <c r="BT156" s="285"/>
      <c r="BU156" s="273"/>
    </row>
    <row r="157" spans="1:73" ht="60.75" thickBot="1" x14ac:dyDescent="0.3">
      <c r="A157" s="269"/>
      <c r="B157" s="270"/>
      <c r="C157" s="271" t="str">
        <f t="shared" si="56"/>
        <v/>
      </c>
      <c r="D157" s="271" t="str">
        <f t="shared" si="57"/>
        <v/>
      </c>
      <c r="E157" s="270"/>
      <c r="F157" s="273"/>
      <c r="G157" s="269"/>
      <c r="H157" s="274"/>
      <c r="I157" s="274"/>
      <c r="J157" s="274"/>
      <c r="K157" s="274"/>
      <c r="L157" s="274"/>
      <c r="M157" s="275"/>
      <c r="N157" s="274"/>
      <c r="O157" s="276" t="str">
        <f t="shared" si="58"/>
        <v>Compéter montant FI</v>
      </c>
      <c r="P157" s="277" t="str">
        <f t="shared" si="59"/>
        <v/>
      </c>
      <c r="Q157" s="274"/>
      <c r="R157" s="276" t="str">
        <f t="shared" si="60"/>
        <v>Compléter montant contrat</v>
      </c>
      <c r="S157" s="278" t="str">
        <f t="shared" si="61"/>
        <v/>
      </c>
      <c r="T157" s="274"/>
      <c r="U157" s="276" t="str">
        <f t="shared" si="62"/>
        <v>Compléter montant contrat</v>
      </c>
      <c r="V157" s="279"/>
      <c r="W157" s="279"/>
      <c r="X157" s="279"/>
      <c r="Y157" s="274"/>
      <c r="Z157" s="280"/>
      <c r="AA157" s="281" t="str">
        <f t="shared" si="63"/>
        <v>Compléter date émission</v>
      </c>
      <c r="AB157" s="269"/>
      <c r="AC157" s="269"/>
      <c r="AD157" s="282"/>
      <c r="AE157" s="282"/>
      <c r="AF157" s="270"/>
      <c r="AG157" s="269"/>
      <c r="AH157" s="269"/>
      <c r="AI157" s="269"/>
      <c r="AJ157" s="269"/>
      <c r="AK157" s="283" t="str">
        <f t="shared" si="64"/>
        <v>Compléter mode de gestion et montant FI</v>
      </c>
      <c r="AL157" s="270"/>
      <c r="AM157" s="270"/>
      <c r="AN157" s="270"/>
      <c r="AO157" s="280"/>
      <c r="AP157" s="281" t="str">
        <f t="shared" si="65"/>
        <v>Préciser montant FI, mode de passation et Type marché</v>
      </c>
      <c r="AQ157" s="281" t="str">
        <f t="shared" si="66"/>
        <v>Préciser montant FI, mode de passation et Type marché</v>
      </c>
      <c r="AR157" s="281" t="str">
        <f t="shared" si="67"/>
        <v>Préciser montant FI, mode de passation et Type marché</v>
      </c>
      <c r="AS157" s="281" t="str">
        <f t="shared" si="68"/>
        <v>Préciser montant FI, mode de passation et Type marché</v>
      </c>
      <c r="AT157" s="281" t="str">
        <f t="shared" si="69"/>
        <v>Préciser montant FI, mode de passation et Type marché</v>
      </c>
      <c r="AU157" s="281" t="str">
        <f t="shared" si="70"/>
        <v>Compléter délais du marché</v>
      </c>
      <c r="AV157" s="281" t="str">
        <f t="shared" si="71"/>
        <v>Compléter délais du marché</v>
      </c>
      <c r="AW157" s="280"/>
      <c r="AX157" s="284">
        <f t="shared" si="72"/>
        <v>0</v>
      </c>
      <c r="AY157" s="280"/>
      <c r="AZ157" s="284">
        <f t="shared" si="73"/>
        <v>0</v>
      </c>
      <c r="BA157" s="280"/>
      <c r="BB157" s="284">
        <f t="shared" si="74"/>
        <v>0</v>
      </c>
      <c r="BC157" s="280"/>
      <c r="BD157" s="284">
        <f t="shared" si="75"/>
        <v>0</v>
      </c>
      <c r="BE157" s="280"/>
      <c r="BF157" s="284">
        <f t="shared" si="76"/>
        <v>0</v>
      </c>
      <c r="BG157" s="280"/>
      <c r="BH157" s="284">
        <f t="shared" si="77"/>
        <v>0</v>
      </c>
      <c r="BI157" s="280" t="str">
        <f t="shared" si="78"/>
        <v/>
      </c>
      <c r="BJ157" s="280"/>
      <c r="BK157" s="284">
        <f t="shared" si="79"/>
        <v>0</v>
      </c>
      <c r="BL157" s="280"/>
      <c r="BM157" s="284">
        <f t="shared" si="80"/>
        <v>0</v>
      </c>
      <c r="BN157" s="271">
        <f t="shared" si="81"/>
        <v>0</v>
      </c>
      <c r="BO157" s="271" t="str">
        <f t="shared" si="82"/>
        <v>Confection</v>
      </c>
      <c r="BP157" s="271">
        <f t="shared" si="83"/>
        <v>0</v>
      </c>
      <c r="BQ157" s="269"/>
      <c r="BR157" s="269"/>
      <c r="BS157" s="269"/>
      <c r="BT157" s="285"/>
      <c r="BU157" s="273"/>
    </row>
    <row r="158" spans="1:73" ht="60.75" thickBot="1" x14ac:dyDescent="0.3">
      <c r="A158" s="269"/>
      <c r="B158" s="270"/>
      <c r="C158" s="271" t="str">
        <f t="shared" si="56"/>
        <v/>
      </c>
      <c r="D158" s="271" t="str">
        <f t="shared" si="57"/>
        <v/>
      </c>
      <c r="E158" s="270"/>
      <c r="F158" s="273"/>
      <c r="G158" s="269"/>
      <c r="H158" s="274"/>
      <c r="I158" s="274"/>
      <c r="J158" s="274"/>
      <c r="K158" s="274"/>
      <c r="L158" s="274"/>
      <c r="M158" s="275"/>
      <c r="N158" s="274"/>
      <c r="O158" s="276" t="str">
        <f t="shared" si="58"/>
        <v>Compéter montant FI</v>
      </c>
      <c r="P158" s="277" t="str">
        <f t="shared" si="59"/>
        <v/>
      </c>
      <c r="Q158" s="274"/>
      <c r="R158" s="276" t="str">
        <f t="shared" si="60"/>
        <v>Compléter montant contrat</v>
      </c>
      <c r="S158" s="278" t="str">
        <f t="shared" si="61"/>
        <v/>
      </c>
      <c r="T158" s="274"/>
      <c r="U158" s="276" t="str">
        <f t="shared" si="62"/>
        <v>Compléter montant contrat</v>
      </c>
      <c r="V158" s="279"/>
      <c r="W158" s="279"/>
      <c r="X158" s="279"/>
      <c r="Y158" s="274"/>
      <c r="Z158" s="280"/>
      <c r="AA158" s="281" t="str">
        <f t="shared" si="63"/>
        <v>Compléter date émission</v>
      </c>
      <c r="AB158" s="269"/>
      <c r="AC158" s="269"/>
      <c r="AD158" s="282"/>
      <c r="AE158" s="282"/>
      <c r="AF158" s="270"/>
      <c r="AG158" s="269"/>
      <c r="AH158" s="269"/>
      <c r="AI158" s="269"/>
      <c r="AJ158" s="269"/>
      <c r="AK158" s="283" t="str">
        <f t="shared" si="64"/>
        <v>Compléter mode de gestion et montant FI</v>
      </c>
      <c r="AL158" s="270"/>
      <c r="AM158" s="270"/>
      <c r="AN158" s="270"/>
      <c r="AO158" s="280"/>
      <c r="AP158" s="281" t="str">
        <f t="shared" si="65"/>
        <v>Préciser montant FI, mode de passation et Type marché</v>
      </c>
      <c r="AQ158" s="281" t="str">
        <f t="shared" si="66"/>
        <v>Préciser montant FI, mode de passation et Type marché</v>
      </c>
      <c r="AR158" s="281" t="str">
        <f t="shared" si="67"/>
        <v>Préciser montant FI, mode de passation et Type marché</v>
      </c>
      <c r="AS158" s="281" t="str">
        <f t="shared" si="68"/>
        <v>Préciser montant FI, mode de passation et Type marché</v>
      </c>
      <c r="AT158" s="281" t="str">
        <f t="shared" si="69"/>
        <v>Préciser montant FI, mode de passation et Type marché</v>
      </c>
      <c r="AU158" s="281" t="str">
        <f t="shared" si="70"/>
        <v>Compléter délais du marché</v>
      </c>
      <c r="AV158" s="281" t="str">
        <f t="shared" si="71"/>
        <v>Compléter délais du marché</v>
      </c>
      <c r="AW158" s="280"/>
      <c r="AX158" s="284">
        <f t="shared" si="72"/>
        <v>0</v>
      </c>
      <c r="AY158" s="280"/>
      <c r="AZ158" s="284">
        <f t="shared" si="73"/>
        <v>0</v>
      </c>
      <c r="BA158" s="280"/>
      <c r="BB158" s="284">
        <f t="shared" si="74"/>
        <v>0</v>
      </c>
      <c r="BC158" s="280"/>
      <c r="BD158" s="284">
        <f t="shared" si="75"/>
        <v>0</v>
      </c>
      <c r="BE158" s="280"/>
      <c r="BF158" s="284">
        <f t="shared" si="76"/>
        <v>0</v>
      </c>
      <c r="BG158" s="280"/>
      <c r="BH158" s="284">
        <f t="shared" si="77"/>
        <v>0</v>
      </c>
      <c r="BI158" s="280" t="str">
        <f t="shared" si="78"/>
        <v/>
      </c>
      <c r="BJ158" s="280"/>
      <c r="BK158" s="284">
        <f t="shared" si="79"/>
        <v>0</v>
      </c>
      <c r="BL158" s="280"/>
      <c r="BM158" s="284">
        <f t="shared" si="80"/>
        <v>0</v>
      </c>
      <c r="BN158" s="271">
        <f t="shared" si="81"/>
        <v>0</v>
      </c>
      <c r="BO158" s="271" t="str">
        <f t="shared" si="82"/>
        <v>Confection</v>
      </c>
      <c r="BP158" s="271">
        <f t="shared" si="83"/>
        <v>0</v>
      </c>
      <c r="BQ158" s="269"/>
      <c r="BR158" s="269"/>
      <c r="BS158" s="269"/>
      <c r="BT158" s="285"/>
      <c r="BU158" s="273"/>
    </row>
    <row r="159" spans="1:73" ht="60.75" thickBot="1" x14ac:dyDescent="0.3">
      <c r="A159" s="269"/>
      <c r="B159" s="270"/>
      <c r="C159" s="271" t="str">
        <f t="shared" si="56"/>
        <v/>
      </c>
      <c r="D159" s="271" t="str">
        <f t="shared" si="57"/>
        <v/>
      </c>
      <c r="E159" s="270"/>
      <c r="F159" s="273"/>
      <c r="G159" s="269"/>
      <c r="H159" s="274"/>
      <c r="I159" s="274"/>
      <c r="J159" s="274"/>
      <c r="K159" s="274"/>
      <c r="L159" s="274"/>
      <c r="M159" s="275"/>
      <c r="N159" s="274"/>
      <c r="O159" s="276" t="str">
        <f t="shared" si="58"/>
        <v>Compéter montant FI</v>
      </c>
      <c r="P159" s="277" t="str">
        <f t="shared" si="59"/>
        <v/>
      </c>
      <c r="Q159" s="274"/>
      <c r="R159" s="276" t="str">
        <f t="shared" si="60"/>
        <v>Compléter montant contrat</v>
      </c>
      <c r="S159" s="278" t="str">
        <f t="shared" si="61"/>
        <v/>
      </c>
      <c r="T159" s="274"/>
      <c r="U159" s="276" t="str">
        <f t="shared" si="62"/>
        <v>Compléter montant contrat</v>
      </c>
      <c r="V159" s="279"/>
      <c r="W159" s="279"/>
      <c r="X159" s="279"/>
      <c r="Y159" s="274"/>
      <c r="Z159" s="280"/>
      <c r="AA159" s="281" t="str">
        <f t="shared" si="63"/>
        <v>Compléter date émission</v>
      </c>
      <c r="AB159" s="269"/>
      <c r="AC159" s="269"/>
      <c r="AD159" s="282"/>
      <c r="AE159" s="282"/>
      <c r="AF159" s="270"/>
      <c r="AG159" s="269"/>
      <c r="AH159" s="269"/>
      <c r="AI159" s="269"/>
      <c r="AJ159" s="269"/>
      <c r="AK159" s="283" t="str">
        <f t="shared" si="64"/>
        <v>Compléter mode de gestion et montant FI</v>
      </c>
      <c r="AL159" s="270"/>
      <c r="AM159" s="270"/>
      <c r="AN159" s="270"/>
      <c r="AO159" s="280"/>
      <c r="AP159" s="281" t="str">
        <f t="shared" si="65"/>
        <v>Préciser montant FI, mode de passation et Type marché</v>
      </c>
      <c r="AQ159" s="281" t="str">
        <f t="shared" si="66"/>
        <v>Préciser montant FI, mode de passation et Type marché</v>
      </c>
      <c r="AR159" s="281" t="str">
        <f t="shared" si="67"/>
        <v>Préciser montant FI, mode de passation et Type marché</v>
      </c>
      <c r="AS159" s="281" t="str">
        <f t="shared" si="68"/>
        <v>Préciser montant FI, mode de passation et Type marché</v>
      </c>
      <c r="AT159" s="281" t="str">
        <f t="shared" si="69"/>
        <v>Préciser montant FI, mode de passation et Type marché</v>
      </c>
      <c r="AU159" s="281" t="str">
        <f t="shared" si="70"/>
        <v>Compléter délais du marché</v>
      </c>
      <c r="AV159" s="281" t="str">
        <f t="shared" si="71"/>
        <v>Compléter délais du marché</v>
      </c>
      <c r="AW159" s="280"/>
      <c r="AX159" s="284">
        <f t="shared" si="72"/>
        <v>0</v>
      </c>
      <c r="AY159" s="280"/>
      <c r="AZ159" s="284">
        <f t="shared" si="73"/>
        <v>0</v>
      </c>
      <c r="BA159" s="280"/>
      <c r="BB159" s="284">
        <f t="shared" si="74"/>
        <v>0</v>
      </c>
      <c r="BC159" s="280"/>
      <c r="BD159" s="284">
        <f t="shared" si="75"/>
        <v>0</v>
      </c>
      <c r="BE159" s="280"/>
      <c r="BF159" s="284">
        <f t="shared" si="76"/>
        <v>0</v>
      </c>
      <c r="BG159" s="280"/>
      <c r="BH159" s="284">
        <f t="shared" si="77"/>
        <v>0</v>
      </c>
      <c r="BI159" s="280" t="str">
        <f t="shared" si="78"/>
        <v/>
      </c>
      <c r="BJ159" s="280"/>
      <c r="BK159" s="284">
        <f t="shared" si="79"/>
        <v>0</v>
      </c>
      <c r="BL159" s="280"/>
      <c r="BM159" s="284">
        <f t="shared" si="80"/>
        <v>0</v>
      </c>
      <c r="BN159" s="271">
        <f t="shared" si="81"/>
        <v>0</v>
      </c>
      <c r="BO159" s="271" t="str">
        <f t="shared" si="82"/>
        <v>Confection</v>
      </c>
      <c r="BP159" s="271">
        <f t="shared" si="83"/>
        <v>0</v>
      </c>
      <c r="BQ159" s="269"/>
      <c r="BR159" s="269"/>
      <c r="BS159" s="269"/>
      <c r="BT159" s="285"/>
      <c r="BU159" s="273"/>
    </row>
    <row r="160" spans="1:73" ht="60.75" thickBot="1" x14ac:dyDescent="0.3">
      <c r="A160" s="269"/>
      <c r="B160" s="270"/>
      <c r="C160" s="271" t="str">
        <f t="shared" si="56"/>
        <v/>
      </c>
      <c r="D160" s="271" t="str">
        <f t="shared" si="57"/>
        <v/>
      </c>
      <c r="E160" s="270"/>
      <c r="F160" s="273"/>
      <c r="G160" s="269"/>
      <c r="H160" s="274"/>
      <c r="I160" s="274"/>
      <c r="J160" s="274"/>
      <c r="K160" s="274"/>
      <c r="L160" s="274"/>
      <c r="M160" s="275"/>
      <c r="N160" s="274"/>
      <c r="O160" s="276" t="str">
        <f t="shared" si="58"/>
        <v>Compéter montant FI</v>
      </c>
      <c r="P160" s="277" t="str">
        <f t="shared" si="59"/>
        <v/>
      </c>
      <c r="Q160" s="274"/>
      <c r="R160" s="276" t="str">
        <f t="shared" si="60"/>
        <v>Compléter montant contrat</v>
      </c>
      <c r="S160" s="278" t="str">
        <f t="shared" si="61"/>
        <v/>
      </c>
      <c r="T160" s="274"/>
      <c r="U160" s="276" t="str">
        <f t="shared" si="62"/>
        <v>Compléter montant contrat</v>
      </c>
      <c r="V160" s="279"/>
      <c r="W160" s="279"/>
      <c r="X160" s="279"/>
      <c r="Y160" s="274"/>
      <c r="Z160" s="280"/>
      <c r="AA160" s="281" t="str">
        <f t="shared" si="63"/>
        <v>Compléter date émission</v>
      </c>
      <c r="AB160" s="269"/>
      <c r="AC160" s="269"/>
      <c r="AD160" s="282"/>
      <c r="AE160" s="282"/>
      <c r="AF160" s="270"/>
      <c r="AG160" s="269"/>
      <c r="AH160" s="269"/>
      <c r="AI160" s="269"/>
      <c r="AJ160" s="269"/>
      <c r="AK160" s="283" t="str">
        <f t="shared" si="64"/>
        <v>Compléter mode de gestion et montant FI</v>
      </c>
      <c r="AL160" s="270"/>
      <c r="AM160" s="270"/>
      <c r="AN160" s="270"/>
      <c r="AO160" s="280"/>
      <c r="AP160" s="281" t="str">
        <f t="shared" si="65"/>
        <v>Préciser montant FI, mode de passation et Type marché</v>
      </c>
      <c r="AQ160" s="281" t="str">
        <f t="shared" si="66"/>
        <v>Préciser montant FI, mode de passation et Type marché</v>
      </c>
      <c r="AR160" s="281" t="str">
        <f t="shared" si="67"/>
        <v>Préciser montant FI, mode de passation et Type marché</v>
      </c>
      <c r="AS160" s="281" t="str">
        <f t="shared" si="68"/>
        <v>Préciser montant FI, mode de passation et Type marché</v>
      </c>
      <c r="AT160" s="281" t="str">
        <f t="shared" si="69"/>
        <v>Préciser montant FI, mode de passation et Type marché</v>
      </c>
      <c r="AU160" s="281" t="str">
        <f t="shared" si="70"/>
        <v>Compléter délais du marché</v>
      </c>
      <c r="AV160" s="281" t="str">
        <f t="shared" si="71"/>
        <v>Compléter délais du marché</v>
      </c>
      <c r="AW160" s="280"/>
      <c r="AX160" s="284">
        <f t="shared" si="72"/>
        <v>0</v>
      </c>
      <c r="AY160" s="280"/>
      <c r="AZ160" s="284">
        <f t="shared" si="73"/>
        <v>0</v>
      </c>
      <c r="BA160" s="280"/>
      <c r="BB160" s="284">
        <f t="shared" si="74"/>
        <v>0</v>
      </c>
      <c r="BC160" s="280"/>
      <c r="BD160" s="284">
        <f t="shared" si="75"/>
        <v>0</v>
      </c>
      <c r="BE160" s="280"/>
      <c r="BF160" s="284">
        <f t="shared" si="76"/>
        <v>0</v>
      </c>
      <c r="BG160" s="280"/>
      <c r="BH160" s="284">
        <f t="shared" si="77"/>
        <v>0</v>
      </c>
      <c r="BI160" s="280" t="str">
        <f t="shared" si="78"/>
        <v/>
      </c>
      <c r="BJ160" s="280"/>
      <c r="BK160" s="284">
        <f t="shared" si="79"/>
        <v>0</v>
      </c>
      <c r="BL160" s="280"/>
      <c r="BM160" s="284">
        <f t="shared" si="80"/>
        <v>0</v>
      </c>
      <c r="BN160" s="271">
        <f t="shared" si="81"/>
        <v>0</v>
      </c>
      <c r="BO160" s="271" t="str">
        <f t="shared" si="82"/>
        <v>Confection</v>
      </c>
      <c r="BP160" s="271">
        <f t="shared" si="83"/>
        <v>0</v>
      </c>
      <c r="BQ160" s="269"/>
      <c r="BR160" s="269"/>
      <c r="BS160" s="269"/>
      <c r="BT160" s="285"/>
      <c r="BU160" s="273"/>
    </row>
    <row r="161" spans="1:73" ht="60.75" thickBot="1" x14ac:dyDescent="0.3">
      <c r="A161" s="269"/>
      <c r="B161" s="270"/>
      <c r="C161" s="271" t="str">
        <f t="shared" si="56"/>
        <v/>
      </c>
      <c r="D161" s="271" t="str">
        <f t="shared" si="57"/>
        <v/>
      </c>
      <c r="E161" s="270"/>
      <c r="F161" s="273"/>
      <c r="G161" s="269"/>
      <c r="H161" s="274"/>
      <c r="I161" s="274"/>
      <c r="J161" s="274"/>
      <c r="K161" s="274"/>
      <c r="L161" s="274"/>
      <c r="M161" s="275"/>
      <c r="N161" s="274"/>
      <c r="O161" s="276" t="str">
        <f t="shared" si="58"/>
        <v>Compéter montant FI</v>
      </c>
      <c r="P161" s="277" t="str">
        <f t="shared" si="59"/>
        <v/>
      </c>
      <c r="Q161" s="274"/>
      <c r="R161" s="276" t="str">
        <f t="shared" si="60"/>
        <v>Compléter montant contrat</v>
      </c>
      <c r="S161" s="278" t="str">
        <f t="shared" si="61"/>
        <v/>
      </c>
      <c r="T161" s="274"/>
      <c r="U161" s="276" t="str">
        <f t="shared" si="62"/>
        <v>Compléter montant contrat</v>
      </c>
      <c r="V161" s="279"/>
      <c r="W161" s="279"/>
      <c r="X161" s="279"/>
      <c r="Y161" s="274"/>
      <c r="Z161" s="280"/>
      <c r="AA161" s="281" t="str">
        <f t="shared" si="63"/>
        <v>Compléter date émission</v>
      </c>
      <c r="AB161" s="269"/>
      <c r="AC161" s="269"/>
      <c r="AD161" s="282"/>
      <c r="AE161" s="282"/>
      <c r="AF161" s="270"/>
      <c r="AG161" s="269"/>
      <c r="AH161" s="269"/>
      <c r="AI161" s="269"/>
      <c r="AJ161" s="269"/>
      <c r="AK161" s="283" t="str">
        <f t="shared" si="64"/>
        <v>Compléter mode de gestion et montant FI</v>
      </c>
      <c r="AL161" s="270"/>
      <c r="AM161" s="270"/>
      <c r="AN161" s="270"/>
      <c r="AO161" s="280"/>
      <c r="AP161" s="281" t="str">
        <f t="shared" si="65"/>
        <v>Préciser montant FI, mode de passation et Type marché</v>
      </c>
      <c r="AQ161" s="281" t="str">
        <f t="shared" si="66"/>
        <v>Préciser montant FI, mode de passation et Type marché</v>
      </c>
      <c r="AR161" s="281" t="str">
        <f t="shared" si="67"/>
        <v>Préciser montant FI, mode de passation et Type marché</v>
      </c>
      <c r="AS161" s="281" t="str">
        <f t="shared" si="68"/>
        <v>Préciser montant FI, mode de passation et Type marché</v>
      </c>
      <c r="AT161" s="281" t="str">
        <f t="shared" si="69"/>
        <v>Préciser montant FI, mode de passation et Type marché</v>
      </c>
      <c r="AU161" s="281" t="str">
        <f t="shared" si="70"/>
        <v>Compléter délais du marché</v>
      </c>
      <c r="AV161" s="281" t="str">
        <f t="shared" si="71"/>
        <v>Compléter délais du marché</v>
      </c>
      <c r="AW161" s="280"/>
      <c r="AX161" s="284">
        <f t="shared" si="72"/>
        <v>0</v>
      </c>
      <c r="AY161" s="280"/>
      <c r="AZ161" s="284">
        <f t="shared" si="73"/>
        <v>0</v>
      </c>
      <c r="BA161" s="280"/>
      <c r="BB161" s="284">
        <f t="shared" si="74"/>
        <v>0</v>
      </c>
      <c r="BC161" s="280"/>
      <c r="BD161" s="284">
        <f t="shared" si="75"/>
        <v>0</v>
      </c>
      <c r="BE161" s="280"/>
      <c r="BF161" s="284">
        <f t="shared" si="76"/>
        <v>0</v>
      </c>
      <c r="BG161" s="280"/>
      <c r="BH161" s="284">
        <f t="shared" si="77"/>
        <v>0</v>
      </c>
      <c r="BI161" s="280" t="str">
        <f t="shared" si="78"/>
        <v/>
      </c>
      <c r="BJ161" s="280"/>
      <c r="BK161" s="284">
        <f t="shared" si="79"/>
        <v>0</v>
      </c>
      <c r="BL161" s="280"/>
      <c r="BM161" s="284">
        <f t="shared" si="80"/>
        <v>0</v>
      </c>
      <c r="BN161" s="271">
        <f t="shared" si="81"/>
        <v>0</v>
      </c>
      <c r="BO161" s="271" t="str">
        <f t="shared" si="82"/>
        <v>Confection</v>
      </c>
      <c r="BP161" s="271">
        <f t="shared" si="83"/>
        <v>0</v>
      </c>
      <c r="BQ161" s="269"/>
      <c r="BR161" s="269"/>
      <c r="BS161" s="269"/>
      <c r="BT161" s="285"/>
      <c r="BU161" s="273"/>
    </row>
    <row r="162" spans="1:73" ht="60.75" thickBot="1" x14ac:dyDescent="0.3">
      <c r="A162" s="269"/>
      <c r="B162" s="270"/>
      <c r="C162" s="271" t="str">
        <f t="shared" si="56"/>
        <v/>
      </c>
      <c r="D162" s="271" t="str">
        <f t="shared" si="57"/>
        <v/>
      </c>
      <c r="E162" s="270"/>
      <c r="F162" s="273"/>
      <c r="G162" s="269"/>
      <c r="H162" s="274"/>
      <c r="I162" s="274"/>
      <c r="J162" s="274"/>
      <c r="K162" s="274"/>
      <c r="L162" s="274"/>
      <c r="M162" s="275"/>
      <c r="N162" s="274"/>
      <c r="O162" s="276" t="str">
        <f t="shared" si="58"/>
        <v>Compéter montant FI</v>
      </c>
      <c r="P162" s="277" t="str">
        <f t="shared" si="59"/>
        <v/>
      </c>
      <c r="Q162" s="274"/>
      <c r="R162" s="276" t="str">
        <f t="shared" si="60"/>
        <v>Compléter montant contrat</v>
      </c>
      <c r="S162" s="278" t="str">
        <f t="shared" si="61"/>
        <v/>
      </c>
      <c r="T162" s="274"/>
      <c r="U162" s="276" t="str">
        <f t="shared" si="62"/>
        <v>Compléter montant contrat</v>
      </c>
      <c r="V162" s="279"/>
      <c r="W162" s="279"/>
      <c r="X162" s="279"/>
      <c r="Y162" s="274"/>
      <c r="Z162" s="280"/>
      <c r="AA162" s="281" t="str">
        <f t="shared" si="63"/>
        <v>Compléter date émission</v>
      </c>
      <c r="AB162" s="269"/>
      <c r="AC162" s="269"/>
      <c r="AD162" s="282"/>
      <c r="AE162" s="282"/>
      <c r="AF162" s="270"/>
      <c r="AG162" s="269"/>
      <c r="AH162" s="269"/>
      <c r="AI162" s="269"/>
      <c r="AJ162" s="269"/>
      <c r="AK162" s="283" t="str">
        <f t="shared" si="64"/>
        <v>Compléter mode de gestion et montant FI</v>
      </c>
      <c r="AL162" s="270"/>
      <c r="AM162" s="270"/>
      <c r="AN162" s="270"/>
      <c r="AO162" s="280"/>
      <c r="AP162" s="281" t="str">
        <f t="shared" si="65"/>
        <v>Préciser montant FI, mode de passation et Type marché</v>
      </c>
      <c r="AQ162" s="281" t="str">
        <f t="shared" si="66"/>
        <v>Préciser montant FI, mode de passation et Type marché</v>
      </c>
      <c r="AR162" s="281" t="str">
        <f t="shared" si="67"/>
        <v>Préciser montant FI, mode de passation et Type marché</v>
      </c>
      <c r="AS162" s="281" t="str">
        <f t="shared" si="68"/>
        <v>Préciser montant FI, mode de passation et Type marché</v>
      </c>
      <c r="AT162" s="281" t="str">
        <f t="shared" si="69"/>
        <v>Préciser montant FI, mode de passation et Type marché</v>
      </c>
      <c r="AU162" s="281" t="str">
        <f t="shared" si="70"/>
        <v>Compléter délais du marché</v>
      </c>
      <c r="AV162" s="281" t="str">
        <f t="shared" si="71"/>
        <v>Compléter délais du marché</v>
      </c>
      <c r="AW162" s="280"/>
      <c r="AX162" s="284">
        <f t="shared" si="72"/>
        <v>0</v>
      </c>
      <c r="AY162" s="280"/>
      <c r="AZ162" s="284">
        <f t="shared" si="73"/>
        <v>0</v>
      </c>
      <c r="BA162" s="280"/>
      <c r="BB162" s="284">
        <f t="shared" si="74"/>
        <v>0</v>
      </c>
      <c r="BC162" s="280"/>
      <c r="BD162" s="284">
        <f t="shared" si="75"/>
        <v>0</v>
      </c>
      <c r="BE162" s="280"/>
      <c r="BF162" s="284">
        <f t="shared" si="76"/>
        <v>0</v>
      </c>
      <c r="BG162" s="280"/>
      <c r="BH162" s="284">
        <f t="shared" si="77"/>
        <v>0</v>
      </c>
      <c r="BI162" s="280" t="str">
        <f t="shared" si="78"/>
        <v/>
      </c>
      <c r="BJ162" s="280"/>
      <c r="BK162" s="284">
        <f t="shared" si="79"/>
        <v>0</v>
      </c>
      <c r="BL162" s="280"/>
      <c r="BM162" s="284">
        <f t="shared" si="80"/>
        <v>0</v>
      </c>
      <c r="BN162" s="271">
        <f t="shared" si="81"/>
        <v>0</v>
      </c>
      <c r="BO162" s="271" t="str">
        <f t="shared" si="82"/>
        <v>Confection</v>
      </c>
      <c r="BP162" s="271">
        <f t="shared" si="83"/>
        <v>0</v>
      </c>
      <c r="BQ162" s="269"/>
      <c r="BR162" s="269"/>
      <c r="BS162" s="269"/>
      <c r="BT162" s="285"/>
      <c r="BU162" s="273"/>
    </row>
    <row r="163" spans="1:73" ht="60.75" thickBot="1" x14ac:dyDescent="0.3">
      <c r="A163" s="269"/>
      <c r="B163" s="270"/>
      <c r="C163" s="271" t="str">
        <f t="shared" si="56"/>
        <v/>
      </c>
      <c r="D163" s="271" t="str">
        <f t="shared" si="57"/>
        <v/>
      </c>
      <c r="E163" s="270"/>
      <c r="F163" s="273"/>
      <c r="G163" s="269"/>
      <c r="H163" s="274"/>
      <c r="I163" s="274"/>
      <c r="J163" s="274"/>
      <c r="K163" s="274"/>
      <c r="L163" s="274"/>
      <c r="M163" s="275"/>
      <c r="N163" s="274"/>
      <c r="O163" s="276" t="str">
        <f t="shared" si="58"/>
        <v>Compéter montant FI</v>
      </c>
      <c r="P163" s="277" t="str">
        <f t="shared" si="59"/>
        <v/>
      </c>
      <c r="Q163" s="274"/>
      <c r="R163" s="276" t="str">
        <f t="shared" si="60"/>
        <v>Compléter montant contrat</v>
      </c>
      <c r="S163" s="278" t="str">
        <f t="shared" si="61"/>
        <v/>
      </c>
      <c r="T163" s="274"/>
      <c r="U163" s="276" t="str">
        <f t="shared" si="62"/>
        <v>Compléter montant contrat</v>
      </c>
      <c r="V163" s="279"/>
      <c r="W163" s="279"/>
      <c r="X163" s="279"/>
      <c r="Y163" s="274"/>
      <c r="Z163" s="280"/>
      <c r="AA163" s="281" t="str">
        <f t="shared" si="63"/>
        <v>Compléter date émission</v>
      </c>
      <c r="AB163" s="269"/>
      <c r="AC163" s="269"/>
      <c r="AD163" s="282"/>
      <c r="AE163" s="282"/>
      <c r="AF163" s="270"/>
      <c r="AG163" s="269"/>
      <c r="AH163" s="269"/>
      <c r="AI163" s="269"/>
      <c r="AJ163" s="269"/>
      <c r="AK163" s="283" t="str">
        <f t="shared" si="64"/>
        <v>Compléter mode de gestion et montant FI</v>
      </c>
      <c r="AL163" s="270"/>
      <c r="AM163" s="270"/>
      <c r="AN163" s="270"/>
      <c r="AO163" s="280"/>
      <c r="AP163" s="281" t="str">
        <f t="shared" si="65"/>
        <v>Préciser montant FI, mode de passation et Type marché</v>
      </c>
      <c r="AQ163" s="281" t="str">
        <f t="shared" si="66"/>
        <v>Préciser montant FI, mode de passation et Type marché</v>
      </c>
      <c r="AR163" s="281" t="str">
        <f t="shared" si="67"/>
        <v>Préciser montant FI, mode de passation et Type marché</v>
      </c>
      <c r="AS163" s="281" t="str">
        <f t="shared" si="68"/>
        <v>Préciser montant FI, mode de passation et Type marché</v>
      </c>
      <c r="AT163" s="281" t="str">
        <f t="shared" si="69"/>
        <v>Préciser montant FI, mode de passation et Type marché</v>
      </c>
      <c r="AU163" s="281" t="str">
        <f t="shared" si="70"/>
        <v>Compléter délais du marché</v>
      </c>
      <c r="AV163" s="281" t="str">
        <f t="shared" si="71"/>
        <v>Compléter délais du marché</v>
      </c>
      <c r="AW163" s="280"/>
      <c r="AX163" s="284">
        <f t="shared" si="72"/>
        <v>0</v>
      </c>
      <c r="AY163" s="280"/>
      <c r="AZ163" s="284">
        <f t="shared" si="73"/>
        <v>0</v>
      </c>
      <c r="BA163" s="280"/>
      <c r="BB163" s="284">
        <f t="shared" si="74"/>
        <v>0</v>
      </c>
      <c r="BC163" s="280"/>
      <c r="BD163" s="284">
        <f t="shared" si="75"/>
        <v>0</v>
      </c>
      <c r="BE163" s="280"/>
      <c r="BF163" s="284">
        <f t="shared" si="76"/>
        <v>0</v>
      </c>
      <c r="BG163" s="280"/>
      <c r="BH163" s="284">
        <f t="shared" si="77"/>
        <v>0</v>
      </c>
      <c r="BI163" s="280" t="str">
        <f t="shared" si="78"/>
        <v/>
      </c>
      <c r="BJ163" s="280"/>
      <c r="BK163" s="284">
        <f t="shared" si="79"/>
        <v>0</v>
      </c>
      <c r="BL163" s="280"/>
      <c r="BM163" s="284">
        <f t="shared" si="80"/>
        <v>0</v>
      </c>
      <c r="BN163" s="271">
        <f t="shared" si="81"/>
        <v>0</v>
      </c>
      <c r="BO163" s="271" t="str">
        <f t="shared" si="82"/>
        <v>Confection</v>
      </c>
      <c r="BP163" s="271">
        <f t="shared" si="83"/>
        <v>0</v>
      </c>
      <c r="BQ163" s="269"/>
      <c r="BR163" s="269"/>
      <c r="BS163" s="269"/>
      <c r="BT163" s="285"/>
      <c r="BU163" s="273"/>
    </row>
    <row r="164" spans="1:73" ht="60.75" thickBot="1" x14ac:dyDescent="0.3">
      <c r="A164" s="269"/>
      <c r="B164" s="270"/>
      <c r="C164" s="271" t="str">
        <f t="shared" si="56"/>
        <v/>
      </c>
      <c r="D164" s="271" t="str">
        <f t="shared" si="57"/>
        <v/>
      </c>
      <c r="E164" s="270"/>
      <c r="F164" s="273"/>
      <c r="G164" s="269"/>
      <c r="H164" s="274"/>
      <c r="I164" s="274"/>
      <c r="J164" s="274"/>
      <c r="K164" s="274"/>
      <c r="L164" s="274"/>
      <c r="M164" s="275"/>
      <c r="N164" s="274"/>
      <c r="O164" s="276" t="str">
        <f t="shared" si="58"/>
        <v>Compéter montant FI</v>
      </c>
      <c r="P164" s="277" t="str">
        <f t="shared" si="59"/>
        <v/>
      </c>
      <c r="Q164" s="274"/>
      <c r="R164" s="276" t="str">
        <f t="shared" si="60"/>
        <v>Compléter montant contrat</v>
      </c>
      <c r="S164" s="278" t="str">
        <f t="shared" si="61"/>
        <v/>
      </c>
      <c r="T164" s="274"/>
      <c r="U164" s="276" t="str">
        <f t="shared" si="62"/>
        <v>Compléter montant contrat</v>
      </c>
      <c r="V164" s="279"/>
      <c r="W164" s="279"/>
      <c r="X164" s="279"/>
      <c r="Y164" s="274"/>
      <c r="Z164" s="280"/>
      <c r="AA164" s="281" t="str">
        <f t="shared" si="63"/>
        <v>Compléter date émission</v>
      </c>
      <c r="AB164" s="269"/>
      <c r="AC164" s="269"/>
      <c r="AD164" s="282"/>
      <c r="AE164" s="282"/>
      <c r="AF164" s="270"/>
      <c r="AG164" s="269"/>
      <c r="AH164" s="269"/>
      <c r="AI164" s="269"/>
      <c r="AJ164" s="269"/>
      <c r="AK164" s="283" t="str">
        <f t="shared" si="64"/>
        <v>Compléter mode de gestion et montant FI</v>
      </c>
      <c r="AL164" s="270"/>
      <c r="AM164" s="270"/>
      <c r="AN164" s="270"/>
      <c r="AO164" s="280"/>
      <c r="AP164" s="281" t="str">
        <f t="shared" si="65"/>
        <v>Préciser montant FI, mode de passation et Type marché</v>
      </c>
      <c r="AQ164" s="281" t="str">
        <f t="shared" si="66"/>
        <v>Préciser montant FI, mode de passation et Type marché</v>
      </c>
      <c r="AR164" s="281" t="str">
        <f t="shared" si="67"/>
        <v>Préciser montant FI, mode de passation et Type marché</v>
      </c>
      <c r="AS164" s="281" t="str">
        <f t="shared" si="68"/>
        <v>Préciser montant FI, mode de passation et Type marché</v>
      </c>
      <c r="AT164" s="281" t="str">
        <f t="shared" si="69"/>
        <v>Préciser montant FI, mode de passation et Type marché</v>
      </c>
      <c r="AU164" s="281" t="str">
        <f t="shared" si="70"/>
        <v>Compléter délais du marché</v>
      </c>
      <c r="AV164" s="281" t="str">
        <f t="shared" si="71"/>
        <v>Compléter délais du marché</v>
      </c>
      <c r="AW164" s="280"/>
      <c r="AX164" s="284">
        <f t="shared" si="72"/>
        <v>0</v>
      </c>
      <c r="AY164" s="280"/>
      <c r="AZ164" s="284">
        <f t="shared" si="73"/>
        <v>0</v>
      </c>
      <c r="BA164" s="280"/>
      <c r="BB164" s="284">
        <f t="shared" si="74"/>
        <v>0</v>
      </c>
      <c r="BC164" s="280"/>
      <c r="BD164" s="284">
        <f t="shared" si="75"/>
        <v>0</v>
      </c>
      <c r="BE164" s="280"/>
      <c r="BF164" s="284">
        <f t="shared" si="76"/>
        <v>0</v>
      </c>
      <c r="BG164" s="280"/>
      <c r="BH164" s="284">
        <f t="shared" si="77"/>
        <v>0</v>
      </c>
      <c r="BI164" s="280" t="str">
        <f t="shared" si="78"/>
        <v/>
      </c>
      <c r="BJ164" s="280"/>
      <c r="BK164" s="284">
        <f t="shared" si="79"/>
        <v>0</v>
      </c>
      <c r="BL164" s="280"/>
      <c r="BM164" s="284">
        <f t="shared" si="80"/>
        <v>0</v>
      </c>
      <c r="BN164" s="271">
        <f t="shared" si="81"/>
        <v>0</v>
      </c>
      <c r="BO164" s="271" t="str">
        <f t="shared" si="82"/>
        <v>Confection</v>
      </c>
      <c r="BP164" s="271">
        <f t="shared" si="83"/>
        <v>0</v>
      </c>
      <c r="BQ164" s="269"/>
      <c r="BR164" s="269"/>
      <c r="BS164" s="269"/>
      <c r="BT164" s="285"/>
      <c r="BU164" s="273"/>
    </row>
    <row r="165" spans="1:73" ht="60.75" thickBot="1" x14ac:dyDescent="0.3">
      <c r="A165" s="269"/>
      <c r="B165" s="270"/>
      <c r="C165" s="271" t="str">
        <f t="shared" si="56"/>
        <v/>
      </c>
      <c r="D165" s="271" t="str">
        <f t="shared" si="57"/>
        <v/>
      </c>
      <c r="E165" s="270"/>
      <c r="F165" s="273"/>
      <c r="G165" s="269"/>
      <c r="H165" s="274"/>
      <c r="I165" s="274"/>
      <c r="J165" s="274"/>
      <c r="K165" s="274"/>
      <c r="L165" s="274"/>
      <c r="M165" s="275"/>
      <c r="N165" s="274"/>
      <c r="O165" s="276" t="str">
        <f t="shared" si="58"/>
        <v>Compéter montant FI</v>
      </c>
      <c r="P165" s="277" t="str">
        <f t="shared" si="59"/>
        <v/>
      </c>
      <c r="Q165" s="274"/>
      <c r="R165" s="276" t="str">
        <f t="shared" si="60"/>
        <v>Compléter montant contrat</v>
      </c>
      <c r="S165" s="278" t="str">
        <f t="shared" si="61"/>
        <v/>
      </c>
      <c r="T165" s="274"/>
      <c r="U165" s="276" t="str">
        <f t="shared" si="62"/>
        <v>Compléter montant contrat</v>
      </c>
      <c r="V165" s="279"/>
      <c r="W165" s="279"/>
      <c r="X165" s="279"/>
      <c r="Y165" s="274"/>
      <c r="Z165" s="280"/>
      <c r="AA165" s="281" t="str">
        <f t="shared" si="63"/>
        <v>Compléter date émission</v>
      </c>
      <c r="AB165" s="269"/>
      <c r="AC165" s="269"/>
      <c r="AD165" s="282"/>
      <c r="AE165" s="282"/>
      <c r="AF165" s="270"/>
      <c r="AG165" s="269"/>
      <c r="AH165" s="269"/>
      <c r="AI165" s="269"/>
      <c r="AJ165" s="269"/>
      <c r="AK165" s="283" t="str">
        <f t="shared" si="64"/>
        <v>Compléter mode de gestion et montant FI</v>
      </c>
      <c r="AL165" s="270"/>
      <c r="AM165" s="270"/>
      <c r="AN165" s="270"/>
      <c r="AO165" s="280"/>
      <c r="AP165" s="281" t="str">
        <f t="shared" si="65"/>
        <v>Préciser montant FI, mode de passation et Type marché</v>
      </c>
      <c r="AQ165" s="281" t="str">
        <f t="shared" si="66"/>
        <v>Préciser montant FI, mode de passation et Type marché</v>
      </c>
      <c r="AR165" s="281" t="str">
        <f t="shared" si="67"/>
        <v>Préciser montant FI, mode de passation et Type marché</v>
      </c>
      <c r="AS165" s="281" t="str">
        <f t="shared" si="68"/>
        <v>Préciser montant FI, mode de passation et Type marché</v>
      </c>
      <c r="AT165" s="281" t="str">
        <f t="shared" si="69"/>
        <v>Préciser montant FI, mode de passation et Type marché</v>
      </c>
      <c r="AU165" s="281" t="str">
        <f t="shared" si="70"/>
        <v>Compléter délais du marché</v>
      </c>
      <c r="AV165" s="281" t="str">
        <f t="shared" si="71"/>
        <v>Compléter délais du marché</v>
      </c>
      <c r="AW165" s="280"/>
      <c r="AX165" s="284">
        <f t="shared" si="72"/>
        <v>0</v>
      </c>
      <c r="AY165" s="280"/>
      <c r="AZ165" s="284">
        <f t="shared" si="73"/>
        <v>0</v>
      </c>
      <c r="BA165" s="280"/>
      <c r="BB165" s="284">
        <f t="shared" si="74"/>
        <v>0</v>
      </c>
      <c r="BC165" s="280"/>
      <c r="BD165" s="284">
        <f t="shared" si="75"/>
        <v>0</v>
      </c>
      <c r="BE165" s="280"/>
      <c r="BF165" s="284">
        <f t="shared" si="76"/>
        <v>0</v>
      </c>
      <c r="BG165" s="280"/>
      <c r="BH165" s="284">
        <f t="shared" si="77"/>
        <v>0</v>
      </c>
      <c r="BI165" s="280" t="str">
        <f t="shared" si="78"/>
        <v/>
      </c>
      <c r="BJ165" s="280"/>
      <c r="BK165" s="284">
        <f t="shared" si="79"/>
        <v>0</v>
      </c>
      <c r="BL165" s="280"/>
      <c r="BM165" s="284">
        <f t="shared" si="80"/>
        <v>0</v>
      </c>
      <c r="BN165" s="271">
        <f t="shared" si="81"/>
        <v>0</v>
      </c>
      <c r="BO165" s="271" t="str">
        <f t="shared" si="82"/>
        <v>Confection</v>
      </c>
      <c r="BP165" s="271">
        <f t="shared" si="83"/>
        <v>0</v>
      </c>
      <c r="BQ165" s="269"/>
      <c r="BR165" s="269"/>
      <c r="BS165" s="269"/>
      <c r="BT165" s="285"/>
      <c r="BU165" s="273"/>
    </row>
    <row r="166" spans="1:73" ht="60.75" thickBot="1" x14ac:dyDescent="0.3">
      <c r="A166" s="269"/>
      <c r="B166" s="270"/>
      <c r="C166" s="271" t="str">
        <f t="shared" si="56"/>
        <v/>
      </c>
      <c r="D166" s="271" t="str">
        <f t="shared" si="57"/>
        <v/>
      </c>
      <c r="E166" s="270"/>
      <c r="F166" s="273"/>
      <c r="G166" s="269"/>
      <c r="H166" s="274"/>
      <c r="I166" s="274"/>
      <c r="J166" s="274"/>
      <c r="K166" s="274"/>
      <c r="L166" s="274"/>
      <c r="M166" s="275"/>
      <c r="N166" s="274"/>
      <c r="O166" s="276" t="str">
        <f t="shared" si="58"/>
        <v>Compéter montant FI</v>
      </c>
      <c r="P166" s="277" t="str">
        <f t="shared" si="59"/>
        <v/>
      </c>
      <c r="Q166" s="274"/>
      <c r="R166" s="276" t="str">
        <f t="shared" si="60"/>
        <v>Compléter montant contrat</v>
      </c>
      <c r="S166" s="278" t="str">
        <f t="shared" si="61"/>
        <v/>
      </c>
      <c r="T166" s="274"/>
      <c r="U166" s="276" t="str">
        <f t="shared" si="62"/>
        <v>Compléter montant contrat</v>
      </c>
      <c r="V166" s="279"/>
      <c r="W166" s="279"/>
      <c r="X166" s="279"/>
      <c r="Y166" s="274"/>
      <c r="Z166" s="280"/>
      <c r="AA166" s="281" t="str">
        <f t="shared" si="63"/>
        <v>Compléter date émission</v>
      </c>
      <c r="AB166" s="269"/>
      <c r="AC166" s="269"/>
      <c r="AD166" s="282"/>
      <c r="AE166" s="282"/>
      <c r="AF166" s="270"/>
      <c r="AG166" s="269"/>
      <c r="AH166" s="269"/>
      <c r="AI166" s="269"/>
      <c r="AJ166" s="269"/>
      <c r="AK166" s="283" t="str">
        <f t="shared" si="64"/>
        <v>Compléter mode de gestion et montant FI</v>
      </c>
      <c r="AL166" s="270"/>
      <c r="AM166" s="270"/>
      <c r="AN166" s="270"/>
      <c r="AO166" s="280"/>
      <c r="AP166" s="281" t="str">
        <f t="shared" si="65"/>
        <v>Préciser montant FI, mode de passation et Type marché</v>
      </c>
      <c r="AQ166" s="281" t="str">
        <f t="shared" si="66"/>
        <v>Préciser montant FI, mode de passation et Type marché</v>
      </c>
      <c r="AR166" s="281" t="str">
        <f t="shared" si="67"/>
        <v>Préciser montant FI, mode de passation et Type marché</v>
      </c>
      <c r="AS166" s="281" t="str">
        <f t="shared" si="68"/>
        <v>Préciser montant FI, mode de passation et Type marché</v>
      </c>
      <c r="AT166" s="281" t="str">
        <f t="shared" si="69"/>
        <v>Préciser montant FI, mode de passation et Type marché</v>
      </c>
      <c r="AU166" s="281" t="str">
        <f t="shared" si="70"/>
        <v>Compléter délais du marché</v>
      </c>
      <c r="AV166" s="281" t="str">
        <f t="shared" si="71"/>
        <v>Compléter délais du marché</v>
      </c>
      <c r="AW166" s="280"/>
      <c r="AX166" s="284">
        <f t="shared" si="72"/>
        <v>0</v>
      </c>
      <c r="AY166" s="280"/>
      <c r="AZ166" s="284">
        <f t="shared" si="73"/>
        <v>0</v>
      </c>
      <c r="BA166" s="280"/>
      <c r="BB166" s="284">
        <f t="shared" si="74"/>
        <v>0</v>
      </c>
      <c r="BC166" s="280"/>
      <c r="BD166" s="284">
        <f t="shared" si="75"/>
        <v>0</v>
      </c>
      <c r="BE166" s="280"/>
      <c r="BF166" s="284">
        <f t="shared" si="76"/>
        <v>0</v>
      </c>
      <c r="BG166" s="280"/>
      <c r="BH166" s="284">
        <f t="shared" si="77"/>
        <v>0</v>
      </c>
      <c r="BI166" s="280" t="str">
        <f t="shared" si="78"/>
        <v/>
      </c>
      <c r="BJ166" s="280"/>
      <c r="BK166" s="284">
        <f t="shared" si="79"/>
        <v>0</v>
      </c>
      <c r="BL166" s="280"/>
      <c r="BM166" s="284">
        <f t="shared" si="80"/>
        <v>0</v>
      </c>
      <c r="BN166" s="271">
        <f t="shared" si="81"/>
        <v>0</v>
      </c>
      <c r="BO166" s="271" t="str">
        <f t="shared" si="82"/>
        <v>Confection</v>
      </c>
      <c r="BP166" s="271">
        <f t="shared" si="83"/>
        <v>0</v>
      </c>
      <c r="BQ166" s="269"/>
      <c r="BR166" s="269"/>
      <c r="BS166" s="269"/>
      <c r="BT166" s="285"/>
      <c r="BU166" s="273"/>
    </row>
    <row r="167" spans="1:73" ht="60.75" thickBot="1" x14ac:dyDescent="0.3">
      <c r="A167" s="269"/>
      <c r="B167" s="270"/>
      <c r="C167" s="271" t="str">
        <f t="shared" si="56"/>
        <v/>
      </c>
      <c r="D167" s="271" t="str">
        <f t="shared" si="57"/>
        <v/>
      </c>
      <c r="E167" s="270"/>
      <c r="F167" s="273"/>
      <c r="G167" s="269"/>
      <c r="H167" s="274"/>
      <c r="I167" s="274"/>
      <c r="J167" s="274"/>
      <c r="K167" s="274"/>
      <c r="L167" s="274"/>
      <c r="M167" s="275"/>
      <c r="N167" s="274"/>
      <c r="O167" s="276" t="str">
        <f t="shared" si="58"/>
        <v>Compéter montant FI</v>
      </c>
      <c r="P167" s="277" t="str">
        <f t="shared" si="59"/>
        <v/>
      </c>
      <c r="Q167" s="274"/>
      <c r="R167" s="276" t="str">
        <f t="shared" si="60"/>
        <v>Compléter montant contrat</v>
      </c>
      <c r="S167" s="278" t="str">
        <f t="shared" si="61"/>
        <v/>
      </c>
      <c r="T167" s="274"/>
      <c r="U167" s="276" t="str">
        <f t="shared" si="62"/>
        <v>Compléter montant contrat</v>
      </c>
      <c r="V167" s="279"/>
      <c r="W167" s="279"/>
      <c r="X167" s="279"/>
      <c r="Y167" s="274"/>
      <c r="Z167" s="280"/>
      <c r="AA167" s="281" t="str">
        <f t="shared" si="63"/>
        <v>Compléter date émission</v>
      </c>
      <c r="AB167" s="269"/>
      <c r="AC167" s="269"/>
      <c r="AD167" s="282"/>
      <c r="AE167" s="282"/>
      <c r="AF167" s="270"/>
      <c r="AG167" s="269"/>
      <c r="AH167" s="269"/>
      <c r="AI167" s="269"/>
      <c r="AJ167" s="269"/>
      <c r="AK167" s="283" t="str">
        <f t="shared" si="64"/>
        <v>Compléter mode de gestion et montant FI</v>
      </c>
      <c r="AL167" s="270"/>
      <c r="AM167" s="270"/>
      <c r="AN167" s="270"/>
      <c r="AO167" s="280"/>
      <c r="AP167" s="281" t="str">
        <f t="shared" si="65"/>
        <v>Préciser montant FI, mode de passation et Type marché</v>
      </c>
      <c r="AQ167" s="281" t="str">
        <f t="shared" si="66"/>
        <v>Préciser montant FI, mode de passation et Type marché</v>
      </c>
      <c r="AR167" s="281" t="str">
        <f t="shared" si="67"/>
        <v>Préciser montant FI, mode de passation et Type marché</v>
      </c>
      <c r="AS167" s="281" t="str">
        <f t="shared" si="68"/>
        <v>Préciser montant FI, mode de passation et Type marché</v>
      </c>
      <c r="AT167" s="281" t="str">
        <f t="shared" si="69"/>
        <v>Préciser montant FI, mode de passation et Type marché</v>
      </c>
      <c r="AU167" s="281" t="str">
        <f t="shared" si="70"/>
        <v>Compléter délais du marché</v>
      </c>
      <c r="AV167" s="281" t="str">
        <f t="shared" si="71"/>
        <v>Compléter délais du marché</v>
      </c>
      <c r="AW167" s="280"/>
      <c r="AX167" s="284">
        <f t="shared" si="72"/>
        <v>0</v>
      </c>
      <c r="AY167" s="280"/>
      <c r="AZ167" s="284">
        <f t="shared" si="73"/>
        <v>0</v>
      </c>
      <c r="BA167" s="280"/>
      <c r="BB167" s="284">
        <f t="shared" si="74"/>
        <v>0</v>
      </c>
      <c r="BC167" s="280"/>
      <c r="BD167" s="284">
        <f t="shared" si="75"/>
        <v>0</v>
      </c>
      <c r="BE167" s="280"/>
      <c r="BF167" s="284">
        <f t="shared" si="76"/>
        <v>0</v>
      </c>
      <c r="BG167" s="280"/>
      <c r="BH167" s="284">
        <f t="shared" si="77"/>
        <v>0</v>
      </c>
      <c r="BI167" s="280" t="str">
        <f t="shared" si="78"/>
        <v/>
      </c>
      <c r="BJ167" s="280"/>
      <c r="BK167" s="284">
        <f t="shared" si="79"/>
        <v>0</v>
      </c>
      <c r="BL167" s="280"/>
      <c r="BM167" s="284">
        <f t="shared" si="80"/>
        <v>0</v>
      </c>
      <c r="BN167" s="271">
        <f t="shared" si="81"/>
        <v>0</v>
      </c>
      <c r="BO167" s="271" t="str">
        <f t="shared" si="82"/>
        <v>Confection</v>
      </c>
      <c r="BP167" s="271">
        <f t="shared" si="83"/>
        <v>0</v>
      </c>
      <c r="BQ167" s="269"/>
      <c r="BR167" s="269"/>
      <c r="BS167" s="269"/>
      <c r="BT167" s="285"/>
      <c r="BU167" s="273"/>
    </row>
    <row r="168" spans="1:73" ht="60.75" thickBot="1" x14ac:dyDescent="0.3">
      <c r="A168" s="269"/>
      <c r="B168" s="270"/>
      <c r="C168" s="271" t="str">
        <f t="shared" si="56"/>
        <v/>
      </c>
      <c r="D168" s="271" t="str">
        <f t="shared" si="57"/>
        <v/>
      </c>
      <c r="E168" s="270"/>
      <c r="F168" s="273"/>
      <c r="G168" s="269"/>
      <c r="H168" s="274"/>
      <c r="I168" s="274"/>
      <c r="J168" s="274"/>
      <c r="K168" s="274"/>
      <c r="L168" s="274"/>
      <c r="M168" s="275"/>
      <c r="N168" s="274"/>
      <c r="O168" s="276" t="str">
        <f t="shared" si="58"/>
        <v>Compéter montant FI</v>
      </c>
      <c r="P168" s="277" t="str">
        <f t="shared" si="59"/>
        <v/>
      </c>
      <c r="Q168" s="274"/>
      <c r="R168" s="276" t="str">
        <f t="shared" si="60"/>
        <v>Compléter montant contrat</v>
      </c>
      <c r="S168" s="278" t="str">
        <f t="shared" si="61"/>
        <v/>
      </c>
      <c r="T168" s="274"/>
      <c r="U168" s="276" t="str">
        <f t="shared" si="62"/>
        <v>Compléter montant contrat</v>
      </c>
      <c r="V168" s="279"/>
      <c r="W168" s="279"/>
      <c r="X168" s="279"/>
      <c r="Y168" s="274"/>
      <c r="Z168" s="280"/>
      <c r="AA168" s="281" t="str">
        <f t="shared" si="63"/>
        <v>Compléter date émission</v>
      </c>
      <c r="AB168" s="269"/>
      <c r="AC168" s="269"/>
      <c r="AD168" s="282"/>
      <c r="AE168" s="282"/>
      <c r="AF168" s="270"/>
      <c r="AG168" s="269"/>
      <c r="AH168" s="269"/>
      <c r="AI168" s="269"/>
      <c r="AJ168" s="269"/>
      <c r="AK168" s="283" t="str">
        <f t="shared" si="64"/>
        <v>Compléter mode de gestion et montant FI</v>
      </c>
      <c r="AL168" s="270"/>
      <c r="AM168" s="270"/>
      <c r="AN168" s="270"/>
      <c r="AO168" s="280"/>
      <c r="AP168" s="281" t="str">
        <f t="shared" si="65"/>
        <v>Préciser montant FI, mode de passation et Type marché</v>
      </c>
      <c r="AQ168" s="281" t="str">
        <f t="shared" si="66"/>
        <v>Préciser montant FI, mode de passation et Type marché</v>
      </c>
      <c r="AR168" s="281" t="str">
        <f t="shared" si="67"/>
        <v>Préciser montant FI, mode de passation et Type marché</v>
      </c>
      <c r="AS168" s="281" t="str">
        <f t="shared" si="68"/>
        <v>Préciser montant FI, mode de passation et Type marché</v>
      </c>
      <c r="AT168" s="281" t="str">
        <f t="shared" si="69"/>
        <v>Préciser montant FI, mode de passation et Type marché</v>
      </c>
      <c r="AU168" s="281" t="str">
        <f t="shared" si="70"/>
        <v>Compléter délais du marché</v>
      </c>
      <c r="AV168" s="281" t="str">
        <f t="shared" si="71"/>
        <v>Compléter délais du marché</v>
      </c>
      <c r="AW168" s="280"/>
      <c r="AX168" s="284">
        <f t="shared" si="72"/>
        <v>0</v>
      </c>
      <c r="AY168" s="280"/>
      <c r="AZ168" s="284">
        <f t="shared" si="73"/>
        <v>0</v>
      </c>
      <c r="BA168" s="280"/>
      <c r="BB168" s="284">
        <f t="shared" si="74"/>
        <v>0</v>
      </c>
      <c r="BC168" s="280"/>
      <c r="BD168" s="284">
        <f t="shared" si="75"/>
        <v>0</v>
      </c>
      <c r="BE168" s="280"/>
      <c r="BF168" s="284">
        <f t="shared" si="76"/>
        <v>0</v>
      </c>
      <c r="BG168" s="280"/>
      <c r="BH168" s="284">
        <f t="shared" si="77"/>
        <v>0</v>
      </c>
      <c r="BI168" s="280" t="str">
        <f t="shared" si="78"/>
        <v/>
      </c>
      <c r="BJ168" s="280"/>
      <c r="BK168" s="284">
        <f t="shared" si="79"/>
        <v>0</v>
      </c>
      <c r="BL168" s="280"/>
      <c r="BM168" s="284">
        <f t="shared" si="80"/>
        <v>0</v>
      </c>
      <c r="BN168" s="271">
        <f t="shared" si="81"/>
        <v>0</v>
      </c>
      <c r="BO168" s="271" t="str">
        <f t="shared" si="82"/>
        <v>Confection</v>
      </c>
      <c r="BP168" s="271">
        <f t="shared" si="83"/>
        <v>0</v>
      </c>
      <c r="BQ168" s="269"/>
      <c r="BR168" s="269"/>
      <c r="BS168" s="269"/>
      <c r="BT168" s="285"/>
      <c r="BU168" s="273"/>
    </row>
    <row r="169" spans="1:73" ht="60.75" thickBot="1" x14ac:dyDescent="0.3">
      <c r="A169" s="269"/>
      <c r="B169" s="270"/>
      <c r="C169" s="271" t="str">
        <f t="shared" si="56"/>
        <v/>
      </c>
      <c r="D169" s="271" t="str">
        <f t="shared" si="57"/>
        <v/>
      </c>
      <c r="E169" s="270"/>
      <c r="F169" s="273"/>
      <c r="G169" s="269"/>
      <c r="H169" s="274"/>
      <c r="I169" s="274"/>
      <c r="J169" s="274"/>
      <c r="K169" s="274"/>
      <c r="L169" s="274"/>
      <c r="M169" s="275"/>
      <c r="N169" s="274"/>
      <c r="O169" s="276" t="str">
        <f t="shared" si="58"/>
        <v>Compéter montant FI</v>
      </c>
      <c r="P169" s="277" t="str">
        <f t="shared" si="59"/>
        <v/>
      </c>
      <c r="Q169" s="274"/>
      <c r="R169" s="276" t="str">
        <f t="shared" si="60"/>
        <v>Compléter montant contrat</v>
      </c>
      <c r="S169" s="278" t="str">
        <f t="shared" si="61"/>
        <v/>
      </c>
      <c r="T169" s="274"/>
      <c r="U169" s="276" t="str">
        <f t="shared" si="62"/>
        <v>Compléter montant contrat</v>
      </c>
      <c r="V169" s="279"/>
      <c r="W169" s="279"/>
      <c r="X169" s="279"/>
      <c r="Y169" s="274"/>
      <c r="Z169" s="280"/>
      <c r="AA169" s="281" t="str">
        <f t="shared" si="63"/>
        <v>Compléter date émission</v>
      </c>
      <c r="AB169" s="269"/>
      <c r="AC169" s="269"/>
      <c r="AD169" s="282"/>
      <c r="AE169" s="282"/>
      <c r="AF169" s="270"/>
      <c r="AG169" s="269"/>
      <c r="AH169" s="269"/>
      <c r="AI169" s="269"/>
      <c r="AJ169" s="269"/>
      <c r="AK169" s="283" t="str">
        <f t="shared" si="64"/>
        <v>Compléter mode de gestion et montant FI</v>
      </c>
      <c r="AL169" s="270"/>
      <c r="AM169" s="270"/>
      <c r="AN169" s="270"/>
      <c r="AO169" s="280"/>
      <c r="AP169" s="281" t="str">
        <f t="shared" si="65"/>
        <v>Préciser montant FI, mode de passation et Type marché</v>
      </c>
      <c r="AQ169" s="281" t="str">
        <f t="shared" si="66"/>
        <v>Préciser montant FI, mode de passation et Type marché</v>
      </c>
      <c r="AR169" s="281" t="str">
        <f t="shared" si="67"/>
        <v>Préciser montant FI, mode de passation et Type marché</v>
      </c>
      <c r="AS169" s="281" t="str">
        <f t="shared" si="68"/>
        <v>Préciser montant FI, mode de passation et Type marché</v>
      </c>
      <c r="AT169" s="281" t="str">
        <f t="shared" si="69"/>
        <v>Préciser montant FI, mode de passation et Type marché</v>
      </c>
      <c r="AU169" s="281" t="str">
        <f t="shared" si="70"/>
        <v>Compléter délais du marché</v>
      </c>
      <c r="AV169" s="281" t="str">
        <f t="shared" si="71"/>
        <v>Compléter délais du marché</v>
      </c>
      <c r="AW169" s="280"/>
      <c r="AX169" s="284">
        <f t="shared" si="72"/>
        <v>0</v>
      </c>
      <c r="AY169" s="280"/>
      <c r="AZ169" s="284">
        <f t="shared" si="73"/>
        <v>0</v>
      </c>
      <c r="BA169" s="280"/>
      <c r="BB169" s="284">
        <f t="shared" si="74"/>
        <v>0</v>
      </c>
      <c r="BC169" s="280"/>
      <c r="BD169" s="284">
        <f t="shared" si="75"/>
        <v>0</v>
      </c>
      <c r="BE169" s="280"/>
      <c r="BF169" s="284">
        <f t="shared" si="76"/>
        <v>0</v>
      </c>
      <c r="BG169" s="280"/>
      <c r="BH169" s="284">
        <f t="shared" si="77"/>
        <v>0</v>
      </c>
      <c r="BI169" s="280" t="str">
        <f t="shared" si="78"/>
        <v/>
      </c>
      <c r="BJ169" s="280"/>
      <c r="BK169" s="284">
        <f t="shared" si="79"/>
        <v>0</v>
      </c>
      <c r="BL169" s="280"/>
      <c r="BM169" s="284">
        <f t="shared" si="80"/>
        <v>0</v>
      </c>
      <c r="BN169" s="271">
        <f t="shared" si="81"/>
        <v>0</v>
      </c>
      <c r="BO169" s="271" t="str">
        <f t="shared" si="82"/>
        <v>Confection</v>
      </c>
      <c r="BP169" s="271">
        <f t="shared" si="83"/>
        <v>0</v>
      </c>
      <c r="BQ169" s="269"/>
      <c r="BR169" s="269"/>
      <c r="BS169" s="269"/>
      <c r="BT169" s="285"/>
      <c r="BU169" s="273"/>
    </row>
    <row r="170" spans="1:73" ht="60.75" thickBot="1" x14ac:dyDescent="0.3">
      <c r="A170" s="269"/>
      <c r="B170" s="270"/>
      <c r="C170" s="271" t="str">
        <f t="shared" si="56"/>
        <v/>
      </c>
      <c r="D170" s="271" t="str">
        <f t="shared" si="57"/>
        <v/>
      </c>
      <c r="E170" s="270"/>
      <c r="F170" s="273"/>
      <c r="G170" s="269"/>
      <c r="H170" s="274"/>
      <c r="I170" s="274"/>
      <c r="J170" s="274"/>
      <c r="K170" s="274"/>
      <c r="L170" s="274"/>
      <c r="M170" s="275"/>
      <c r="N170" s="274"/>
      <c r="O170" s="276" t="str">
        <f t="shared" si="58"/>
        <v>Compéter montant FI</v>
      </c>
      <c r="P170" s="277" t="str">
        <f t="shared" si="59"/>
        <v/>
      </c>
      <c r="Q170" s="274"/>
      <c r="R170" s="276" t="str">
        <f t="shared" si="60"/>
        <v>Compléter montant contrat</v>
      </c>
      <c r="S170" s="278" t="str">
        <f t="shared" si="61"/>
        <v/>
      </c>
      <c r="T170" s="274"/>
      <c r="U170" s="276" t="str">
        <f t="shared" si="62"/>
        <v>Compléter montant contrat</v>
      </c>
      <c r="V170" s="279"/>
      <c r="W170" s="279"/>
      <c r="X170" s="279"/>
      <c r="Y170" s="274"/>
      <c r="Z170" s="280"/>
      <c r="AA170" s="281" t="str">
        <f t="shared" si="63"/>
        <v>Compléter date émission</v>
      </c>
      <c r="AB170" s="269"/>
      <c r="AC170" s="269"/>
      <c r="AD170" s="282"/>
      <c r="AE170" s="282"/>
      <c r="AF170" s="270"/>
      <c r="AG170" s="269"/>
      <c r="AH170" s="269"/>
      <c r="AI170" s="269"/>
      <c r="AJ170" s="269"/>
      <c r="AK170" s="283" t="str">
        <f t="shared" si="64"/>
        <v>Compléter mode de gestion et montant FI</v>
      </c>
      <c r="AL170" s="270"/>
      <c r="AM170" s="270"/>
      <c r="AN170" s="270"/>
      <c r="AO170" s="280"/>
      <c r="AP170" s="281" t="str">
        <f t="shared" si="65"/>
        <v>Préciser montant FI, mode de passation et Type marché</v>
      </c>
      <c r="AQ170" s="281" t="str">
        <f t="shared" si="66"/>
        <v>Préciser montant FI, mode de passation et Type marché</v>
      </c>
      <c r="AR170" s="281" t="str">
        <f t="shared" si="67"/>
        <v>Préciser montant FI, mode de passation et Type marché</v>
      </c>
      <c r="AS170" s="281" t="str">
        <f t="shared" si="68"/>
        <v>Préciser montant FI, mode de passation et Type marché</v>
      </c>
      <c r="AT170" s="281" t="str">
        <f t="shared" si="69"/>
        <v>Préciser montant FI, mode de passation et Type marché</v>
      </c>
      <c r="AU170" s="281" t="str">
        <f t="shared" si="70"/>
        <v>Compléter délais du marché</v>
      </c>
      <c r="AV170" s="281" t="str">
        <f t="shared" si="71"/>
        <v>Compléter délais du marché</v>
      </c>
      <c r="AW170" s="280"/>
      <c r="AX170" s="284">
        <f t="shared" si="72"/>
        <v>0</v>
      </c>
      <c r="AY170" s="280"/>
      <c r="AZ170" s="284">
        <f t="shared" si="73"/>
        <v>0</v>
      </c>
      <c r="BA170" s="280"/>
      <c r="BB170" s="284">
        <f t="shared" si="74"/>
        <v>0</v>
      </c>
      <c r="BC170" s="280"/>
      <c r="BD170" s="284">
        <f t="shared" si="75"/>
        <v>0</v>
      </c>
      <c r="BE170" s="280"/>
      <c r="BF170" s="284">
        <f t="shared" si="76"/>
        <v>0</v>
      </c>
      <c r="BG170" s="280"/>
      <c r="BH170" s="284">
        <f t="shared" si="77"/>
        <v>0</v>
      </c>
      <c r="BI170" s="280" t="str">
        <f t="shared" si="78"/>
        <v/>
      </c>
      <c r="BJ170" s="280"/>
      <c r="BK170" s="284">
        <f t="shared" si="79"/>
        <v>0</v>
      </c>
      <c r="BL170" s="280"/>
      <c r="BM170" s="284">
        <f t="shared" si="80"/>
        <v>0</v>
      </c>
      <c r="BN170" s="271">
        <f t="shared" si="81"/>
        <v>0</v>
      </c>
      <c r="BO170" s="271" t="str">
        <f t="shared" si="82"/>
        <v>Confection</v>
      </c>
      <c r="BP170" s="271">
        <f t="shared" si="83"/>
        <v>0</v>
      </c>
      <c r="BQ170" s="269"/>
      <c r="BR170" s="269"/>
      <c r="BS170" s="269"/>
      <c r="BT170" s="285"/>
      <c r="BU170" s="273"/>
    </row>
    <row r="171" spans="1:73" ht="60.75" thickBot="1" x14ac:dyDescent="0.3">
      <c r="A171" s="269"/>
      <c r="B171" s="270"/>
      <c r="C171" s="271" t="str">
        <f t="shared" si="56"/>
        <v/>
      </c>
      <c r="D171" s="271" t="str">
        <f t="shared" si="57"/>
        <v/>
      </c>
      <c r="E171" s="270"/>
      <c r="F171" s="273"/>
      <c r="G171" s="269"/>
      <c r="H171" s="274"/>
      <c r="I171" s="274"/>
      <c r="J171" s="274"/>
      <c r="K171" s="274"/>
      <c r="L171" s="274"/>
      <c r="M171" s="275"/>
      <c r="N171" s="274"/>
      <c r="O171" s="276" t="str">
        <f t="shared" si="58"/>
        <v>Compéter montant FI</v>
      </c>
      <c r="P171" s="277" t="str">
        <f t="shared" si="59"/>
        <v/>
      </c>
      <c r="Q171" s="274"/>
      <c r="R171" s="276" t="str">
        <f t="shared" si="60"/>
        <v>Compléter montant contrat</v>
      </c>
      <c r="S171" s="278" t="str">
        <f t="shared" si="61"/>
        <v/>
      </c>
      <c r="T171" s="274"/>
      <c r="U171" s="276" t="str">
        <f t="shared" si="62"/>
        <v>Compléter montant contrat</v>
      </c>
      <c r="V171" s="279"/>
      <c r="W171" s="279"/>
      <c r="X171" s="279"/>
      <c r="Y171" s="274"/>
      <c r="Z171" s="280"/>
      <c r="AA171" s="281" t="str">
        <f t="shared" si="63"/>
        <v>Compléter date émission</v>
      </c>
      <c r="AB171" s="269"/>
      <c r="AC171" s="269"/>
      <c r="AD171" s="282"/>
      <c r="AE171" s="282"/>
      <c r="AF171" s="270"/>
      <c r="AG171" s="269"/>
      <c r="AH171" s="269"/>
      <c r="AI171" s="269"/>
      <c r="AJ171" s="269"/>
      <c r="AK171" s="283" t="str">
        <f t="shared" si="64"/>
        <v>Compléter mode de gestion et montant FI</v>
      </c>
      <c r="AL171" s="270"/>
      <c r="AM171" s="270"/>
      <c r="AN171" s="270"/>
      <c r="AO171" s="280"/>
      <c r="AP171" s="281" t="str">
        <f t="shared" si="65"/>
        <v>Préciser montant FI, mode de passation et Type marché</v>
      </c>
      <c r="AQ171" s="281" t="str">
        <f t="shared" si="66"/>
        <v>Préciser montant FI, mode de passation et Type marché</v>
      </c>
      <c r="AR171" s="281" t="str">
        <f t="shared" si="67"/>
        <v>Préciser montant FI, mode de passation et Type marché</v>
      </c>
      <c r="AS171" s="281" t="str">
        <f t="shared" si="68"/>
        <v>Préciser montant FI, mode de passation et Type marché</v>
      </c>
      <c r="AT171" s="281" t="str">
        <f t="shared" si="69"/>
        <v>Préciser montant FI, mode de passation et Type marché</v>
      </c>
      <c r="AU171" s="281" t="str">
        <f t="shared" si="70"/>
        <v>Compléter délais du marché</v>
      </c>
      <c r="AV171" s="281" t="str">
        <f t="shared" si="71"/>
        <v>Compléter délais du marché</v>
      </c>
      <c r="AW171" s="280"/>
      <c r="AX171" s="284">
        <f t="shared" si="72"/>
        <v>0</v>
      </c>
      <c r="AY171" s="280"/>
      <c r="AZ171" s="284">
        <f t="shared" si="73"/>
        <v>0</v>
      </c>
      <c r="BA171" s="280"/>
      <c r="BB171" s="284">
        <f t="shared" si="74"/>
        <v>0</v>
      </c>
      <c r="BC171" s="280"/>
      <c r="BD171" s="284">
        <f t="shared" si="75"/>
        <v>0</v>
      </c>
      <c r="BE171" s="280"/>
      <c r="BF171" s="284">
        <f t="shared" si="76"/>
        <v>0</v>
      </c>
      <c r="BG171" s="280"/>
      <c r="BH171" s="284">
        <f t="shared" si="77"/>
        <v>0</v>
      </c>
      <c r="BI171" s="280" t="str">
        <f t="shared" si="78"/>
        <v/>
      </c>
      <c r="BJ171" s="280"/>
      <c r="BK171" s="284">
        <f t="shared" si="79"/>
        <v>0</v>
      </c>
      <c r="BL171" s="280"/>
      <c r="BM171" s="284">
        <f t="shared" si="80"/>
        <v>0</v>
      </c>
      <c r="BN171" s="271">
        <f t="shared" si="81"/>
        <v>0</v>
      </c>
      <c r="BO171" s="271" t="str">
        <f t="shared" si="82"/>
        <v>Confection</v>
      </c>
      <c r="BP171" s="271">
        <f t="shared" si="83"/>
        <v>0</v>
      </c>
      <c r="BQ171" s="269"/>
      <c r="BR171" s="269"/>
      <c r="BS171" s="269"/>
      <c r="BT171" s="285"/>
      <c r="BU171" s="273"/>
    </row>
    <row r="172" spans="1:73" ht="60.75" thickBot="1" x14ac:dyDescent="0.3">
      <c r="A172" s="269"/>
      <c r="B172" s="270"/>
      <c r="C172" s="271" t="str">
        <f t="shared" si="56"/>
        <v/>
      </c>
      <c r="D172" s="271" t="str">
        <f t="shared" si="57"/>
        <v/>
      </c>
      <c r="E172" s="270"/>
      <c r="F172" s="273"/>
      <c r="G172" s="269"/>
      <c r="H172" s="274"/>
      <c r="I172" s="274"/>
      <c r="J172" s="274"/>
      <c r="K172" s="274"/>
      <c r="L172" s="274"/>
      <c r="M172" s="275"/>
      <c r="N172" s="274"/>
      <c r="O172" s="276" t="str">
        <f t="shared" si="58"/>
        <v>Compéter montant FI</v>
      </c>
      <c r="P172" s="277" t="str">
        <f t="shared" si="59"/>
        <v/>
      </c>
      <c r="Q172" s="274"/>
      <c r="R172" s="276" t="str">
        <f t="shared" si="60"/>
        <v>Compléter montant contrat</v>
      </c>
      <c r="S172" s="278" t="str">
        <f t="shared" si="61"/>
        <v/>
      </c>
      <c r="T172" s="274"/>
      <c r="U172" s="276" t="str">
        <f t="shared" si="62"/>
        <v>Compléter montant contrat</v>
      </c>
      <c r="V172" s="279"/>
      <c r="W172" s="279"/>
      <c r="X172" s="279"/>
      <c r="Y172" s="274"/>
      <c r="Z172" s="280"/>
      <c r="AA172" s="281" t="str">
        <f t="shared" si="63"/>
        <v>Compléter date émission</v>
      </c>
      <c r="AB172" s="269"/>
      <c r="AC172" s="269"/>
      <c r="AD172" s="282"/>
      <c r="AE172" s="282"/>
      <c r="AF172" s="270"/>
      <c r="AG172" s="269"/>
      <c r="AH172" s="269"/>
      <c r="AI172" s="269"/>
      <c r="AJ172" s="269"/>
      <c r="AK172" s="283" t="str">
        <f t="shared" si="64"/>
        <v>Compléter mode de gestion et montant FI</v>
      </c>
      <c r="AL172" s="270"/>
      <c r="AM172" s="270"/>
      <c r="AN172" s="270"/>
      <c r="AO172" s="280"/>
      <c r="AP172" s="281" t="str">
        <f t="shared" si="65"/>
        <v>Préciser montant FI, mode de passation et Type marché</v>
      </c>
      <c r="AQ172" s="281" t="str">
        <f t="shared" si="66"/>
        <v>Préciser montant FI, mode de passation et Type marché</v>
      </c>
      <c r="AR172" s="281" t="str">
        <f t="shared" si="67"/>
        <v>Préciser montant FI, mode de passation et Type marché</v>
      </c>
      <c r="AS172" s="281" t="str">
        <f t="shared" si="68"/>
        <v>Préciser montant FI, mode de passation et Type marché</v>
      </c>
      <c r="AT172" s="281" t="str">
        <f t="shared" si="69"/>
        <v>Préciser montant FI, mode de passation et Type marché</v>
      </c>
      <c r="AU172" s="281" t="str">
        <f t="shared" si="70"/>
        <v>Compléter délais du marché</v>
      </c>
      <c r="AV172" s="281" t="str">
        <f t="shared" si="71"/>
        <v>Compléter délais du marché</v>
      </c>
      <c r="AW172" s="280"/>
      <c r="AX172" s="284">
        <f t="shared" si="72"/>
        <v>0</v>
      </c>
      <c r="AY172" s="280"/>
      <c r="AZ172" s="284">
        <f t="shared" si="73"/>
        <v>0</v>
      </c>
      <c r="BA172" s="280"/>
      <c r="BB172" s="284">
        <f t="shared" si="74"/>
        <v>0</v>
      </c>
      <c r="BC172" s="280"/>
      <c r="BD172" s="284">
        <f t="shared" si="75"/>
        <v>0</v>
      </c>
      <c r="BE172" s="280"/>
      <c r="BF172" s="284">
        <f t="shared" si="76"/>
        <v>0</v>
      </c>
      <c r="BG172" s="280"/>
      <c r="BH172" s="284">
        <f t="shared" si="77"/>
        <v>0</v>
      </c>
      <c r="BI172" s="280" t="str">
        <f t="shared" si="78"/>
        <v/>
      </c>
      <c r="BJ172" s="280"/>
      <c r="BK172" s="284">
        <f t="shared" si="79"/>
        <v>0</v>
      </c>
      <c r="BL172" s="280"/>
      <c r="BM172" s="284">
        <f t="shared" si="80"/>
        <v>0</v>
      </c>
      <c r="BN172" s="271">
        <f t="shared" si="81"/>
        <v>0</v>
      </c>
      <c r="BO172" s="271" t="str">
        <f t="shared" si="82"/>
        <v>Confection</v>
      </c>
      <c r="BP172" s="271">
        <f t="shared" si="83"/>
        <v>0</v>
      </c>
      <c r="BQ172" s="269"/>
      <c r="BR172" s="269"/>
      <c r="BS172" s="269"/>
      <c r="BT172" s="285"/>
      <c r="BU172" s="273"/>
    </row>
    <row r="173" spans="1:73" ht="60.75" thickBot="1" x14ac:dyDescent="0.3">
      <c r="A173" s="269"/>
      <c r="B173" s="270"/>
      <c r="C173" s="271" t="str">
        <f t="shared" si="56"/>
        <v/>
      </c>
      <c r="D173" s="271" t="str">
        <f t="shared" si="57"/>
        <v/>
      </c>
      <c r="E173" s="270"/>
      <c r="F173" s="273"/>
      <c r="G173" s="269"/>
      <c r="H173" s="274"/>
      <c r="I173" s="274"/>
      <c r="J173" s="274"/>
      <c r="K173" s="274"/>
      <c r="L173" s="274"/>
      <c r="M173" s="275"/>
      <c r="N173" s="274"/>
      <c r="O173" s="276" t="str">
        <f t="shared" si="58"/>
        <v>Compéter montant FI</v>
      </c>
      <c r="P173" s="277" t="str">
        <f t="shared" si="59"/>
        <v/>
      </c>
      <c r="Q173" s="274"/>
      <c r="R173" s="276" t="str">
        <f t="shared" si="60"/>
        <v>Compléter montant contrat</v>
      </c>
      <c r="S173" s="278" t="str">
        <f t="shared" si="61"/>
        <v/>
      </c>
      <c r="T173" s="274"/>
      <c r="U173" s="276" t="str">
        <f t="shared" si="62"/>
        <v>Compléter montant contrat</v>
      </c>
      <c r="V173" s="279"/>
      <c r="W173" s="279"/>
      <c r="X173" s="279"/>
      <c r="Y173" s="274"/>
      <c r="Z173" s="280"/>
      <c r="AA173" s="281" t="str">
        <f t="shared" si="63"/>
        <v>Compléter date émission</v>
      </c>
      <c r="AB173" s="269"/>
      <c r="AC173" s="269"/>
      <c r="AD173" s="282"/>
      <c r="AE173" s="282"/>
      <c r="AF173" s="270"/>
      <c r="AG173" s="269"/>
      <c r="AH173" s="269"/>
      <c r="AI173" s="269"/>
      <c r="AJ173" s="269"/>
      <c r="AK173" s="283" t="str">
        <f t="shared" si="64"/>
        <v>Compléter mode de gestion et montant FI</v>
      </c>
      <c r="AL173" s="270"/>
      <c r="AM173" s="270"/>
      <c r="AN173" s="270"/>
      <c r="AO173" s="280"/>
      <c r="AP173" s="281" t="str">
        <f t="shared" si="65"/>
        <v>Préciser montant FI, mode de passation et Type marché</v>
      </c>
      <c r="AQ173" s="281" t="str">
        <f t="shared" si="66"/>
        <v>Préciser montant FI, mode de passation et Type marché</v>
      </c>
      <c r="AR173" s="281" t="str">
        <f t="shared" si="67"/>
        <v>Préciser montant FI, mode de passation et Type marché</v>
      </c>
      <c r="AS173" s="281" t="str">
        <f t="shared" si="68"/>
        <v>Préciser montant FI, mode de passation et Type marché</v>
      </c>
      <c r="AT173" s="281" t="str">
        <f t="shared" si="69"/>
        <v>Préciser montant FI, mode de passation et Type marché</v>
      </c>
      <c r="AU173" s="281" t="str">
        <f t="shared" si="70"/>
        <v>Compléter délais du marché</v>
      </c>
      <c r="AV173" s="281" t="str">
        <f t="shared" si="71"/>
        <v>Compléter délais du marché</v>
      </c>
      <c r="AW173" s="280"/>
      <c r="AX173" s="284">
        <f t="shared" si="72"/>
        <v>0</v>
      </c>
      <c r="AY173" s="280"/>
      <c r="AZ173" s="284">
        <f t="shared" si="73"/>
        <v>0</v>
      </c>
      <c r="BA173" s="280"/>
      <c r="BB173" s="284">
        <f t="shared" si="74"/>
        <v>0</v>
      </c>
      <c r="BC173" s="280"/>
      <c r="BD173" s="284">
        <f t="shared" si="75"/>
        <v>0</v>
      </c>
      <c r="BE173" s="280"/>
      <c r="BF173" s="284">
        <f t="shared" si="76"/>
        <v>0</v>
      </c>
      <c r="BG173" s="280"/>
      <c r="BH173" s="284">
        <f t="shared" si="77"/>
        <v>0</v>
      </c>
      <c r="BI173" s="280" t="str">
        <f t="shared" si="78"/>
        <v/>
      </c>
      <c r="BJ173" s="280"/>
      <c r="BK173" s="284">
        <f t="shared" si="79"/>
        <v>0</v>
      </c>
      <c r="BL173" s="280"/>
      <c r="BM173" s="284">
        <f t="shared" si="80"/>
        <v>0</v>
      </c>
      <c r="BN173" s="271">
        <f t="shared" si="81"/>
        <v>0</v>
      </c>
      <c r="BO173" s="271" t="str">
        <f t="shared" si="82"/>
        <v>Confection</v>
      </c>
      <c r="BP173" s="271">
        <f t="shared" si="83"/>
        <v>0</v>
      </c>
      <c r="BQ173" s="269"/>
      <c r="BR173" s="269"/>
      <c r="BS173" s="269"/>
      <c r="BT173" s="285"/>
      <c r="BU173" s="273"/>
    </row>
    <row r="174" spans="1:73" ht="60.75" thickBot="1" x14ac:dyDescent="0.3">
      <c r="A174" s="269"/>
      <c r="B174" s="270"/>
      <c r="C174" s="271" t="str">
        <f t="shared" si="56"/>
        <v/>
      </c>
      <c r="D174" s="271" t="str">
        <f t="shared" si="57"/>
        <v/>
      </c>
      <c r="E174" s="270"/>
      <c r="F174" s="273"/>
      <c r="G174" s="269"/>
      <c r="H174" s="274"/>
      <c r="I174" s="274"/>
      <c r="J174" s="274"/>
      <c r="K174" s="274"/>
      <c r="L174" s="274"/>
      <c r="M174" s="275"/>
      <c r="N174" s="274"/>
      <c r="O174" s="276" t="str">
        <f t="shared" si="58"/>
        <v>Compéter montant FI</v>
      </c>
      <c r="P174" s="277" t="str">
        <f t="shared" si="59"/>
        <v/>
      </c>
      <c r="Q174" s="274"/>
      <c r="R174" s="276" t="str">
        <f t="shared" si="60"/>
        <v>Compléter montant contrat</v>
      </c>
      <c r="S174" s="278" t="str">
        <f t="shared" si="61"/>
        <v/>
      </c>
      <c r="T174" s="274"/>
      <c r="U174" s="276" t="str">
        <f t="shared" si="62"/>
        <v>Compléter montant contrat</v>
      </c>
      <c r="V174" s="279"/>
      <c r="W174" s="279"/>
      <c r="X174" s="279"/>
      <c r="Y174" s="274"/>
      <c r="Z174" s="280"/>
      <c r="AA174" s="281" t="str">
        <f t="shared" si="63"/>
        <v>Compléter date émission</v>
      </c>
      <c r="AB174" s="269"/>
      <c r="AC174" s="269"/>
      <c r="AD174" s="282"/>
      <c r="AE174" s="282"/>
      <c r="AF174" s="270"/>
      <c r="AG174" s="269"/>
      <c r="AH174" s="269"/>
      <c r="AI174" s="269"/>
      <c r="AJ174" s="269"/>
      <c r="AK174" s="283" t="str">
        <f t="shared" si="64"/>
        <v>Compléter mode de gestion et montant FI</v>
      </c>
      <c r="AL174" s="270"/>
      <c r="AM174" s="270"/>
      <c r="AN174" s="270"/>
      <c r="AO174" s="280"/>
      <c r="AP174" s="281" t="str">
        <f t="shared" si="65"/>
        <v>Préciser montant FI, mode de passation et Type marché</v>
      </c>
      <c r="AQ174" s="281" t="str">
        <f t="shared" si="66"/>
        <v>Préciser montant FI, mode de passation et Type marché</v>
      </c>
      <c r="AR174" s="281" t="str">
        <f t="shared" si="67"/>
        <v>Préciser montant FI, mode de passation et Type marché</v>
      </c>
      <c r="AS174" s="281" t="str">
        <f t="shared" si="68"/>
        <v>Préciser montant FI, mode de passation et Type marché</v>
      </c>
      <c r="AT174" s="281" t="str">
        <f t="shared" si="69"/>
        <v>Préciser montant FI, mode de passation et Type marché</v>
      </c>
      <c r="AU174" s="281" t="str">
        <f t="shared" si="70"/>
        <v>Compléter délais du marché</v>
      </c>
      <c r="AV174" s="281" t="str">
        <f t="shared" si="71"/>
        <v>Compléter délais du marché</v>
      </c>
      <c r="AW174" s="280"/>
      <c r="AX174" s="284">
        <f t="shared" si="72"/>
        <v>0</v>
      </c>
      <c r="AY174" s="280"/>
      <c r="AZ174" s="284">
        <f t="shared" si="73"/>
        <v>0</v>
      </c>
      <c r="BA174" s="280"/>
      <c r="BB174" s="284">
        <f t="shared" si="74"/>
        <v>0</v>
      </c>
      <c r="BC174" s="280"/>
      <c r="BD174" s="284">
        <f t="shared" si="75"/>
        <v>0</v>
      </c>
      <c r="BE174" s="280"/>
      <c r="BF174" s="284">
        <f t="shared" si="76"/>
        <v>0</v>
      </c>
      <c r="BG174" s="280"/>
      <c r="BH174" s="284">
        <f t="shared" si="77"/>
        <v>0</v>
      </c>
      <c r="BI174" s="280" t="str">
        <f t="shared" si="78"/>
        <v/>
      </c>
      <c r="BJ174" s="280"/>
      <c r="BK174" s="284">
        <f t="shared" si="79"/>
        <v>0</v>
      </c>
      <c r="BL174" s="280"/>
      <c r="BM174" s="284">
        <f t="shared" si="80"/>
        <v>0</v>
      </c>
      <c r="BN174" s="271">
        <f t="shared" si="81"/>
        <v>0</v>
      </c>
      <c r="BO174" s="271" t="str">
        <f t="shared" si="82"/>
        <v>Confection</v>
      </c>
      <c r="BP174" s="271">
        <f t="shared" si="83"/>
        <v>0</v>
      </c>
      <c r="BQ174" s="269"/>
      <c r="BR174" s="269"/>
      <c r="BS174" s="269"/>
      <c r="BT174" s="285"/>
      <c r="BU174" s="273"/>
    </row>
    <row r="175" spans="1:73" ht="60.75" thickBot="1" x14ac:dyDescent="0.3">
      <c r="A175" s="269"/>
      <c r="B175" s="270"/>
      <c r="C175" s="271" t="str">
        <f t="shared" si="56"/>
        <v/>
      </c>
      <c r="D175" s="271" t="str">
        <f t="shared" si="57"/>
        <v/>
      </c>
      <c r="E175" s="270"/>
      <c r="F175" s="273"/>
      <c r="G175" s="269"/>
      <c r="H175" s="274"/>
      <c r="I175" s="274"/>
      <c r="J175" s="274"/>
      <c r="K175" s="274"/>
      <c r="L175" s="274"/>
      <c r="M175" s="275"/>
      <c r="N175" s="274"/>
      <c r="O175" s="276" t="str">
        <f t="shared" si="58"/>
        <v>Compéter montant FI</v>
      </c>
      <c r="P175" s="277" t="str">
        <f t="shared" si="59"/>
        <v/>
      </c>
      <c r="Q175" s="274"/>
      <c r="R175" s="276" t="str">
        <f t="shared" si="60"/>
        <v>Compléter montant contrat</v>
      </c>
      <c r="S175" s="278" t="str">
        <f t="shared" si="61"/>
        <v/>
      </c>
      <c r="T175" s="274"/>
      <c r="U175" s="276" t="str">
        <f t="shared" si="62"/>
        <v>Compléter montant contrat</v>
      </c>
      <c r="V175" s="279"/>
      <c r="W175" s="279"/>
      <c r="X175" s="279"/>
      <c r="Y175" s="274"/>
      <c r="Z175" s="280"/>
      <c r="AA175" s="281" t="str">
        <f t="shared" si="63"/>
        <v>Compléter date émission</v>
      </c>
      <c r="AB175" s="269"/>
      <c r="AC175" s="269"/>
      <c r="AD175" s="282"/>
      <c r="AE175" s="282"/>
      <c r="AF175" s="270"/>
      <c r="AG175" s="269"/>
      <c r="AH175" s="269"/>
      <c r="AI175" s="269"/>
      <c r="AJ175" s="269"/>
      <c r="AK175" s="283" t="str">
        <f t="shared" si="64"/>
        <v>Compléter mode de gestion et montant FI</v>
      </c>
      <c r="AL175" s="270"/>
      <c r="AM175" s="270"/>
      <c r="AN175" s="270"/>
      <c r="AO175" s="280"/>
      <c r="AP175" s="281" t="str">
        <f t="shared" si="65"/>
        <v>Préciser montant FI, mode de passation et Type marché</v>
      </c>
      <c r="AQ175" s="281" t="str">
        <f t="shared" si="66"/>
        <v>Préciser montant FI, mode de passation et Type marché</v>
      </c>
      <c r="AR175" s="281" t="str">
        <f t="shared" si="67"/>
        <v>Préciser montant FI, mode de passation et Type marché</v>
      </c>
      <c r="AS175" s="281" t="str">
        <f t="shared" si="68"/>
        <v>Préciser montant FI, mode de passation et Type marché</v>
      </c>
      <c r="AT175" s="281" t="str">
        <f t="shared" si="69"/>
        <v>Préciser montant FI, mode de passation et Type marché</v>
      </c>
      <c r="AU175" s="281" t="str">
        <f t="shared" si="70"/>
        <v>Compléter délais du marché</v>
      </c>
      <c r="AV175" s="281" t="str">
        <f t="shared" si="71"/>
        <v>Compléter délais du marché</v>
      </c>
      <c r="AW175" s="280"/>
      <c r="AX175" s="284">
        <f t="shared" si="72"/>
        <v>0</v>
      </c>
      <c r="AY175" s="280"/>
      <c r="AZ175" s="284">
        <f t="shared" si="73"/>
        <v>0</v>
      </c>
      <c r="BA175" s="280"/>
      <c r="BB175" s="284">
        <f t="shared" si="74"/>
        <v>0</v>
      </c>
      <c r="BC175" s="280"/>
      <c r="BD175" s="284">
        <f t="shared" si="75"/>
        <v>0</v>
      </c>
      <c r="BE175" s="280"/>
      <c r="BF175" s="284">
        <f t="shared" si="76"/>
        <v>0</v>
      </c>
      <c r="BG175" s="280"/>
      <c r="BH175" s="284">
        <f t="shared" si="77"/>
        <v>0</v>
      </c>
      <c r="BI175" s="280" t="str">
        <f t="shared" si="78"/>
        <v/>
      </c>
      <c r="BJ175" s="280"/>
      <c r="BK175" s="284">
        <f t="shared" si="79"/>
        <v>0</v>
      </c>
      <c r="BL175" s="280"/>
      <c r="BM175" s="284">
        <f t="shared" si="80"/>
        <v>0</v>
      </c>
      <c r="BN175" s="271">
        <f t="shared" si="81"/>
        <v>0</v>
      </c>
      <c r="BO175" s="271" t="str">
        <f t="shared" si="82"/>
        <v>Confection</v>
      </c>
      <c r="BP175" s="271">
        <f t="shared" si="83"/>
        <v>0</v>
      </c>
      <c r="BQ175" s="269"/>
      <c r="BR175" s="269"/>
      <c r="BS175" s="269"/>
      <c r="BT175" s="285"/>
      <c r="BU175" s="273"/>
    </row>
    <row r="176" spans="1:73" ht="60.75" thickBot="1" x14ac:dyDescent="0.3">
      <c r="A176" s="269"/>
      <c r="B176" s="270"/>
      <c r="C176" s="271" t="str">
        <f t="shared" si="56"/>
        <v/>
      </c>
      <c r="D176" s="271" t="str">
        <f t="shared" si="57"/>
        <v/>
      </c>
      <c r="E176" s="270"/>
      <c r="F176" s="273"/>
      <c r="G176" s="269"/>
      <c r="H176" s="274"/>
      <c r="I176" s="274"/>
      <c r="J176" s="274"/>
      <c r="K176" s="274"/>
      <c r="L176" s="274"/>
      <c r="M176" s="275"/>
      <c r="N176" s="274"/>
      <c r="O176" s="276" t="str">
        <f t="shared" si="58"/>
        <v>Compéter montant FI</v>
      </c>
      <c r="P176" s="277" t="str">
        <f t="shared" si="59"/>
        <v/>
      </c>
      <c r="Q176" s="274"/>
      <c r="R176" s="276" t="str">
        <f t="shared" si="60"/>
        <v>Compléter montant contrat</v>
      </c>
      <c r="S176" s="278" t="str">
        <f t="shared" si="61"/>
        <v/>
      </c>
      <c r="T176" s="274"/>
      <c r="U176" s="276" t="str">
        <f t="shared" si="62"/>
        <v>Compléter montant contrat</v>
      </c>
      <c r="V176" s="279"/>
      <c r="W176" s="279"/>
      <c r="X176" s="279"/>
      <c r="Y176" s="274"/>
      <c r="Z176" s="280"/>
      <c r="AA176" s="281" t="str">
        <f t="shared" si="63"/>
        <v>Compléter date émission</v>
      </c>
      <c r="AB176" s="269"/>
      <c r="AC176" s="269"/>
      <c r="AD176" s="282"/>
      <c r="AE176" s="282"/>
      <c r="AF176" s="270"/>
      <c r="AG176" s="269"/>
      <c r="AH176" s="269"/>
      <c r="AI176" s="269"/>
      <c r="AJ176" s="269"/>
      <c r="AK176" s="283" t="str">
        <f t="shared" si="64"/>
        <v>Compléter mode de gestion et montant FI</v>
      </c>
      <c r="AL176" s="270"/>
      <c r="AM176" s="270"/>
      <c r="AN176" s="270"/>
      <c r="AO176" s="280"/>
      <c r="AP176" s="281" t="str">
        <f t="shared" si="65"/>
        <v>Préciser montant FI, mode de passation et Type marché</v>
      </c>
      <c r="AQ176" s="281" t="str">
        <f t="shared" si="66"/>
        <v>Préciser montant FI, mode de passation et Type marché</v>
      </c>
      <c r="AR176" s="281" t="str">
        <f t="shared" si="67"/>
        <v>Préciser montant FI, mode de passation et Type marché</v>
      </c>
      <c r="AS176" s="281" t="str">
        <f t="shared" si="68"/>
        <v>Préciser montant FI, mode de passation et Type marché</v>
      </c>
      <c r="AT176" s="281" t="str">
        <f t="shared" si="69"/>
        <v>Préciser montant FI, mode de passation et Type marché</v>
      </c>
      <c r="AU176" s="281" t="str">
        <f t="shared" si="70"/>
        <v>Compléter délais du marché</v>
      </c>
      <c r="AV176" s="281" t="str">
        <f t="shared" si="71"/>
        <v>Compléter délais du marché</v>
      </c>
      <c r="AW176" s="280"/>
      <c r="AX176" s="284">
        <f t="shared" si="72"/>
        <v>0</v>
      </c>
      <c r="AY176" s="280"/>
      <c r="AZ176" s="284">
        <f t="shared" si="73"/>
        <v>0</v>
      </c>
      <c r="BA176" s="280"/>
      <c r="BB176" s="284">
        <f t="shared" si="74"/>
        <v>0</v>
      </c>
      <c r="BC176" s="280"/>
      <c r="BD176" s="284">
        <f t="shared" si="75"/>
        <v>0</v>
      </c>
      <c r="BE176" s="280"/>
      <c r="BF176" s="284">
        <f t="shared" si="76"/>
        <v>0</v>
      </c>
      <c r="BG176" s="280"/>
      <c r="BH176" s="284">
        <f t="shared" si="77"/>
        <v>0</v>
      </c>
      <c r="BI176" s="280" t="str">
        <f t="shared" si="78"/>
        <v/>
      </c>
      <c r="BJ176" s="280"/>
      <c r="BK176" s="284">
        <f t="shared" si="79"/>
        <v>0</v>
      </c>
      <c r="BL176" s="280"/>
      <c r="BM176" s="284">
        <f t="shared" si="80"/>
        <v>0</v>
      </c>
      <c r="BN176" s="271">
        <f t="shared" si="81"/>
        <v>0</v>
      </c>
      <c r="BO176" s="271" t="str">
        <f t="shared" si="82"/>
        <v>Confection</v>
      </c>
      <c r="BP176" s="271">
        <f t="shared" si="83"/>
        <v>0</v>
      </c>
      <c r="BQ176" s="269"/>
      <c r="BR176" s="269"/>
      <c r="BS176" s="269"/>
      <c r="BT176" s="285"/>
      <c r="BU176" s="273"/>
    </row>
    <row r="177" spans="1:73" ht="60.75" thickBot="1" x14ac:dyDescent="0.3">
      <c r="A177" s="269"/>
      <c r="B177" s="270"/>
      <c r="C177" s="271" t="str">
        <f t="shared" si="56"/>
        <v/>
      </c>
      <c r="D177" s="271" t="str">
        <f t="shared" si="57"/>
        <v/>
      </c>
      <c r="E177" s="270"/>
      <c r="F177" s="273"/>
      <c r="G177" s="269"/>
      <c r="H177" s="274"/>
      <c r="I177" s="274"/>
      <c r="J177" s="274"/>
      <c r="K177" s="274"/>
      <c r="L177" s="274"/>
      <c r="M177" s="275"/>
      <c r="N177" s="274"/>
      <c r="O177" s="276" t="str">
        <f t="shared" si="58"/>
        <v>Compéter montant FI</v>
      </c>
      <c r="P177" s="277" t="str">
        <f t="shared" si="59"/>
        <v/>
      </c>
      <c r="Q177" s="274"/>
      <c r="R177" s="276" t="str">
        <f t="shared" si="60"/>
        <v>Compléter montant contrat</v>
      </c>
      <c r="S177" s="278" t="str">
        <f t="shared" si="61"/>
        <v/>
      </c>
      <c r="T177" s="274"/>
      <c r="U177" s="276" t="str">
        <f t="shared" si="62"/>
        <v>Compléter montant contrat</v>
      </c>
      <c r="V177" s="279"/>
      <c r="W177" s="279"/>
      <c r="X177" s="279"/>
      <c r="Y177" s="274"/>
      <c r="Z177" s="280"/>
      <c r="AA177" s="281" t="str">
        <f t="shared" si="63"/>
        <v>Compléter date émission</v>
      </c>
      <c r="AB177" s="269"/>
      <c r="AC177" s="269"/>
      <c r="AD177" s="282"/>
      <c r="AE177" s="282"/>
      <c r="AF177" s="270"/>
      <c r="AG177" s="269"/>
      <c r="AH177" s="269"/>
      <c r="AI177" s="269"/>
      <c r="AJ177" s="269"/>
      <c r="AK177" s="283" t="str">
        <f t="shared" si="64"/>
        <v>Compléter mode de gestion et montant FI</v>
      </c>
      <c r="AL177" s="270"/>
      <c r="AM177" s="270"/>
      <c r="AN177" s="270"/>
      <c r="AO177" s="280"/>
      <c r="AP177" s="281" t="str">
        <f t="shared" si="65"/>
        <v>Préciser montant FI, mode de passation et Type marché</v>
      </c>
      <c r="AQ177" s="281" t="str">
        <f t="shared" si="66"/>
        <v>Préciser montant FI, mode de passation et Type marché</v>
      </c>
      <c r="AR177" s="281" t="str">
        <f t="shared" si="67"/>
        <v>Préciser montant FI, mode de passation et Type marché</v>
      </c>
      <c r="AS177" s="281" t="str">
        <f t="shared" si="68"/>
        <v>Préciser montant FI, mode de passation et Type marché</v>
      </c>
      <c r="AT177" s="281" t="str">
        <f t="shared" si="69"/>
        <v>Préciser montant FI, mode de passation et Type marché</v>
      </c>
      <c r="AU177" s="281" t="str">
        <f t="shared" si="70"/>
        <v>Compléter délais du marché</v>
      </c>
      <c r="AV177" s="281" t="str">
        <f t="shared" si="71"/>
        <v>Compléter délais du marché</v>
      </c>
      <c r="AW177" s="280"/>
      <c r="AX177" s="284">
        <f t="shared" si="72"/>
        <v>0</v>
      </c>
      <c r="AY177" s="280"/>
      <c r="AZ177" s="284">
        <f t="shared" si="73"/>
        <v>0</v>
      </c>
      <c r="BA177" s="280"/>
      <c r="BB177" s="284">
        <f t="shared" si="74"/>
        <v>0</v>
      </c>
      <c r="BC177" s="280"/>
      <c r="BD177" s="284">
        <f t="shared" si="75"/>
        <v>0</v>
      </c>
      <c r="BE177" s="280"/>
      <c r="BF177" s="284">
        <f t="shared" si="76"/>
        <v>0</v>
      </c>
      <c r="BG177" s="280"/>
      <c r="BH177" s="284">
        <f t="shared" si="77"/>
        <v>0</v>
      </c>
      <c r="BI177" s="280" t="str">
        <f t="shared" si="78"/>
        <v/>
      </c>
      <c r="BJ177" s="280"/>
      <c r="BK177" s="284">
        <f t="shared" si="79"/>
        <v>0</v>
      </c>
      <c r="BL177" s="280"/>
      <c r="BM177" s="284">
        <f t="shared" si="80"/>
        <v>0</v>
      </c>
      <c r="BN177" s="271">
        <f t="shared" si="81"/>
        <v>0</v>
      </c>
      <c r="BO177" s="271" t="str">
        <f t="shared" si="82"/>
        <v>Confection</v>
      </c>
      <c r="BP177" s="271">
        <f t="shared" si="83"/>
        <v>0</v>
      </c>
      <c r="BQ177" s="269"/>
      <c r="BR177" s="269"/>
      <c r="BS177" s="269"/>
      <c r="BT177" s="285"/>
      <c r="BU177" s="273"/>
    </row>
    <row r="178" spans="1:73" ht="60.75" thickBot="1" x14ac:dyDescent="0.3">
      <c r="A178" s="269"/>
      <c r="B178" s="270"/>
      <c r="C178" s="271" t="str">
        <f t="shared" si="56"/>
        <v/>
      </c>
      <c r="D178" s="271" t="str">
        <f t="shared" si="57"/>
        <v/>
      </c>
      <c r="E178" s="270"/>
      <c r="F178" s="273"/>
      <c r="G178" s="269"/>
      <c r="H178" s="274"/>
      <c r="I178" s="274"/>
      <c r="J178" s="274"/>
      <c r="K178" s="274"/>
      <c r="L178" s="274"/>
      <c r="M178" s="275"/>
      <c r="N178" s="274"/>
      <c r="O178" s="276" t="str">
        <f t="shared" si="58"/>
        <v>Compéter montant FI</v>
      </c>
      <c r="P178" s="277" t="str">
        <f t="shared" si="59"/>
        <v/>
      </c>
      <c r="Q178" s="274"/>
      <c r="R178" s="276" t="str">
        <f t="shared" si="60"/>
        <v>Compléter montant contrat</v>
      </c>
      <c r="S178" s="278" t="str">
        <f t="shared" si="61"/>
        <v/>
      </c>
      <c r="T178" s="274"/>
      <c r="U178" s="276" t="str">
        <f t="shared" si="62"/>
        <v>Compléter montant contrat</v>
      </c>
      <c r="V178" s="279"/>
      <c r="W178" s="279"/>
      <c r="X178" s="279"/>
      <c r="Y178" s="274"/>
      <c r="Z178" s="280"/>
      <c r="AA178" s="281" t="str">
        <f t="shared" si="63"/>
        <v>Compléter date émission</v>
      </c>
      <c r="AB178" s="269"/>
      <c r="AC178" s="269"/>
      <c r="AD178" s="282"/>
      <c r="AE178" s="282"/>
      <c r="AF178" s="270"/>
      <c r="AG178" s="269"/>
      <c r="AH178" s="269"/>
      <c r="AI178" s="269"/>
      <c r="AJ178" s="269"/>
      <c r="AK178" s="283" t="str">
        <f t="shared" si="64"/>
        <v>Compléter mode de gestion et montant FI</v>
      </c>
      <c r="AL178" s="270"/>
      <c r="AM178" s="270"/>
      <c r="AN178" s="270"/>
      <c r="AO178" s="280"/>
      <c r="AP178" s="281" t="str">
        <f t="shared" si="65"/>
        <v>Préciser montant FI, mode de passation et Type marché</v>
      </c>
      <c r="AQ178" s="281" t="str">
        <f t="shared" si="66"/>
        <v>Préciser montant FI, mode de passation et Type marché</v>
      </c>
      <c r="AR178" s="281" t="str">
        <f t="shared" si="67"/>
        <v>Préciser montant FI, mode de passation et Type marché</v>
      </c>
      <c r="AS178" s="281" t="str">
        <f t="shared" si="68"/>
        <v>Préciser montant FI, mode de passation et Type marché</v>
      </c>
      <c r="AT178" s="281" t="str">
        <f t="shared" si="69"/>
        <v>Préciser montant FI, mode de passation et Type marché</v>
      </c>
      <c r="AU178" s="281" t="str">
        <f t="shared" si="70"/>
        <v>Compléter délais du marché</v>
      </c>
      <c r="AV178" s="281" t="str">
        <f t="shared" si="71"/>
        <v>Compléter délais du marché</v>
      </c>
      <c r="AW178" s="280"/>
      <c r="AX178" s="284">
        <f t="shared" si="72"/>
        <v>0</v>
      </c>
      <c r="AY178" s="280"/>
      <c r="AZ178" s="284">
        <f t="shared" si="73"/>
        <v>0</v>
      </c>
      <c r="BA178" s="280"/>
      <c r="BB178" s="284">
        <f t="shared" si="74"/>
        <v>0</v>
      </c>
      <c r="BC178" s="280"/>
      <c r="BD178" s="284">
        <f t="shared" si="75"/>
        <v>0</v>
      </c>
      <c r="BE178" s="280"/>
      <c r="BF178" s="284">
        <f t="shared" si="76"/>
        <v>0</v>
      </c>
      <c r="BG178" s="280"/>
      <c r="BH178" s="284">
        <f t="shared" si="77"/>
        <v>0</v>
      </c>
      <c r="BI178" s="280" t="str">
        <f t="shared" si="78"/>
        <v/>
      </c>
      <c r="BJ178" s="280"/>
      <c r="BK178" s="284">
        <f t="shared" si="79"/>
        <v>0</v>
      </c>
      <c r="BL178" s="280"/>
      <c r="BM178" s="284">
        <f t="shared" si="80"/>
        <v>0</v>
      </c>
      <c r="BN178" s="271">
        <f t="shared" si="81"/>
        <v>0</v>
      </c>
      <c r="BO178" s="271" t="str">
        <f t="shared" si="82"/>
        <v>Confection</v>
      </c>
      <c r="BP178" s="271">
        <f t="shared" si="83"/>
        <v>0</v>
      </c>
      <c r="BQ178" s="269"/>
      <c r="BR178" s="269"/>
      <c r="BS178" s="269"/>
      <c r="BT178" s="285"/>
      <c r="BU178" s="273"/>
    </row>
    <row r="179" spans="1:73" ht="60.75" thickBot="1" x14ac:dyDescent="0.3">
      <c r="A179" s="269"/>
      <c r="B179" s="270"/>
      <c r="C179" s="271" t="str">
        <f t="shared" si="56"/>
        <v/>
      </c>
      <c r="D179" s="271" t="str">
        <f t="shared" si="57"/>
        <v/>
      </c>
      <c r="E179" s="270"/>
      <c r="F179" s="273"/>
      <c r="G179" s="269"/>
      <c r="H179" s="274"/>
      <c r="I179" s="274"/>
      <c r="J179" s="274"/>
      <c r="K179" s="274"/>
      <c r="L179" s="274"/>
      <c r="M179" s="275"/>
      <c r="N179" s="274"/>
      <c r="O179" s="276" t="str">
        <f t="shared" si="58"/>
        <v>Compéter montant FI</v>
      </c>
      <c r="P179" s="277" t="str">
        <f t="shared" si="59"/>
        <v/>
      </c>
      <c r="Q179" s="274"/>
      <c r="R179" s="276" t="str">
        <f t="shared" si="60"/>
        <v>Compléter montant contrat</v>
      </c>
      <c r="S179" s="278" t="str">
        <f t="shared" si="61"/>
        <v/>
      </c>
      <c r="T179" s="274"/>
      <c r="U179" s="276" t="str">
        <f t="shared" si="62"/>
        <v>Compléter montant contrat</v>
      </c>
      <c r="V179" s="279"/>
      <c r="W179" s="279"/>
      <c r="X179" s="279"/>
      <c r="Y179" s="274"/>
      <c r="Z179" s="280"/>
      <c r="AA179" s="281" t="str">
        <f t="shared" si="63"/>
        <v>Compléter date émission</v>
      </c>
      <c r="AB179" s="269"/>
      <c r="AC179" s="269"/>
      <c r="AD179" s="282"/>
      <c r="AE179" s="282"/>
      <c r="AF179" s="270"/>
      <c r="AG179" s="269"/>
      <c r="AH179" s="269"/>
      <c r="AI179" s="269"/>
      <c r="AJ179" s="269"/>
      <c r="AK179" s="283" t="str">
        <f t="shared" si="64"/>
        <v>Compléter mode de gestion et montant FI</v>
      </c>
      <c r="AL179" s="270"/>
      <c r="AM179" s="270"/>
      <c r="AN179" s="270"/>
      <c r="AO179" s="280"/>
      <c r="AP179" s="281" t="str">
        <f t="shared" si="65"/>
        <v>Préciser montant FI, mode de passation et Type marché</v>
      </c>
      <c r="AQ179" s="281" t="str">
        <f t="shared" si="66"/>
        <v>Préciser montant FI, mode de passation et Type marché</v>
      </c>
      <c r="AR179" s="281" t="str">
        <f t="shared" si="67"/>
        <v>Préciser montant FI, mode de passation et Type marché</v>
      </c>
      <c r="AS179" s="281" t="str">
        <f t="shared" si="68"/>
        <v>Préciser montant FI, mode de passation et Type marché</v>
      </c>
      <c r="AT179" s="281" t="str">
        <f t="shared" si="69"/>
        <v>Préciser montant FI, mode de passation et Type marché</v>
      </c>
      <c r="AU179" s="281" t="str">
        <f t="shared" si="70"/>
        <v>Compléter délais du marché</v>
      </c>
      <c r="AV179" s="281" t="str">
        <f t="shared" si="71"/>
        <v>Compléter délais du marché</v>
      </c>
      <c r="AW179" s="280"/>
      <c r="AX179" s="284">
        <f t="shared" si="72"/>
        <v>0</v>
      </c>
      <c r="AY179" s="280"/>
      <c r="AZ179" s="284">
        <f t="shared" si="73"/>
        <v>0</v>
      </c>
      <c r="BA179" s="280"/>
      <c r="BB179" s="284">
        <f t="shared" si="74"/>
        <v>0</v>
      </c>
      <c r="BC179" s="280"/>
      <c r="BD179" s="284">
        <f t="shared" si="75"/>
        <v>0</v>
      </c>
      <c r="BE179" s="280"/>
      <c r="BF179" s="284">
        <f t="shared" si="76"/>
        <v>0</v>
      </c>
      <c r="BG179" s="280"/>
      <c r="BH179" s="284">
        <f t="shared" si="77"/>
        <v>0</v>
      </c>
      <c r="BI179" s="280" t="str">
        <f t="shared" si="78"/>
        <v/>
      </c>
      <c r="BJ179" s="280"/>
      <c r="BK179" s="284">
        <f t="shared" si="79"/>
        <v>0</v>
      </c>
      <c r="BL179" s="280"/>
      <c r="BM179" s="284">
        <f t="shared" si="80"/>
        <v>0</v>
      </c>
      <c r="BN179" s="271">
        <f t="shared" si="81"/>
        <v>0</v>
      </c>
      <c r="BO179" s="271" t="str">
        <f t="shared" si="82"/>
        <v>Confection</v>
      </c>
      <c r="BP179" s="271">
        <f t="shared" si="83"/>
        <v>0</v>
      </c>
      <c r="BQ179" s="269"/>
      <c r="BR179" s="269"/>
      <c r="BS179" s="269"/>
      <c r="BT179" s="285"/>
      <c r="BU179" s="273"/>
    </row>
    <row r="180" spans="1:73" ht="60.75" thickBot="1" x14ac:dyDescent="0.3">
      <c r="A180" s="269"/>
      <c r="B180" s="270"/>
      <c r="C180" s="271" t="str">
        <f t="shared" si="56"/>
        <v/>
      </c>
      <c r="D180" s="271" t="str">
        <f t="shared" si="57"/>
        <v/>
      </c>
      <c r="E180" s="270"/>
      <c r="F180" s="273"/>
      <c r="G180" s="269"/>
      <c r="H180" s="274"/>
      <c r="I180" s="274"/>
      <c r="J180" s="274"/>
      <c r="K180" s="274"/>
      <c r="L180" s="274"/>
      <c r="M180" s="275"/>
      <c r="N180" s="274"/>
      <c r="O180" s="276" t="str">
        <f t="shared" si="58"/>
        <v>Compéter montant FI</v>
      </c>
      <c r="P180" s="277" t="str">
        <f t="shared" si="59"/>
        <v/>
      </c>
      <c r="Q180" s="274"/>
      <c r="R180" s="276" t="str">
        <f t="shared" si="60"/>
        <v>Compléter montant contrat</v>
      </c>
      <c r="S180" s="278" t="str">
        <f t="shared" si="61"/>
        <v/>
      </c>
      <c r="T180" s="274"/>
      <c r="U180" s="276" t="str">
        <f t="shared" si="62"/>
        <v>Compléter montant contrat</v>
      </c>
      <c r="V180" s="279"/>
      <c r="W180" s="279"/>
      <c r="X180" s="279"/>
      <c r="Y180" s="274"/>
      <c r="Z180" s="280"/>
      <c r="AA180" s="281" t="str">
        <f t="shared" si="63"/>
        <v>Compléter date émission</v>
      </c>
      <c r="AB180" s="269"/>
      <c r="AC180" s="269"/>
      <c r="AD180" s="282"/>
      <c r="AE180" s="282"/>
      <c r="AF180" s="270"/>
      <c r="AG180" s="269"/>
      <c r="AH180" s="269"/>
      <c r="AI180" s="269"/>
      <c r="AJ180" s="269"/>
      <c r="AK180" s="283" t="str">
        <f t="shared" si="64"/>
        <v>Compléter mode de gestion et montant FI</v>
      </c>
      <c r="AL180" s="270"/>
      <c r="AM180" s="270"/>
      <c r="AN180" s="270"/>
      <c r="AO180" s="280"/>
      <c r="AP180" s="281" t="str">
        <f t="shared" si="65"/>
        <v>Préciser montant FI, mode de passation et Type marché</v>
      </c>
      <c r="AQ180" s="281" t="str">
        <f t="shared" si="66"/>
        <v>Préciser montant FI, mode de passation et Type marché</v>
      </c>
      <c r="AR180" s="281" t="str">
        <f t="shared" si="67"/>
        <v>Préciser montant FI, mode de passation et Type marché</v>
      </c>
      <c r="AS180" s="281" t="str">
        <f t="shared" si="68"/>
        <v>Préciser montant FI, mode de passation et Type marché</v>
      </c>
      <c r="AT180" s="281" t="str">
        <f t="shared" si="69"/>
        <v>Préciser montant FI, mode de passation et Type marché</v>
      </c>
      <c r="AU180" s="281" t="str">
        <f t="shared" si="70"/>
        <v>Compléter délais du marché</v>
      </c>
      <c r="AV180" s="281" t="str">
        <f t="shared" si="71"/>
        <v>Compléter délais du marché</v>
      </c>
      <c r="AW180" s="280"/>
      <c r="AX180" s="284">
        <f t="shared" si="72"/>
        <v>0</v>
      </c>
      <c r="AY180" s="280"/>
      <c r="AZ180" s="284">
        <f t="shared" si="73"/>
        <v>0</v>
      </c>
      <c r="BA180" s="280"/>
      <c r="BB180" s="284">
        <f t="shared" si="74"/>
        <v>0</v>
      </c>
      <c r="BC180" s="280"/>
      <c r="BD180" s="284">
        <f t="shared" si="75"/>
        <v>0</v>
      </c>
      <c r="BE180" s="280"/>
      <c r="BF180" s="284">
        <f t="shared" si="76"/>
        <v>0</v>
      </c>
      <c r="BG180" s="280"/>
      <c r="BH180" s="284">
        <f t="shared" si="77"/>
        <v>0</v>
      </c>
      <c r="BI180" s="280" t="str">
        <f t="shared" si="78"/>
        <v/>
      </c>
      <c r="BJ180" s="280"/>
      <c r="BK180" s="284">
        <f t="shared" si="79"/>
        <v>0</v>
      </c>
      <c r="BL180" s="280"/>
      <c r="BM180" s="284">
        <f t="shared" si="80"/>
        <v>0</v>
      </c>
      <c r="BN180" s="271">
        <f t="shared" si="81"/>
        <v>0</v>
      </c>
      <c r="BO180" s="271" t="str">
        <f t="shared" si="82"/>
        <v>Confection</v>
      </c>
      <c r="BP180" s="271">
        <f t="shared" si="83"/>
        <v>0</v>
      </c>
      <c r="BQ180" s="269"/>
      <c r="BR180" s="269"/>
      <c r="BS180" s="269"/>
      <c r="BT180" s="285"/>
      <c r="BU180" s="273"/>
    </row>
    <row r="181" spans="1:73" ht="60.75" thickBot="1" x14ac:dyDescent="0.3">
      <c r="A181" s="269"/>
      <c r="B181" s="270"/>
      <c r="C181" s="271" t="str">
        <f t="shared" si="56"/>
        <v/>
      </c>
      <c r="D181" s="271" t="str">
        <f t="shared" si="57"/>
        <v/>
      </c>
      <c r="E181" s="270"/>
      <c r="F181" s="273"/>
      <c r="G181" s="269"/>
      <c r="H181" s="274"/>
      <c r="I181" s="274"/>
      <c r="J181" s="274"/>
      <c r="K181" s="274"/>
      <c r="L181" s="274"/>
      <c r="M181" s="275"/>
      <c r="N181" s="274"/>
      <c r="O181" s="276" t="str">
        <f t="shared" si="58"/>
        <v>Compéter montant FI</v>
      </c>
      <c r="P181" s="277" t="str">
        <f t="shared" si="59"/>
        <v/>
      </c>
      <c r="Q181" s="274"/>
      <c r="R181" s="276" t="str">
        <f t="shared" si="60"/>
        <v>Compléter montant contrat</v>
      </c>
      <c r="S181" s="278" t="str">
        <f t="shared" si="61"/>
        <v/>
      </c>
      <c r="T181" s="274"/>
      <c r="U181" s="276" t="str">
        <f t="shared" si="62"/>
        <v>Compléter montant contrat</v>
      </c>
      <c r="V181" s="279"/>
      <c r="W181" s="279"/>
      <c r="X181" s="279"/>
      <c r="Y181" s="274"/>
      <c r="Z181" s="280"/>
      <c r="AA181" s="281" t="str">
        <f t="shared" si="63"/>
        <v>Compléter date émission</v>
      </c>
      <c r="AB181" s="269"/>
      <c r="AC181" s="269"/>
      <c r="AD181" s="282"/>
      <c r="AE181" s="282"/>
      <c r="AF181" s="270"/>
      <c r="AG181" s="269"/>
      <c r="AH181" s="269"/>
      <c r="AI181" s="269"/>
      <c r="AJ181" s="269"/>
      <c r="AK181" s="283" t="str">
        <f t="shared" si="64"/>
        <v>Compléter mode de gestion et montant FI</v>
      </c>
      <c r="AL181" s="270"/>
      <c r="AM181" s="270"/>
      <c r="AN181" s="270"/>
      <c r="AO181" s="280"/>
      <c r="AP181" s="281" t="str">
        <f t="shared" si="65"/>
        <v>Préciser montant FI, mode de passation et Type marché</v>
      </c>
      <c r="AQ181" s="281" t="str">
        <f t="shared" si="66"/>
        <v>Préciser montant FI, mode de passation et Type marché</v>
      </c>
      <c r="AR181" s="281" t="str">
        <f t="shared" si="67"/>
        <v>Préciser montant FI, mode de passation et Type marché</v>
      </c>
      <c r="AS181" s="281" t="str">
        <f t="shared" si="68"/>
        <v>Préciser montant FI, mode de passation et Type marché</v>
      </c>
      <c r="AT181" s="281" t="str">
        <f t="shared" si="69"/>
        <v>Préciser montant FI, mode de passation et Type marché</v>
      </c>
      <c r="AU181" s="281" t="str">
        <f t="shared" si="70"/>
        <v>Compléter délais du marché</v>
      </c>
      <c r="AV181" s="281" t="str">
        <f t="shared" si="71"/>
        <v>Compléter délais du marché</v>
      </c>
      <c r="AW181" s="280"/>
      <c r="AX181" s="284">
        <f t="shared" si="72"/>
        <v>0</v>
      </c>
      <c r="AY181" s="280"/>
      <c r="AZ181" s="284">
        <f t="shared" si="73"/>
        <v>0</v>
      </c>
      <c r="BA181" s="280"/>
      <c r="BB181" s="284">
        <f t="shared" si="74"/>
        <v>0</v>
      </c>
      <c r="BC181" s="280"/>
      <c r="BD181" s="284">
        <f t="shared" si="75"/>
        <v>0</v>
      </c>
      <c r="BE181" s="280"/>
      <c r="BF181" s="284">
        <f t="shared" si="76"/>
        <v>0</v>
      </c>
      <c r="BG181" s="280"/>
      <c r="BH181" s="284">
        <f t="shared" si="77"/>
        <v>0</v>
      </c>
      <c r="BI181" s="280" t="str">
        <f t="shared" si="78"/>
        <v/>
      </c>
      <c r="BJ181" s="280"/>
      <c r="BK181" s="284">
        <f t="shared" si="79"/>
        <v>0</v>
      </c>
      <c r="BL181" s="280"/>
      <c r="BM181" s="284">
        <f t="shared" si="80"/>
        <v>0</v>
      </c>
      <c r="BN181" s="271">
        <f t="shared" si="81"/>
        <v>0</v>
      </c>
      <c r="BO181" s="271" t="str">
        <f t="shared" si="82"/>
        <v>Confection</v>
      </c>
      <c r="BP181" s="271">
        <f t="shared" si="83"/>
        <v>0</v>
      </c>
      <c r="BQ181" s="269"/>
      <c r="BR181" s="269"/>
      <c r="BS181" s="269"/>
      <c r="BT181" s="285"/>
      <c r="BU181" s="273"/>
    </row>
    <row r="182" spans="1:73" ht="60.75" thickBot="1" x14ac:dyDescent="0.3">
      <c r="A182" s="269"/>
      <c r="B182" s="270"/>
      <c r="C182" s="271" t="str">
        <f t="shared" si="56"/>
        <v/>
      </c>
      <c r="D182" s="271" t="str">
        <f t="shared" si="57"/>
        <v/>
      </c>
      <c r="E182" s="270"/>
      <c r="F182" s="273"/>
      <c r="G182" s="269"/>
      <c r="H182" s="274"/>
      <c r="I182" s="274"/>
      <c r="J182" s="274"/>
      <c r="K182" s="274"/>
      <c r="L182" s="274"/>
      <c r="M182" s="275"/>
      <c r="N182" s="274"/>
      <c r="O182" s="276" t="str">
        <f t="shared" si="58"/>
        <v>Compéter montant FI</v>
      </c>
      <c r="P182" s="277" t="str">
        <f t="shared" si="59"/>
        <v/>
      </c>
      <c r="Q182" s="274"/>
      <c r="R182" s="276" t="str">
        <f t="shared" si="60"/>
        <v>Compléter montant contrat</v>
      </c>
      <c r="S182" s="278" t="str">
        <f t="shared" si="61"/>
        <v/>
      </c>
      <c r="T182" s="274"/>
      <c r="U182" s="276" t="str">
        <f t="shared" si="62"/>
        <v>Compléter montant contrat</v>
      </c>
      <c r="V182" s="279"/>
      <c r="W182" s="279"/>
      <c r="X182" s="279"/>
      <c r="Y182" s="274"/>
      <c r="Z182" s="280"/>
      <c r="AA182" s="281" t="str">
        <f t="shared" si="63"/>
        <v>Compléter date émission</v>
      </c>
      <c r="AB182" s="269"/>
      <c r="AC182" s="269"/>
      <c r="AD182" s="282"/>
      <c r="AE182" s="282"/>
      <c r="AF182" s="270"/>
      <c r="AG182" s="269"/>
      <c r="AH182" s="269"/>
      <c r="AI182" s="269"/>
      <c r="AJ182" s="269"/>
      <c r="AK182" s="283" t="str">
        <f t="shared" si="64"/>
        <v>Compléter mode de gestion et montant FI</v>
      </c>
      <c r="AL182" s="270"/>
      <c r="AM182" s="270"/>
      <c r="AN182" s="270"/>
      <c r="AO182" s="280"/>
      <c r="AP182" s="281" t="str">
        <f t="shared" si="65"/>
        <v>Préciser montant FI, mode de passation et Type marché</v>
      </c>
      <c r="AQ182" s="281" t="str">
        <f t="shared" si="66"/>
        <v>Préciser montant FI, mode de passation et Type marché</v>
      </c>
      <c r="AR182" s="281" t="str">
        <f t="shared" si="67"/>
        <v>Préciser montant FI, mode de passation et Type marché</v>
      </c>
      <c r="AS182" s="281" t="str">
        <f t="shared" si="68"/>
        <v>Préciser montant FI, mode de passation et Type marché</v>
      </c>
      <c r="AT182" s="281" t="str">
        <f t="shared" si="69"/>
        <v>Préciser montant FI, mode de passation et Type marché</v>
      </c>
      <c r="AU182" s="281" t="str">
        <f t="shared" si="70"/>
        <v>Compléter délais du marché</v>
      </c>
      <c r="AV182" s="281" t="str">
        <f t="shared" si="71"/>
        <v>Compléter délais du marché</v>
      </c>
      <c r="AW182" s="280"/>
      <c r="AX182" s="284">
        <f t="shared" si="72"/>
        <v>0</v>
      </c>
      <c r="AY182" s="280"/>
      <c r="AZ182" s="284">
        <f t="shared" si="73"/>
        <v>0</v>
      </c>
      <c r="BA182" s="280"/>
      <c r="BB182" s="284">
        <f t="shared" si="74"/>
        <v>0</v>
      </c>
      <c r="BC182" s="280"/>
      <c r="BD182" s="284">
        <f t="shared" si="75"/>
        <v>0</v>
      </c>
      <c r="BE182" s="280"/>
      <c r="BF182" s="284">
        <f t="shared" si="76"/>
        <v>0</v>
      </c>
      <c r="BG182" s="280"/>
      <c r="BH182" s="284">
        <f t="shared" si="77"/>
        <v>0</v>
      </c>
      <c r="BI182" s="280" t="str">
        <f t="shared" si="78"/>
        <v/>
      </c>
      <c r="BJ182" s="280"/>
      <c r="BK182" s="284">
        <f t="shared" si="79"/>
        <v>0</v>
      </c>
      <c r="BL182" s="280"/>
      <c r="BM182" s="284">
        <f t="shared" si="80"/>
        <v>0</v>
      </c>
      <c r="BN182" s="271">
        <f t="shared" si="81"/>
        <v>0</v>
      </c>
      <c r="BO182" s="271" t="str">
        <f t="shared" si="82"/>
        <v>Confection</v>
      </c>
      <c r="BP182" s="271">
        <f t="shared" si="83"/>
        <v>0</v>
      </c>
      <c r="BQ182" s="269"/>
      <c r="BR182" s="269"/>
      <c r="BS182" s="269"/>
      <c r="BT182" s="285"/>
      <c r="BU182" s="273"/>
    </row>
    <row r="183" spans="1:73" ht="60.75" thickBot="1" x14ac:dyDescent="0.3">
      <c r="A183" s="269"/>
      <c r="B183" s="270"/>
      <c r="C183" s="271" t="str">
        <f t="shared" si="56"/>
        <v/>
      </c>
      <c r="D183" s="271" t="str">
        <f t="shared" si="57"/>
        <v/>
      </c>
      <c r="E183" s="270"/>
      <c r="F183" s="273"/>
      <c r="G183" s="269"/>
      <c r="H183" s="274"/>
      <c r="I183" s="274"/>
      <c r="J183" s="274"/>
      <c r="K183" s="274"/>
      <c r="L183" s="274"/>
      <c r="M183" s="275"/>
      <c r="N183" s="274"/>
      <c r="O183" s="276" t="str">
        <f t="shared" si="58"/>
        <v>Compéter montant FI</v>
      </c>
      <c r="P183" s="277" t="str">
        <f t="shared" si="59"/>
        <v/>
      </c>
      <c r="Q183" s="274"/>
      <c r="R183" s="276" t="str">
        <f t="shared" si="60"/>
        <v>Compléter montant contrat</v>
      </c>
      <c r="S183" s="278" t="str">
        <f t="shared" si="61"/>
        <v/>
      </c>
      <c r="T183" s="274"/>
      <c r="U183" s="276" t="str">
        <f t="shared" si="62"/>
        <v>Compléter montant contrat</v>
      </c>
      <c r="V183" s="279"/>
      <c r="W183" s="279"/>
      <c r="X183" s="279"/>
      <c r="Y183" s="274"/>
      <c r="Z183" s="280"/>
      <c r="AA183" s="281" t="str">
        <f t="shared" si="63"/>
        <v>Compléter date émission</v>
      </c>
      <c r="AB183" s="269"/>
      <c r="AC183" s="269"/>
      <c r="AD183" s="282"/>
      <c r="AE183" s="282"/>
      <c r="AF183" s="270"/>
      <c r="AG183" s="269"/>
      <c r="AH183" s="269"/>
      <c r="AI183" s="269"/>
      <c r="AJ183" s="269"/>
      <c r="AK183" s="283" t="str">
        <f t="shared" si="64"/>
        <v>Compléter mode de gestion et montant FI</v>
      </c>
      <c r="AL183" s="270"/>
      <c r="AM183" s="270"/>
      <c r="AN183" s="270"/>
      <c r="AO183" s="280"/>
      <c r="AP183" s="281" t="str">
        <f t="shared" si="65"/>
        <v>Préciser montant FI, mode de passation et Type marché</v>
      </c>
      <c r="AQ183" s="281" t="str">
        <f t="shared" si="66"/>
        <v>Préciser montant FI, mode de passation et Type marché</v>
      </c>
      <c r="AR183" s="281" t="str">
        <f t="shared" si="67"/>
        <v>Préciser montant FI, mode de passation et Type marché</v>
      </c>
      <c r="AS183" s="281" t="str">
        <f t="shared" si="68"/>
        <v>Préciser montant FI, mode de passation et Type marché</v>
      </c>
      <c r="AT183" s="281" t="str">
        <f t="shared" si="69"/>
        <v>Préciser montant FI, mode de passation et Type marché</v>
      </c>
      <c r="AU183" s="281" t="str">
        <f t="shared" si="70"/>
        <v>Compléter délais du marché</v>
      </c>
      <c r="AV183" s="281" t="str">
        <f t="shared" si="71"/>
        <v>Compléter délais du marché</v>
      </c>
      <c r="AW183" s="280"/>
      <c r="AX183" s="284">
        <f t="shared" si="72"/>
        <v>0</v>
      </c>
      <c r="AY183" s="280"/>
      <c r="AZ183" s="284">
        <f t="shared" si="73"/>
        <v>0</v>
      </c>
      <c r="BA183" s="280"/>
      <c r="BB183" s="284">
        <f t="shared" si="74"/>
        <v>0</v>
      </c>
      <c r="BC183" s="280"/>
      <c r="BD183" s="284">
        <f t="shared" si="75"/>
        <v>0</v>
      </c>
      <c r="BE183" s="280"/>
      <c r="BF183" s="284">
        <f t="shared" si="76"/>
        <v>0</v>
      </c>
      <c r="BG183" s="280"/>
      <c r="BH183" s="284">
        <f t="shared" si="77"/>
        <v>0</v>
      </c>
      <c r="BI183" s="280" t="str">
        <f t="shared" si="78"/>
        <v/>
      </c>
      <c r="BJ183" s="280"/>
      <c r="BK183" s="284">
        <f t="shared" si="79"/>
        <v>0</v>
      </c>
      <c r="BL183" s="280"/>
      <c r="BM183" s="284">
        <f t="shared" si="80"/>
        <v>0</v>
      </c>
      <c r="BN183" s="271">
        <f t="shared" si="81"/>
        <v>0</v>
      </c>
      <c r="BO183" s="271" t="str">
        <f t="shared" si="82"/>
        <v>Confection</v>
      </c>
      <c r="BP183" s="271">
        <f t="shared" si="83"/>
        <v>0</v>
      </c>
      <c r="BQ183" s="269"/>
      <c r="BR183" s="269"/>
      <c r="BS183" s="269"/>
      <c r="BT183" s="285"/>
      <c r="BU183" s="273"/>
    </row>
    <row r="184" spans="1:73" ht="60.75" thickBot="1" x14ac:dyDescent="0.3">
      <c r="A184" s="269"/>
      <c r="B184" s="270"/>
      <c r="C184" s="271" t="str">
        <f t="shared" si="56"/>
        <v/>
      </c>
      <c r="D184" s="271" t="str">
        <f t="shared" si="57"/>
        <v/>
      </c>
      <c r="E184" s="270"/>
      <c r="F184" s="273"/>
      <c r="G184" s="269"/>
      <c r="H184" s="274"/>
      <c r="I184" s="274"/>
      <c r="J184" s="274"/>
      <c r="K184" s="274"/>
      <c r="L184" s="274"/>
      <c r="M184" s="275"/>
      <c r="N184" s="274"/>
      <c r="O184" s="276" t="str">
        <f t="shared" si="58"/>
        <v>Compéter montant FI</v>
      </c>
      <c r="P184" s="277" t="str">
        <f t="shared" si="59"/>
        <v/>
      </c>
      <c r="Q184" s="274"/>
      <c r="R184" s="276" t="str">
        <f t="shared" si="60"/>
        <v>Compléter montant contrat</v>
      </c>
      <c r="S184" s="278" t="str">
        <f t="shared" si="61"/>
        <v/>
      </c>
      <c r="T184" s="274"/>
      <c r="U184" s="276" t="str">
        <f t="shared" si="62"/>
        <v>Compléter montant contrat</v>
      </c>
      <c r="V184" s="279"/>
      <c r="W184" s="279"/>
      <c r="X184" s="279"/>
      <c r="Y184" s="274"/>
      <c r="Z184" s="280"/>
      <c r="AA184" s="281" t="str">
        <f t="shared" si="63"/>
        <v>Compléter date émission</v>
      </c>
      <c r="AB184" s="269"/>
      <c r="AC184" s="269"/>
      <c r="AD184" s="282"/>
      <c r="AE184" s="282"/>
      <c r="AF184" s="270"/>
      <c r="AG184" s="269"/>
      <c r="AH184" s="269"/>
      <c r="AI184" s="269"/>
      <c r="AJ184" s="269"/>
      <c r="AK184" s="283" t="str">
        <f t="shared" si="64"/>
        <v>Compléter mode de gestion et montant FI</v>
      </c>
      <c r="AL184" s="270"/>
      <c r="AM184" s="270"/>
      <c r="AN184" s="270"/>
      <c r="AO184" s="280"/>
      <c r="AP184" s="281" t="str">
        <f t="shared" si="65"/>
        <v>Préciser montant FI, mode de passation et Type marché</v>
      </c>
      <c r="AQ184" s="281" t="str">
        <f t="shared" si="66"/>
        <v>Préciser montant FI, mode de passation et Type marché</v>
      </c>
      <c r="AR184" s="281" t="str">
        <f t="shared" si="67"/>
        <v>Préciser montant FI, mode de passation et Type marché</v>
      </c>
      <c r="AS184" s="281" t="str">
        <f t="shared" si="68"/>
        <v>Préciser montant FI, mode de passation et Type marché</v>
      </c>
      <c r="AT184" s="281" t="str">
        <f t="shared" si="69"/>
        <v>Préciser montant FI, mode de passation et Type marché</v>
      </c>
      <c r="AU184" s="281" t="str">
        <f t="shared" si="70"/>
        <v>Compléter délais du marché</v>
      </c>
      <c r="AV184" s="281" t="str">
        <f t="shared" si="71"/>
        <v>Compléter délais du marché</v>
      </c>
      <c r="AW184" s="280"/>
      <c r="AX184" s="284">
        <f t="shared" si="72"/>
        <v>0</v>
      </c>
      <c r="AY184" s="280"/>
      <c r="AZ184" s="284">
        <f t="shared" si="73"/>
        <v>0</v>
      </c>
      <c r="BA184" s="280"/>
      <c r="BB184" s="284">
        <f t="shared" si="74"/>
        <v>0</v>
      </c>
      <c r="BC184" s="280"/>
      <c r="BD184" s="284">
        <f t="shared" si="75"/>
        <v>0</v>
      </c>
      <c r="BE184" s="280"/>
      <c r="BF184" s="284">
        <f t="shared" si="76"/>
        <v>0</v>
      </c>
      <c r="BG184" s="280"/>
      <c r="BH184" s="284">
        <f t="shared" si="77"/>
        <v>0</v>
      </c>
      <c r="BI184" s="280" t="str">
        <f t="shared" si="78"/>
        <v/>
      </c>
      <c r="BJ184" s="280"/>
      <c r="BK184" s="284">
        <f t="shared" si="79"/>
        <v>0</v>
      </c>
      <c r="BL184" s="280"/>
      <c r="BM184" s="284">
        <f t="shared" si="80"/>
        <v>0</v>
      </c>
      <c r="BN184" s="271">
        <f t="shared" si="81"/>
        <v>0</v>
      </c>
      <c r="BO184" s="271" t="str">
        <f t="shared" si="82"/>
        <v>Confection</v>
      </c>
      <c r="BP184" s="271">
        <f t="shared" si="83"/>
        <v>0</v>
      </c>
      <c r="BQ184" s="269"/>
      <c r="BR184" s="269"/>
      <c r="BS184" s="269"/>
      <c r="BT184" s="285"/>
      <c r="BU184" s="273"/>
    </row>
    <row r="185" spans="1:73" ht="60.75" thickBot="1" x14ac:dyDescent="0.3">
      <c r="A185" s="269"/>
      <c r="B185" s="270"/>
      <c r="C185" s="271" t="str">
        <f t="shared" si="56"/>
        <v/>
      </c>
      <c r="D185" s="271" t="str">
        <f t="shared" si="57"/>
        <v/>
      </c>
      <c r="E185" s="270"/>
      <c r="F185" s="273"/>
      <c r="G185" s="269"/>
      <c r="H185" s="274"/>
      <c r="I185" s="274"/>
      <c r="J185" s="274"/>
      <c r="K185" s="274"/>
      <c r="L185" s="274"/>
      <c r="M185" s="275"/>
      <c r="N185" s="274"/>
      <c r="O185" s="276" t="str">
        <f t="shared" si="58"/>
        <v>Compéter montant FI</v>
      </c>
      <c r="P185" s="277" t="str">
        <f t="shared" si="59"/>
        <v/>
      </c>
      <c r="Q185" s="274"/>
      <c r="R185" s="276" t="str">
        <f t="shared" si="60"/>
        <v>Compléter montant contrat</v>
      </c>
      <c r="S185" s="278" t="str">
        <f t="shared" si="61"/>
        <v/>
      </c>
      <c r="T185" s="274"/>
      <c r="U185" s="276" t="str">
        <f t="shared" si="62"/>
        <v>Compléter montant contrat</v>
      </c>
      <c r="V185" s="279"/>
      <c r="W185" s="279"/>
      <c r="X185" s="279"/>
      <c r="Y185" s="274"/>
      <c r="Z185" s="280"/>
      <c r="AA185" s="281" t="str">
        <f t="shared" si="63"/>
        <v>Compléter date émission</v>
      </c>
      <c r="AB185" s="269"/>
      <c r="AC185" s="269"/>
      <c r="AD185" s="282"/>
      <c r="AE185" s="282"/>
      <c r="AF185" s="270"/>
      <c r="AG185" s="269"/>
      <c r="AH185" s="269"/>
      <c r="AI185" s="269"/>
      <c r="AJ185" s="269"/>
      <c r="AK185" s="283" t="str">
        <f t="shared" si="64"/>
        <v>Compléter mode de gestion et montant FI</v>
      </c>
      <c r="AL185" s="270"/>
      <c r="AM185" s="270"/>
      <c r="AN185" s="270"/>
      <c r="AO185" s="280"/>
      <c r="AP185" s="281" t="str">
        <f t="shared" si="65"/>
        <v>Préciser montant FI, mode de passation et Type marché</v>
      </c>
      <c r="AQ185" s="281" t="str">
        <f t="shared" si="66"/>
        <v>Préciser montant FI, mode de passation et Type marché</v>
      </c>
      <c r="AR185" s="281" t="str">
        <f t="shared" si="67"/>
        <v>Préciser montant FI, mode de passation et Type marché</v>
      </c>
      <c r="AS185" s="281" t="str">
        <f t="shared" si="68"/>
        <v>Préciser montant FI, mode de passation et Type marché</v>
      </c>
      <c r="AT185" s="281" t="str">
        <f t="shared" si="69"/>
        <v>Préciser montant FI, mode de passation et Type marché</v>
      </c>
      <c r="AU185" s="281" t="str">
        <f t="shared" si="70"/>
        <v>Compléter délais du marché</v>
      </c>
      <c r="AV185" s="281" t="str">
        <f t="shared" si="71"/>
        <v>Compléter délais du marché</v>
      </c>
      <c r="AW185" s="280"/>
      <c r="AX185" s="284">
        <f t="shared" si="72"/>
        <v>0</v>
      </c>
      <c r="AY185" s="280"/>
      <c r="AZ185" s="284">
        <f t="shared" si="73"/>
        <v>0</v>
      </c>
      <c r="BA185" s="280"/>
      <c r="BB185" s="284">
        <f t="shared" si="74"/>
        <v>0</v>
      </c>
      <c r="BC185" s="280"/>
      <c r="BD185" s="284">
        <f t="shared" si="75"/>
        <v>0</v>
      </c>
      <c r="BE185" s="280"/>
      <c r="BF185" s="284">
        <f t="shared" si="76"/>
        <v>0</v>
      </c>
      <c r="BG185" s="280"/>
      <c r="BH185" s="284">
        <f t="shared" si="77"/>
        <v>0</v>
      </c>
      <c r="BI185" s="280" t="str">
        <f t="shared" si="78"/>
        <v/>
      </c>
      <c r="BJ185" s="280"/>
      <c r="BK185" s="284">
        <f t="shared" si="79"/>
        <v>0</v>
      </c>
      <c r="BL185" s="280"/>
      <c r="BM185" s="284">
        <f t="shared" si="80"/>
        <v>0</v>
      </c>
      <c r="BN185" s="271">
        <f t="shared" si="81"/>
        <v>0</v>
      </c>
      <c r="BO185" s="271" t="str">
        <f t="shared" si="82"/>
        <v>Confection</v>
      </c>
      <c r="BP185" s="271">
        <f t="shared" si="83"/>
        <v>0</v>
      </c>
      <c r="BQ185" s="269"/>
      <c r="BR185" s="269"/>
      <c r="BS185" s="269"/>
      <c r="BT185" s="285"/>
      <c r="BU185" s="273"/>
    </row>
    <row r="186" spans="1:73" ht="60.75" thickBot="1" x14ac:dyDescent="0.3">
      <c r="A186" s="269"/>
      <c r="B186" s="270"/>
      <c r="C186" s="271" t="str">
        <f t="shared" si="56"/>
        <v/>
      </c>
      <c r="D186" s="271" t="str">
        <f t="shared" si="57"/>
        <v/>
      </c>
      <c r="E186" s="270"/>
      <c r="F186" s="273"/>
      <c r="G186" s="269"/>
      <c r="H186" s="274"/>
      <c r="I186" s="274"/>
      <c r="J186" s="274"/>
      <c r="K186" s="274"/>
      <c r="L186" s="274"/>
      <c r="M186" s="275"/>
      <c r="N186" s="274"/>
      <c r="O186" s="276" t="str">
        <f t="shared" si="58"/>
        <v>Compéter montant FI</v>
      </c>
      <c r="P186" s="277" t="str">
        <f t="shared" si="59"/>
        <v/>
      </c>
      <c r="Q186" s="274"/>
      <c r="R186" s="276" t="str">
        <f t="shared" si="60"/>
        <v>Compléter montant contrat</v>
      </c>
      <c r="S186" s="278" t="str">
        <f t="shared" si="61"/>
        <v/>
      </c>
      <c r="T186" s="274"/>
      <c r="U186" s="276" t="str">
        <f t="shared" si="62"/>
        <v>Compléter montant contrat</v>
      </c>
      <c r="V186" s="279"/>
      <c r="W186" s="279"/>
      <c r="X186" s="279"/>
      <c r="Y186" s="274"/>
      <c r="Z186" s="280"/>
      <c r="AA186" s="281" t="str">
        <f t="shared" si="63"/>
        <v>Compléter date émission</v>
      </c>
      <c r="AB186" s="269"/>
      <c r="AC186" s="269"/>
      <c r="AD186" s="282"/>
      <c r="AE186" s="282"/>
      <c r="AF186" s="270"/>
      <c r="AG186" s="269"/>
      <c r="AH186" s="269"/>
      <c r="AI186" s="269"/>
      <c r="AJ186" s="269"/>
      <c r="AK186" s="283" t="str">
        <f t="shared" si="64"/>
        <v>Compléter mode de gestion et montant FI</v>
      </c>
      <c r="AL186" s="270"/>
      <c r="AM186" s="270"/>
      <c r="AN186" s="270"/>
      <c r="AO186" s="280"/>
      <c r="AP186" s="281" t="str">
        <f t="shared" si="65"/>
        <v>Préciser montant FI, mode de passation et Type marché</v>
      </c>
      <c r="AQ186" s="281" t="str">
        <f t="shared" si="66"/>
        <v>Préciser montant FI, mode de passation et Type marché</v>
      </c>
      <c r="AR186" s="281" t="str">
        <f t="shared" si="67"/>
        <v>Préciser montant FI, mode de passation et Type marché</v>
      </c>
      <c r="AS186" s="281" t="str">
        <f t="shared" si="68"/>
        <v>Préciser montant FI, mode de passation et Type marché</v>
      </c>
      <c r="AT186" s="281" t="str">
        <f t="shared" si="69"/>
        <v>Préciser montant FI, mode de passation et Type marché</v>
      </c>
      <c r="AU186" s="281" t="str">
        <f t="shared" si="70"/>
        <v>Compléter délais du marché</v>
      </c>
      <c r="AV186" s="281" t="str">
        <f t="shared" si="71"/>
        <v>Compléter délais du marché</v>
      </c>
      <c r="AW186" s="280"/>
      <c r="AX186" s="284">
        <f t="shared" si="72"/>
        <v>0</v>
      </c>
      <c r="AY186" s="280"/>
      <c r="AZ186" s="284">
        <f t="shared" si="73"/>
        <v>0</v>
      </c>
      <c r="BA186" s="280"/>
      <c r="BB186" s="284">
        <f t="shared" si="74"/>
        <v>0</v>
      </c>
      <c r="BC186" s="280"/>
      <c r="BD186" s="284">
        <f t="shared" si="75"/>
        <v>0</v>
      </c>
      <c r="BE186" s="280"/>
      <c r="BF186" s="284">
        <f t="shared" si="76"/>
        <v>0</v>
      </c>
      <c r="BG186" s="280"/>
      <c r="BH186" s="284">
        <f t="shared" si="77"/>
        <v>0</v>
      </c>
      <c r="BI186" s="280" t="str">
        <f t="shared" si="78"/>
        <v/>
      </c>
      <c r="BJ186" s="280"/>
      <c r="BK186" s="284">
        <f t="shared" si="79"/>
        <v>0</v>
      </c>
      <c r="BL186" s="280"/>
      <c r="BM186" s="284">
        <f t="shared" si="80"/>
        <v>0</v>
      </c>
      <c r="BN186" s="271">
        <f t="shared" si="81"/>
        <v>0</v>
      </c>
      <c r="BO186" s="271" t="str">
        <f t="shared" si="82"/>
        <v>Confection</v>
      </c>
      <c r="BP186" s="271">
        <f t="shared" si="83"/>
        <v>0</v>
      </c>
      <c r="BQ186" s="269"/>
      <c r="BR186" s="269"/>
      <c r="BS186" s="269"/>
      <c r="BT186" s="285"/>
      <c r="BU186" s="273"/>
    </row>
    <row r="187" spans="1:73" ht="60.75" thickBot="1" x14ac:dyDescent="0.3">
      <c r="A187" s="269"/>
      <c r="B187" s="270"/>
      <c r="C187" s="271" t="str">
        <f t="shared" si="56"/>
        <v/>
      </c>
      <c r="D187" s="271" t="str">
        <f t="shared" si="57"/>
        <v/>
      </c>
      <c r="E187" s="270"/>
      <c r="F187" s="273"/>
      <c r="G187" s="269"/>
      <c r="H187" s="274"/>
      <c r="I187" s="274"/>
      <c r="J187" s="274"/>
      <c r="K187" s="274"/>
      <c r="L187" s="274"/>
      <c r="M187" s="275"/>
      <c r="N187" s="274"/>
      <c r="O187" s="276" t="str">
        <f t="shared" si="58"/>
        <v>Compéter montant FI</v>
      </c>
      <c r="P187" s="277" t="str">
        <f t="shared" si="59"/>
        <v/>
      </c>
      <c r="Q187" s="274"/>
      <c r="R187" s="276" t="str">
        <f t="shared" si="60"/>
        <v>Compléter montant contrat</v>
      </c>
      <c r="S187" s="278" t="str">
        <f t="shared" si="61"/>
        <v/>
      </c>
      <c r="T187" s="274"/>
      <c r="U187" s="276" t="str">
        <f t="shared" si="62"/>
        <v>Compléter montant contrat</v>
      </c>
      <c r="V187" s="279"/>
      <c r="W187" s="279"/>
      <c r="X187" s="279"/>
      <c r="Y187" s="274"/>
      <c r="Z187" s="280"/>
      <c r="AA187" s="281" t="str">
        <f t="shared" si="63"/>
        <v>Compléter date émission</v>
      </c>
      <c r="AB187" s="269"/>
      <c r="AC187" s="269"/>
      <c r="AD187" s="282"/>
      <c r="AE187" s="282"/>
      <c r="AF187" s="270"/>
      <c r="AG187" s="269"/>
      <c r="AH187" s="269"/>
      <c r="AI187" s="269"/>
      <c r="AJ187" s="269"/>
      <c r="AK187" s="283" t="str">
        <f t="shared" si="64"/>
        <v>Compléter mode de gestion et montant FI</v>
      </c>
      <c r="AL187" s="270"/>
      <c r="AM187" s="270"/>
      <c r="AN187" s="270"/>
      <c r="AO187" s="280"/>
      <c r="AP187" s="281" t="str">
        <f t="shared" si="65"/>
        <v>Préciser montant FI, mode de passation et Type marché</v>
      </c>
      <c r="AQ187" s="281" t="str">
        <f t="shared" si="66"/>
        <v>Préciser montant FI, mode de passation et Type marché</v>
      </c>
      <c r="AR187" s="281" t="str">
        <f t="shared" si="67"/>
        <v>Préciser montant FI, mode de passation et Type marché</v>
      </c>
      <c r="AS187" s="281" t="str">
        <f t="shared" si="68"/>
        <v>Préciser montant FI, mode de passation et Type marché</v>
      </c>
      <c r="AT187" s="281" t="str">
        <f t="shared" si="69"/>
        <v>Préciser montant FI, mode de passation et Type marché</v>
      </c>
      <c r="AU187" s="281" t="str">
        <f t="shared" si="70"/>
        <v>Compléter délais du marché</v>
      </c>
      <c r="AV187" s="281" t="str">
        <f t="shared" si="71"/>
        <v>Compléter délais du marché</v>
      </c>
      <c r="AW187" s="280"/>
      <c r="AX187" s="284">
        <f t="shared" si="72"/>
        <v>0</v>
      </c>
      <c r="AY187" s="280"/>
      <c r="AZ187" s="284">
        <f t="shared" si="73"/>
        <v>0</v>
      </c>
      <c r="BA187" s="280"/>
      <c r="BB187" s="284">
        <f t="shared" si="74"/>
        <v>0</v>
      </c>
      <c r="BC187" s="280"/>
      <c r="BD187" s="284">
        <f t="shared" si="75"/>
        <v>0</v>
      </c>
      <c r="BE187" s="280"/>
      <c r="BF187" s="284">
        <f t="shared" si="76"/>
        <v>0</v>
      </c>
      <c r="BG187" s="280"/>
      <c r="BH187" s="284">
        <f t="shared" si="77"/>
        <v>0</v>
      </c>
      <c r="BI187" s="280" t="str">
        <f t="shared" si="78"/>
        <v/>
      </c>
      <c r="BJ187" s="280"/>
      <c r="BK187" s="284">
        <f t="shared" si="79"/>
        <v>0</v>
      </c>
      <c r="BL187" s="280"/>
      <c r="BM187" s="284">
        <f t="shared" si="80"/>
        <v>0</v>
      </c>
      <c r="BN187" s="271">
        <f t="shared" si="81"/>
        <v>0</v>
      </c>
      <c r="BO187" s="271" t="str">
        <f t="shared" si="82"/>
        <v>Confection</v>
      </c>
      <c r="BP187" s="271">
        <f t="shared" si="83"/>
        <v>0</v>
      </c>
      <c r="BQ187" s="269"/>
      <c r="BR187" s="269"/>
      <c r="BS187" s="269"/>
      <c r="BT187" s="285"/>
      <c r="BU187" s="273"/>
    </row>
    <row r="188" spans="1:73" ht="60.75" thickBot="1" x14ac:dyDescent="0.3">
      <c r="A188" s="269"/>
      <c r="B188" s="270"/>
      <c r="C188" s="271" t="str">
        <f t="shared" si="56"/>
        <v/>
      </c>
      <c r="D188" s="271" t="str">
        <f t="shared" si="57"/>
        <v/>
      </c>
      <c r="E188" s="270"/>
      <c r="F188" s="273"/>
      <c r="G188" s="269"/>
      <c r="H188" s="274"/>
      <c r="I188" s="274"/>
      <c r="J188" s="274"/>
      <c r="K188" s="274"/>
      <c r="L188" s="274"/>
      <c r="M188" s="275"/>
      <c r="N188" s="274"/>
      <c r="O188" s="276" t="str">
        <f t="shared" si="58"/>
        <v>Compéter montant FI</v>
      </c>
      <c r="P188" s="277" t="str">
        <f t="shared" si="59"/>
        <v/>
      </c>
      <c r="Q188" s="274"/>
      <c r="R188" s="276" t="str">
        <f t="shared" si="60"/>
        <v>Compléter montant contrat</v>
      </c>
      <c r="S188" s="278" t="str">
        <f t="shared" si="61"/>
        <v/>
      </c>
      <c r="T188" s="274"/>
      <c r="U188" s="276" t="str">
        <f t="shared" si="62"/>
        <v>Compléter montant contrat</v>
      </c>
      <c r="V188" s="279"/>
      <c r="W188" s="279"/>
      <c r="X188" s="279"/>
      <c r="Y188" s="274"/>
      <c r="Z188" s="280"/>
      <c r="AA188" s="281" t="str">
        <f t="shared" si="63"/>
        <v>Compléter date émission</v>
      </c>
      <c r="AB188" s="269"/>
      <c r="AC188" s="269"/>
      <c r="AD188" s="282"/>
      <c r="AE188" s="282"/>
      <c r="AF188" s="270"/>
      <c r="AG188" s="269"/>
      <c r="AH188" s="269"/>
      <c r="AI188" s="269"/>
      <c r="AJ188" s="269"/>
      <c r="AK188" s="283" t="str">
        <f t="shared" si="64"/>
        <v>Compléter mode de gestion et montant FI</v>
      </c>
      <c r="AL188" s="270"/>
      <c r="AM188" s="270"/>
      <c r="AN188" s="270"/>
      <c r="AO188" s="280"/>
      <c r="AP188" s="281" t="str">
        <f t="shared" si="65"/>
        <v>Préciser montant FI, mode de passation et Type marché</v>
      </c>
      <c r="AQ188" s="281" t="str">
        <f t="shared" si="66"/>
        <v>Préciser montant FI, mode de passation et Type marché</v>
      </c>
      <c r="AR188" s="281" t="str">
        <f t="shared" si="67"/>
        <v>Préciser montant FI, mode de passation et Type marché</v>
      </c>
      <c r="AS188" s="281" t="str">
        <f t="shared" si="68"/>
        <v>Préciser montant FI, mode de passation et Type marché</v>
      </c>
      <c r="AT188" s="281" t="str">
        <f t="shared" si="69"/>
        <v>Préciser montant FI, mode de passation et Type marché</v>
      </c>
      <c r="AU188" s="281" t="str">
        <f t="shared" si="70"/>
        <v>Compléter délais du marché</v>
      </c>
      <c r="AV188" s="281" t="str">
        <f t="shared" si="71"/>
        <v>Compléter délais du marché</v>
      </c>
      <c r="AW188" s="280"/>
      <c r="AX188" s="284">
        <f t="shared" si="72"/>
        <v>0</v>
      </c>
      <c r="AY188" s="280"/>
      <c r="AZ188" s="284">
        <f t="shared" si="73"/>
        <v>0</v>
      </c>
      <c r="BA188" s="280"/>
      <c r="BB188" s="284">
        <f t="shared" si="74"/>
        <v>0</v>
      </c>
      <c r="BC188" s="280"/>
      <c r="BD188" s="284">
        <f t="shared" si="75"/>
        <v>0</v>
      </c>
      <c r="BE188" s="280"/>
      <c r="BF188" s="284">
        <f t="shared" si="76"/>
        <v>0</v>
      </c>
      <c r="BG188" s="280"/>
      <c r="BH188" s="284">
        <f t="shared" si="77"/>
        <v>0</v>
      </c>
      <c r="BI188" s="280" t="str">
        <f t="shared" si="78"/>
        <v/>
      </c>
      <c r="BJ188" s="280"/>
      <c r="BK188" s="284">
        <f t="shared" si="79"/>
        <v>0</v>
      </c>
      <c r="BL188" s="280"/>
      <c r="BM188" s="284">
        <f t="shared" si="80"/>
        <v>0</v>
      </c>
      <c r="BN188" s="271">
        <f t="shared" si="81"/>
        <v>0</v>
      </c>
      <c r="BO188" s="271" t="str">
        <f t="shared" si="82"/>
        <v>Confection</v>
      </c>
      <c r="BP188" s="271">
        <f t="shared" si="83"/>
        <v>0</v>
      </c>
      <c r="BQ188" s="269"/>
      <c r="BR188" s="269"/>
      <c r="BS188" s="269"/>
      <c r="BT188" s="285"/>
      <c r="BU188" s="273"/>
    </row>
    <row r="189" spans="1:73" ht="60.75" thickBot="1" x14ac:dyDescent="0.3">
      <c r="A189" s="269"/>
      <c r="B189" s="270"/>
      <c r="C189" s="271" t="str">
        <f t="shared" si="56"/>
        <v/>
      </c>
      <c r="D189" s="271" t="str">
        <f t="shared" si="57"/>
        <v/>
      </c>
      <c r="E189" s="270"/>
      <c r="F189" s="273"/>
      <c r="G189" s="269"/>
      <c r="H189" s="274"/>
      <c r="I189" s="274"/>
      <c r="J189" s="274"/>
      <c r="K189" s="274"/>
      <c r="L189" s="274"/>
      <c r="M189" s="275"/>
      <c r="N189" s="274"/>
      <c r="O189" s="276" t="str">
        <f t="shared" si="58"/>
        <v>Compéter montant FI</v>
      </c>
      <c r="P189" s="277" t="str">
        <f t="shared" si="59"/>
        <v/>
      </c>
      <c r="Q189" s="274"/>
      <c r="R189" s="276" t="str">
        <f t="shared" si="60"/>
        <v>Compléter montant contrat</v>
      </c>
      <c r="S189" s="278" t="str">
        <f t="shared" si="61"/>
        <v/>
      </c>
      <c r="T189" s="274"/>
      <c r="U189" s="276" t="str">
        <f t="shared" si="62"/>
        <v>Compléter montant contrat</v>
      </c>
      <c r="V189" s="279"/>
      <c r="W189" s="279"/>
      <c r="X189" s="279"/>
      <c r="Y189" s="274"/>
      <c r="Z189" s="280"/>
      <c r="AA189" s="281" t="str">
        <f t="shared" si="63"/>
        <v>Compléter date émission</v>
      </c>
      <c r="AB189" s="269"/>
      <c r="AC189" s="269"/>
      <c r="AD189" s="282"/>
      <c r="AE189" s="282"/>
      <c r="AF189" s="270"/>
      <c r="AG189" s="269"/>
      <c r="AH189" s="269"/>
      <c r="AI189" s="269"/>
      <c r="AJ189" s="269"/>
      <c r="AK189" s="283" t="str">
        <f t="shared" si="64"/>
        <v>Compléter mode de gestion et montant FI</v>
      </c>
      <c r="AL189" s="270"/>
      <c r="AM189" s="270"/>
      <c r="AN189" s="270"/>
      <c r="AO189" s="280"/>
      <c r="AP189" s="281" t="str">
        <f t="shared" si="65"/>
        <v>Préciser montant FI, mode de passation et Type marché</v>
      </c>
      <c r="AQ189" s="281" t="str">
        <f t="shared" si="66"/>
        <v>Préciser montant FI, mode de passation et Type marché</v>
      </c>
      <c r="AR189" s="281" t="str">
        <f t="shared" si="67"/>
        <v>Préciser montant FI, mode de passation et Type marché</v>
      </c>
      <c r="AS189" s="281" t="str">
        <f t="shared" si="68"/>
        <v>Préciser montant FI, mode de passation et Type marché</v>
      </c>
      <c r="AT189" s="281" t="str">
        <f t="shared" si="69"/>
        <v>Préciser montant FI, mode de passation et Type marché</v>
      </c>
      <c r="AU189" s="281" t="str">
        <f t="shared" si="70"/>
        <v>Compléter délais du marché</v>
      </c>
      <c r="AV189" s="281" t="str">
        <f t="shared" si="71"/>
        <v>Compléter délais du marché</v>
      </c>
      <c r="AW189" s="280"/>
      <c r="AX189" s="284">
        <f t="shared" si="72"/>
        <v>0</v>
      </c>
      <c r="AY189" s="280"/>
      <c r="AZ189" s="284">
        <f t="shared" si="73"/>
        <v>0</v>
      </c>
      <c r="BA189" s="280"/>
      <c r="BB189" s="284">
        <f t="shared" si="74"/>
        <v>0</v>
      </c>
      <c r="BC189" s="280"/>
      <c r="BD189" s="284">
        <f t="shared" si="75"/>
        <v>0</v>
      </c>
      <c r="BE189" s="280"/>
      <c r="BF189" s="284">
        <f t="shared" si="76"/>
        <v>0</v>
      </c>
      <c r="BG189" s="280"/>
      <c r="BH189" s="284">
        <f t="shared" si="77"/>
        <v>0</v>
      </c>
      <c r="BI189" s="280" t="str">
        <f t="shared" si="78"/>
        <v/>
      </c>
      <c r="BJ189" s="280"/>
      <c r="BK189" s="284">
        <f t="shared" si="79"/>
        <v>0</v>
      </c>
      <c r="BL189" s="280"/>
      <c r="BM189" s="284">
        <f t="shared" si="80"/>
        <v>0</v>
      </c>
      <c r="BN189" s="271">
        <f t="shared" si="81"/>
        <v>0</v>
      </c>
      <c r="BO189" s="271" t="str">
        <f t="shared" si="82"/>
        <v>Confection</v>
      </c>
      <c r="BP189" s="271">
        <f t="shared" si="83"/>
        <v>0</v>
      </c>
      <c r="BQ189" s="269"/>
      <c r="BR189" s="269"/>
      <c r="BS189" s="269"/>
      <c r="BT189" s="285"/>
      <c r="BU189" s="273"/>
    </row>
    <row r="190" spans="1:73" ht="60.75" thickBot="1" x14ac:dyDescent="0.3">
      <c r="A190" s="269"/>
      <c r="B190" s="270"/>
      <c r="C190" s="271" t="str">
        <f t="shared" si="56"/>
        <v/>
      </c>
      <c r="D190" s="271" t="str">
        <f t="shared" si="57"/>
        <v/>
      </c>
      <c r="E190" s="270"/>
      <c r="F190" s="273"/>
      <c r="G190" s="269"/>
      <c r="H190" s="274"/>
      <c r="I190" s="274"/>
      <c r="J190" s="274"/>
      <c r="K190" s="274"/>
      <c r="L190" s="274"/>
      <c r="M190" s="275"/>
      <c r="N190" s="274"/>
      <c r="O190" s="276" t="str">
        <f t="shared" si="58"/>
        <v>Compéter montant FI</v>
      </c>
      <c r="P190" s="277" t="str">
        <f t="shared" si="59"/>
        <v/>
      </c>
      <c r="Q190" s="274"/>
      <c r="R190" s="276" t="str">
        <f t="shared" si="60"/>
        <v>Compléter montant contrat</v>
      </c>
      <c r="S190" s="278" t="str">
        <f t="shared" si="61"/>
        <v/>
      </c>
      <c r="T190" s="274"/>
      <c r="U190" s="276" t="str">
        <f t="shared" si="62"/>
        <v>Compléter montant contrat</v>
      </c>
      <c r="V190" s="279"/>
      <c r="W190" s="279"/>
      <c r="X190" s="279"/>
      <c r="Y190" s="274"/>
      <c r="Z190" s="280"/>
      <c r="AA190" s="281" t="str">
        <f t="shared" si="63"/>
        <v>Compléter date émission</v>
      </c>
      <c r="AB190" s="269"/>
      <c r="AC190" s="269"/>
      <c r="AD190" s="282"/>
      <c r="AE190" s="282"/>
      <c r="AF190" s="270"/>
      <c r="AG190" s="269"/>
      <c r="AH190" s="269"/>
      <c r="AI190" s="269"/>
      <c r="AJ190" s="269"/>
      <c r="AK190" s="283" t="str">
        <f t="shared" si="64"/>
        <v>Compléter mode de gestion et montant FI</v>
      </c>
      <c r="AL190" s="270"/>
      <c r="AM190" s="270"/>
      <c r="AN190" s="270"/>
      <c r="AO190" s="280"/>
      <c r="AP190" s="281" t="str">
        <f t="shared" si="65"/>
        <v>Préciser montant FI, mode de passation et Type marché</v>
      </c>
      <c r="AQ190" s="281" t="str">
        <f t="shared" si="66"/>
        <v>Préciser montant FI, mode de passation et Type marché</v>
      </c>
      <c r="AR190" s="281" t="str">
        <f t="shared" si="67"/>
        <v>Préciser montant FI, mode de passation et Type marché</v>
      </c>
      <c r="AS190" s="281" t="str">
        <f t="shared" si="68"/>
        <v>Préciser montant FI, mode de passation et Type marché</v>
      </c>
      <c r="AT190" s="281" t="str">
        <f t="shared" si="69"/>
        <v>Préciser montant FI, mode de passation et Type marché</v>
      </c>
      <c r="AU190" s="281" t="str">
        <f t="shared" si="70"/>
        <v>Compléter délais du marché</v>
      </c>
      <c r="AV190" s="281" t="str">
        <f t="shared" si="71"/>
        <v>Compléter délais du marché</v>
      </c>
      <c r="AW190" s="280"/>
      <c r="AX190" s="284">
        <f t="shared" si="72"/>
        <v>0</v>
      </c>
      <c r="AY190" s="280"/>
      <c r="AZ190" s="284">
        <f t="shared" si="73"/>
        <v>0</v>
      </c>
      <c r="BA190" s="280"/>
      <c r="BB190" s="284">
        <f t="shared" si="74"/>
        <v>0</v>
      </c>
      <c r="BC190" s="280"/>
      <c r="BD190" s="284">
        <f t="shared" si="75"/>
        <v>0</v>
      </c>
      <c r="BE190" s="280"/>
      <c r="BF190" s="284">
        <f t="shared" si="76"/>
        <v>0</v>
      </c>
      <c r="BG190" s="280"/>
      <c r="BH190" s="284">
        <f t="shared" si="77"/>
        <v>0</v>
      </c>
      <c r="BI190" s="280" t="str">
        <f t="shared" si="78"/>
        <v/>
      </c>
      <c r="BJ190" s="280"/>
      <c r="BK190" s="284">
        <f t="shared" si="79"/>
        <v>0</v>
      </c>
      <c r="BL190" s="280"/>
      <c r="BM190" s="284">
        <f t="shared" si="80"/>
        <v>0</v>
      </c>
      <c r="BN190" s="271">
        <f t="shared" si="81"/>
        <v>0</v>
      </c>
      <c r="BO190" s="271" t="str">
        <f t="shared" si="82"/>
        <v>Confection</v>
      </c>
      <c r="BP190" s="271">
        <f t="shared" si="83"/>
        <v>0</v>
      </c>
      <c r="BQ190" s="269"/>
      <c r="BR190" s="269"/>
      <c r="BS190" s="269"/>
      <c r="BT190" s="285"/>
      <c r="BU190" s="273"/>
    </row>
    <row r="191" spans="1:73" ht="60.75" thickBot="1" x14ac:dyDescent="0.3">
      <c r="A191" s="269"/>
      <c r="B191" s="270"/>
      <c r="C191" s="271" t="str">
        <f t="shared" si="56"/>
        <v/>
      </c>
      <c r="D191" s="271" t="str">
        <f t="shared" si="57"/>
        <v/>
      </c>
      <c r="E191" s="270"/>
      <c r="F191" s="273"/>
      <c r="G191" s="269"/>
      <c r="H191" s="274"/>
      <c r="I191" s="274"/>
      <c r="J191" s="274"/>
      <c r="K191" s="274"/>
      <c r="L191" s="274"/>
      <c r="M191" s="275"/>
      <c r="N191" s="274"/>
      <c r="O191" s="276" t="str">
        <f t="shared" si="58"/>
        <v>Compéter montant FI</v>
      </c>
      <c r="P191" s="277" t="str">
        <f t="shared" si="59"/>
        <v/>
      </c>
      <c r="Q191" s="274"/>
      <c r="R191" s="276" t="str">
        <f t="shared" si="60"/>
        <v>Compléter montant contrat</v>
      </c>
      <c r="S191" s="278" t="str">
        <f t="shared" si="61"/>
        <v/>
      </c>
      <c r="T191" s="274"/>
      <c r="U191" s="276" t="str">
        <f t="shared" si="62"/>
        <v>Compléter montant contrat</v>
      </c>
      <c r="V191" s="279"/>
      <c r="W191" s="279"/>
      <c r="X191" s="279"/>
      <c r="Y191" s="274"/>
      <c r="Z191" s="280"/>
      <c r="AA191" s="281" t="str">
        <f t="shared" si="63"/>
        <v>Compléter date émission</v>
      </c>
      <c r="AB191" s="269"/>
      <c r="AC191" s="269"/>
      <c r="AD191" s="282"/>
      <c r="AE191" s="282"/>
      <c r="AF191" s="270"/>
      <c r="AG191" s="269"/>
      <c r="AH191" s="269"/>
      <c r="AI191" s="269"/>
      <c r="AJ191" s="269"/>
      <c r="AK191" s="283" t="str">
        <f t="shared" si="64"/>
        <v>Compléter mode de gestion et montant FI</v>
      </c>
      <c r="AL191" s="270"/>
      <c r="AM191" s="270"/>
      <c r="AN191" s="270"/>
      <c r="AO191" s="280"/>
      <c r="AP191" s="281" t="str">
        <f t="shared" si="65"/>
        <v>Préciser montant FI, mode de passation et Type marché</v>
      </c>
      <c r="AQ191" s="281" t="str">
        <f t="shared" si="66"/>
        <v>Préciser montant FI, mode de passation et Type marché</v>
      </c>
      <c r="AR191" s="281" t="str">
        <f t="shared" si="67"/>
        <v>Préciser montant FI, mode de passation et Type marché</v>
      </c>
      <c r="AS191" s="281" t="str">
        <f t="shared" si="68"/>
        <v>Préciser montant FI, mode de passation et Type marché</v>
      </c>
      <c r="AT191" s="281" t="str">
        <f t="shared" si="69"/>
        <v>Préciser montant FI, mode de passation et Type marché</v>
      </c>
      <c r="AU191" s="281" t="str">
        <f t="shared" si="70"/>
        <v>Compléter délais du marché</v>
      </c>
      <c r="AV191" s="281" t="str">
        <f t="shared" si="71"/>
        <v>Compléter délais du marché</v>
      </c>
      <c r="AW191" s="280"/>
      <c r="AX191" s="284">
        <f t="shared" si="72"/>
        <v>0</v>
      </c>
      <c r="AY191" s="280"/>
      <c r="AZ191" s="284">
        <f t="shared" si="73"/>
        <v>0</v>
      </c>
      <c r="BA191" s="280"/>
      <c r="BB191" s="284">
        <f t="shared" si="74"/>
        <v>0</v>
      </c>
      <c r="BC191" s="280"/>
      <c r="BD191" s="284">
        <f t="shared" si="75"/>
        <v>0</v>
      </c>
      <c r="BE191" s="280"/>
      <c r="BF191" s="284">
        <f t="shared" si="76"/>
        <v>0</v>
      </c>
      <c r="BG191" s="280"/>
      <c r="BH191" s="284">
        <f t="shared" si="77"/>
        <v>0</v>
      </c>
      <c r="BI191" s="280" t="str">
        <f t="shared" si="78"/>
        <v/>
      </c>
      <c r="BJ191" s="280"/>
      <c r="BK191" s="284">
        <f t="shared" si="79"/>
        <v>0</v>
      </c>
      <c r="BL191" s="280"/>
      <c r="BM191" s="284">
        <f t="shared" si="80"/>
        <v>0</v>
      </c>
      <c r="BN191" s="271">
        <f t="shared" si="81"/>
        <v>0</v>
      </c>
      <c r="BO191" s="271" t="str">
        <f t="shared" si="82"/>
        <v>Confection</v>
      </c>
      <c r="BP191" s="271">
        <f t="shared" si="83"/>
        <v>0</v>
      </c>
      <c r="BQ191" s="269"/>
      <c r="BR191" s="269"/>
      <c r="BS191" s="269"/>
      <c r="BT191" s="285"/>
      <c r="BU191" s="273"/>
    </row>
    <row r="192" spans="1:73" ht="60.75" thickBot="1" x14ac:dyDescent="0.3">
      <c r="A192" s="269"/>
      <c r="B192" s="270"/>
      <c r="C192" s="271" t="str">
        <f t="shared" si="56"/>
        <v/>
      </c>
      <c r="D192" s="271" t="str">
        <f t="shared" si="57"/>
        <v/>
      </c>
      <c r="E192" s="270"/>
      <c r="F192" s="273"/>
      <c r="G192" s="269"/>
      <c r="H192" s="274"/>
      <c r="I192" s="274"/>
      <c r="J192" s="274"/>
      <c r="K192" s="274"/>
      <c r="L192" s="274"/>
      <c r="M192" s="275"/>
      <c r="N192" s="274"/>
      <c r="O192" s="276" t="str">
        <f t="shared" si="58"/>
        <v>Compéter montant FI</v>
      </c>
      <c r="P192" s="277" t="str">
        <f t="shared" si="59"/>
        <v/>
      </c>
      <c r="Q192" s="274"/>
      <c r="R192" s="276" t="str">
        <f t="shared" si="60"/>
        <v>Compléter montant contrat</v>
      </c>
      <c r="S192" s="278" t="str">
        <f t="shared" si="61"/>
        <v/>
      </c>
      <c r="T192" s="274"/>
      <c r="U192" s="276" t="str">
        <f t="shared" si="62"/>
        <v>Compléter montant contrat</v>
      </c>
      <c r="V192" s="279"/>
      <c r="W192" s="279"/>
      <c r="X192" s="279"/>
      <c r="Y192" s="274"/>
      <c r="Z192" s="280"/>
      <c r="AA192" s="281" t="str">
        <f t="shared" si="63"/>
        <v>Compléter date émission</v>
      </c>
      <c r="AB192" s="269"/>
      <c r="AC192" s="269"/>
      <c r="AD192" s="282"/>
      <c r="AE192" s="282"/>
      <c r="AF192" s="270"/>
      <c r="AG192" s="269"/>
      <c r="AH192" s="269"/>
      <c r="AI192" s="269"/>
      <c r="AJ192" s="269"/>
      <c r="AK192" s="283" t="str">
        <f t="shared" si="64"/>
        <v>Compléter mode de gestion et montant FI</v>
      </c>
      <c r="AL192" s="270"/>
      <c r="AM192" s="270"/>
      <c r="AN192" s="270"/>
      <c r="AO192" s="280"/>
      <c r="AP192" s="281" t="str">
        <f t="shared" si="65"/>
        <v>Préciser montant FI, mode de passation et Type marché</v>
      </c>
      <c r="AQ192" s="281" t="str">
        <f t="shared" si="66"/>
        <v>Préciser montant FI, mode de passation et Type marché</v>
      </c>
      <c r="AR192" s="281" t="str">
        <f t="shared" si="67"/>
        <v>Préciser montant FI, mode de passation et Type marché</v>
      </c>
      <c r="AS192" s="281" t="str">
        <f t="shared" si="68"/>
        <v>Préciser montant FI, mode de passation et Type marché</v>
      </c>
      <c r="AT192" s="281" t="str">
        <f t="shared" si="69"/>
        <v>Préciser montant FI, mode de passation et Type marché</v>
      </c>
      <c r="AU192" s="281" t="str">
        <f t="shared" si="70"/>
        <v>Compléter délais du marché</v>
      </c>
      <c r="AV192" s="281" t="str">
        <f t="shared" si="71"/>
        <v>Compléter délais du marché</v>
      </c>
      <c r="AW192" s="280"/>
      <c r="AX192" s="284">
        <f t="shared" si="72"/>
        <v>0</v>
      </c>
      <c r="AY192" s="280"/>
      <c r="AZ192" s="284">
        <f t="shared" si="73"/>
        <v>0</v>
      </c>
      <c r="BA192" s="280"/>
      <c r="BB192" s="284">
        <f t="shared" si="74"/>
        <v>0</v>
      </c>
      <c r="BC192" s="280"/>
      <c r="BD192" s="284">
        <f t="shared" si="75"/>
        <v>0</v>
      </c>
      <c r="BE192" s="280"/>
      <c r="BF192" s="284">
        <f t="shared" si="76"/>
        <v>0</v>
      </c>
      <c r="BG192" s="280"/>
      <c r="BH192" s="284">
        <f t="shared" si="77"/>
        <v>0</v>
      </c>
      <c r="BI192" s="280" t="str">
        <f t="shared" si="78"/>
        <v/>
      </c>
      <c r="BJ192" s="280"/>
      <c r="BK192" s="284">
        <f t="shared" si="79"/>
        <v>0</v>
      </c>
      <c r="BL192" s="280"/>
      <c r="BM192" s="284">
        <f t="shared" si="80"/>
        <v>0</v>
      </c>
      <c r="BN192" s="271">
        <f t="shared" si="81"/>
        <v>0</v>
      </c>
      <c r="BO192" s="271" t="str">
        <f t="shared" si="82"/>
        <v>Confection</v>
      </c>
      <c r="BP192" s="271">
        <f t="shared" si="83"/>
        <v>0</v>
      </c>
      <c r="BQ192" s="269"/>
      <c r="BR192" s="269"/>
      <c r="BS192" s="269"/>
      <c r="BT192" s="285"/>
      <c r="BU192" s="273"/>
    </row>
    <row r="193" spans="1:73" ht="60.75" thickBot="1" x14ac:dyDescent="0.3">
      <c r="A193" s="269"/>
      <c r="B193" s="270"/>
      <c r="C193" s="271" t="str">
        <f t="shared" si="56"/>
        <v/>
      </c>
      <c r="D193" s="271" t="str">
        <f t="shared" si="57"/>
        <v/>
      </c>
      <c r="E193" s="270"/>
      <c r="F193" s="273"/>
      <c r="G193" s="269"/>
      <c r="H193" s="274"/>
      <c r="I193" s="274"/>
      <c r="J193" s="274"/>
      <c r="K193" s="274"/>
      <c r="L193" s="274"/>
      <c r="M193" s="275"/>
      <c r="N193" s="274"/>
      <c r="O193" s="276" t="str">
        <f t="shared" si="58"/>
        <v>Compéter montant FI</v>
      </c>
      <c r="P193" s="277" t="str">
        <f t="shared" si="59"/>
        <v/>
      </c>
      <c r="Q193" s="274"/>
      <c r="R193" s="276" t="str">
        <f t="shared" si="60"/>
        <v>Compléter montant contrat</v>
      </c>
      <c r="S193" s="278" t="str">
        <f t="shared" si="61"/>
        <v/>
      </c>
      <c r="T193" s="274"/>
      <c r="U193" s="276" t="str">
        <f t="shared" si="62"/>
        <v>Compléter montant contrat</v>
      </c>
      <c r="V193" s="279"/>
      <c r="W193" s="279"/>
      <c r="X193" s="279"/>
      <c r="Y193" s="274"/>
      <c r="Z193" s="280"/>
      <c r="AA193" s="281" t="str">
        <f t="shared" si="63"/>
        <v>Compléter date émission</v>
      </c>
      <c r="AB193" s="269"/>
      <c r="AC193" s="269"/>
      <c r="AD193" s="282"/>
      <c r="AE193" s="282"/>
      <c r="AF193" s="270"/>
      <c r="AG193" s="269"/>
      <c r="AH193" s="269"/>
      <c r="AI193" s="269"/>
      <c r="AJ193" s="269"/>
      <c r="AK193" s="283" t="str">
        <f t="shared" si="64"/>
        <v>Compléter mode de gestion et montant FI</v>
      </c>
      <c r="AL193" s="270"/>
      <c r="AM193" s="270"/>
      <c r="AN193" s="270"/>
      <c r="AO193" s="280"/>
      <c r="AP193" s="281" t="str">
        <f t="shared" si="65"/>
        <v>Préciser montant FI, mode de passation et Type marché</v>
      </c>
      <c r="AQ193" s="281" t="str">
        <f t="shared" si="66"/>
        <v>Préciser montant FI, mode de passation et Type marché</v>
      </c>
      <c r="AR193" s="281" t="str">
        <f t="shared" si="67"/>
        <v>Préciser montant FI, mode de passation et Type marché</v>
      </c>
      <c r="AS193" s="281" t="str">
        <f t="shared" si="68"/>
        <v>Préciser montant FI, mode de passation et Type marché</v>
      </c>
      <c r="AT193" s="281" t="str">
        <f t="shared" si="69"/>
        <v>Préciser montant FI, mode de passation et Type marché</v>
      </c>
      <c r="AU193" s="281" t="str">
        <f t="shared" si="70"/>
        <v>Compléter délais du marché</v>
      </c>
      <c r="AV193" s="281" t="str">
        <f t="shared" si="71"/>
        <v>Compléter délais du marché</v>
      </c>
      <c r="AW193" s="280"/>
      <c r="AX193" s="284">
        <f t="shared" si="72"/>
        <v>0</v>
      </c>
      <c r="AY193" s="280"/>
      <c r="AZ193" s="284">
        <f t="shared" si="73"/>
        <v>0</v>
      </c>
      <c r="BA193" s="280"/>
      <c r="BB193" s="284">
        <f t="shared" si="74"/>
        <v>0</v>
      </c>
      <c r="BC193" s="280"/>
      <c r="BD193" s="284">
        <f t="shared" si="75"/>
        <v>0</v>
      </c>
      <c r="BE193" s="280"/>
      <c r="BF193" s="284">
        <f t="shared" si="76"/>
        <v>0</v>
      </c>
      <c r="BG193" s="280"/>
      <c r="BH193" s="284">
        <f t="shared" si="77"/>
        <v>0</v>
      </c>
      <c r="BI193" s="280" t="str">
        <f t="shared" si="78"/>
        <v/>
      </c>
      <c r="BJ193" s="280"/>
      <c r="BK193" s="284">
        <f t="shared" si="79"/>
        <v>0</v>
      </c>
      <c r="BL193" s="280"/>
      <c r="BM193" s="284">
        <f t="shared" si="80"/>
        <v>0</v>
      </c>
      <c r="BN193" s="271">
        <f t="shared" si="81"/>
        <v>0</v>
      </c>
      <c r="BO193" s="271" t="str">
        <f t="shared" si="82"/>
        <v>Confection</v>
      </c>
      <c r="BP193" s="271">
        <f t="shared" si="83"/>
        <v>0</v>
      </c>
      <c r="BQ193" s="269"/>
      <c r="BR193" s="269"/>
      <c r="BS193" s="269"/>
      <c r="BT193" s="285"/>
      <c r="BU193" s="273"/>
    </row>
    <row r="194" spans="1:73" ht="60.75" thickBot="1" x14ac:dyDescent="0.3">
      <c r="A194" s="269"/>
      <c r="B194" s="270"/>
      <c r="C194" s="271" t="str">
        <f t="shared" si="56"/>
        <v/>
      </c>
      <c r="D194" s="271" t="str">
        <f t="shared" si="57"/>
        <v/>
      </c>
      <c r="E194" s="270"/>
      <c r="F194" s="273"/>
      <c r="G194" s="269"/>
      <c r="H194" s="274"/>
      <c r="I194" s="274"/>
      <c r="J194" s="274"/>
      <c r="K194" s="274"/>
      <c r="L194" s="274"/>
      <c r="M194" s="275"/>
      <c r="N194" s="274"/>
      <c r="O194" s="276" t="str">
        <f t="shared" si="58"/>
        <v>Compéter montant FI</v>
      </c>
      <c r="P194" s="277" t="str">
        <f t="shared" si="59"/>
        <v/>
      </c>
      <c r="Q194" s="274"/>
      <c r="R194" s="276" t="str">
        <f t="shared" si="60"/>
        <v>Compléter montant contrat</v>
      </c>
      <c r="S194" s="278" t="str">
        <f t="shared" si="61"/>
        <v/>
      </c>
      <c r="T194" s="274"/>
      <c r="U194" s="276" t="str">
        <f t="shared" si="62"/>
        <v>Compléter montant contrat</v>
      </c>
      <c r="V194" s="279"/>
      <c r="W194" s="279"/>
      <c r="X194" s="279"/>
      <c r="Y194" s="274"/>
      <c r="Z194" s="280"/>
      <c r="AA194" s="281" t="str">
        <f t="shared" si="63"/>
        <v>Compléter date émission</v>
      </c>
      <c r="AB194" s="269"/>
      <c r="AC194" s="269"/>
      <c r="AD194" s="282"/>
      <c r="AE194" s="282"/>
      <c r="AF194" s="270"/>
      <c r="AG194" s="269"/>
      <c r="AH194" s="269"/>
      <c r="AI194" s="269"/>
      <c r="AJ194" s="269"/>
      <c r="AK194" s="283" t="str">
        <f t="shared" si="64"/>
        <v>Compléter mode de gestion et montant FI</v>
      </c>
      <c r="AL194" s="270"/>
      <c r="AM194" s="270"/>
      <c r="AN194" s="270"/>
      <c r="AO194" s="280"/>
      <c r="AP194" s="281" t="str">
        <f t="shared" si="65"/>
        <v>Préciser montant FI, mode de passation et Type marché</v>
      </c>
      <c r="AQ194" s="281" t="str">
        <f t="shared" si="66"/>
        <v>Préciser montant FI, mode de passation et Type marché</v>
      </c>
      <c r="AR194" s="281" t="str">
        <f t="shared" si="67"/>
        <v>Préciser montant FI, mode de passation et Type marché</v>
      </c>
      <c r="AS194" s="281" t="str">
        <f t="shared" si="68"/>
        <v>Préciser montant FI, mode de passation et Type marché</v>
      </c>
      <c r="AT194" s="281" t="str">
        <f t="shared" si="69"/>
        <v>Préciser montant FI, mode de passation et Type marché</v>
      </c>
      <c r="AU194" s="281" t="str">
        <f t="shared" si="70"/>
        <v>Compléter délais du marché</v>
      </c>
      <c r="AV194" s="281" t="str">
        <f t="shared" si="71"/>
        <v>Compléter délais du marché</v>
      </c>
      <c r="AW194" s="280"/>
      <c r="AX194" s="284">
        <f t="shared" si="72"/>
        <v>0</v>
      </c>
      <c r="AY194" s="280"/>
      <c r="AZ194" s="284">
        <f t="shared" si="73"/>
        <v>0</v>
      </c>
      <c r="BA194" s="280"/>
      <c r="BB194" s="284">
        <f t="shared" si="74"/>
        <v>0</v>
      </c>
      <c r="BC194" s="280"/>
      <c r="BD194" s="284">
        <f t="shared" si="75"/>
        <v>0</v>
      </c>
      <c r="BE194" s="280"/>
      <c r="BF194" s="284">
        <f t="shared" si="76"/>
        <v>0</v>
      </c>
      <c r="BG194" s="280"/>
      <c r="BH194" s="284">
        <f t="shared" si="77"/>
        <v>0</v>
      </c>
      <c r="BI194" s="280" t="str">
        <f t="shared" si="78"/>
        <v/>
      </c>
      <c r="BJ194" s="280"/>
      <c r="BK194" s="284">
        <f t="shared" si="79"/>
        <v>0</v>
      </c>
      <c r="BL194" s="280"/>
      <c r="BM194" s="284">
        <f t="shared" si="80"/>
        <v>0</v>
      </c>
      <c r="BN194" s="271">
        <f t="shared" si="81"/>
        <v>0</v>
      </c>
      <c r="BO194" s="271" t="str">
        <f t="shared" si="82"/>
        <v>Confection</v>
      </c>
      <c r="BP194" s="271">
        <f t="shared" si="83"/>
        <v>0</v>
      </c>
      <c r="BQ194" s="269"/>
      <c r="BR194" s="269"/>
      <c r="BS194" s="269"/>
      <c r="BT194" s="285"/>
      <c r="BU194" s="273"/>
    </row>
    <row r="195" spans="1:73" ht="60.75" thickBot="1" x14ac:dyDescent="0.3">
      <c r="A195" s="269"/>
      <c r="B195" s="270"/>
      <c r="C195" s="271" t="str">
        <f t="shared" si="56"/>
        <v/>
      </c>
      <c r="D195" s="271" t="str">
        <f t="shared" si="57"/>
        <v/>
      </c>
      <c r="E195" s="270"/>
      <c r="F195" s="273"/>
      <c r="G195" s="269"/>
      <c r="H195" s="274"/>
      <c r="I195" s="274"/>
      <c r="J195" s="274"/>
      <c r="K195" s="274"/>
      <c r="L195" s="274"/>
      <c r="M195" s="275"/>
      <c r="N195" s="274"/>
      <c r="O195" s="276" t="str">
        <f t="shared" si="58"/>
        <v>Compéter montant FI</v>
      </c>
      <c r="P195" s="277" t="str">
        <f t="shared" si="59"/>
        <v/>
      </c>
      <c r="Q195" s="274"/>
      <c r="R195" s="276" t="str">
        <f t="shared" si="60"/>
        <v>Compléter montant contrat</v>
      </c>
      <c r="S195" s="278" t="str">
        <f t="shared" si="61"/>
        <v/>
      </c>
      <c r="T195" s="274"/>
      <c r="U195" s="276" t="str">
        <f t="shared" si="62"/>
        <v>Compléter montant contrat</v>
      </c>
      <c r="V195" s="279"/>
      <c r="W195" s="279"/>
      <c r="X195" s="279"/>
      <c r="Y195" s="274"/>
      <c r="Z195" s="280"/>
      <c r="AA195" s="281" t="str">
        <f t="shared" si="63"/>
        <v>Compléter date émission</v>
      </c>
      <c r="AB195" s="269"/>
      <c r="AC195" s="269"/>
      <c r="AD195" s="282"/>
      <c r="AE195" s="282"/>
      <c r="AF195" s="270"/>
      <c r="AG195" s="269"/>
      <c r="AH195" s="269"/>
      <c r="AI195" s="269"/>
      <c r="AJ195" s="269"/>
      <c r="AK195" s="283" t="str">
        <f t="shared" si="64"/>
        <v>Compléter mode de gestion et montant FI</v>
      </c>
      <c r="AL195" s="270"/>
      <c r="AM195" s="270"/>
      <c r="AN195" s="270"/>
      <c r="AO195" s="280"/>
      <c r="AP195" s="281" t="str">
        <f t="shared" si="65"/>
        <v>Préciser montant FI, mode de passation et Type marché</v>
      </c>
      <c r="AQ195" s="281" t="str">
        <f t="shared" si="66"/>
        <v>Préciser montant FI, mode de passation et Type marché</v>
      </c>
      <c r="AR195" s="281" t="str">
        <f t="shared" si="67"/>
        <v>Préciser montant FI, mode de passation et Type marché</v>
      </c>
      <c r="AS195" s="281" t="str">
        <f t="shared" si="68"/>
        <v>Préciser montant FI, mode de passation et Type marché</v>
      </c>
      <c r="AT195" s="281" t="str">
        <f t="shared" si="69"/>
        <v>Préciser montant FI, mode de passation et Type marché</v>
      </c>
      <c r="AU195" s="281" t="str">
        <f t="shared" si="70"/>
        <v>Compléter délais du marché</v>
      </c>
      <c r="AV195" s="281" t="str">
        <f t="shared" si="71"/>
        <v>Compléter délais du marché</v>
      </c>
      <c r="AW195" s="280"/>
      <c r="AX195" s="284">
        <f t="shared" si="72"/>
        <v>0</v>
      </c>
      <c r="AY195" s="280"/>
      <c r="AZ195" s="284">
        <f t="shared" si="73"/>
        <v>0</v>
      </c>
      <c r="BA195" s="280"/>
      <c r="BB195" s="284">
        <f t="shared" si="74"/>
        <v>0</v>
      </c>
      <c r="BC195" s="280"/>
      <c r="BD195" s="284">
        <f t="shared" si="75"/>
        <v>0</v>
      </c>
      <c r="BE195" s="280"/>
      <c r="BF195" s="284">
        <f t="shared" si="76"/>
        <v>0</v>
      </c>
      <c r="BG195" s="280"/>
      <c r="BH195" s="284">
        <f t="shared" si="77"/>
        <v>0</v>
      </c>
      <c r="BI195" s="280" t="str">
        <f t="shared" si="78"/>
        <v/>
      </c>
      <c r="BJ195" s="280"/>
      <c r="BK195" s="284">
        <f t="shared" si="79"/>
        <v>0</v>
      </c>
      <c r="BL195" s="280"/>
      <c r="BM195" s="284">
        <f t="shared" si="80"/>
        <v>0</v>
      </c>
      <c r="BN195" s="271">
        <f t="shared" si="81"/>
        <v>0</v>
      </c>
      <c r="BO195" s="271" t="str">
        <f t="shared" si="82"/>
        <v>Confection</v>
      </c>
      <c r="BP195" s="271">
        <f t="shared" si="83"/>
        <v>0</v>
      </c>
      <c r="BQ195" s="269"/>
      <c r="BR195" s="269"/>
      <c r="BS195" s="269"/>
      <c r="BT195" s="285"/>
      <c r="BU195" s="273"/>
    </row>
    <row r="196" spans="1:73" ht="60.75" thickBot="1" x14ac:dyDescent="0.3">
      <c r="A196" s="269"/>
      <c r="B196" s="270"/>
      <c r="C196" s="271" t="str">
        <f t="shared" si="56"/>
        <v/>
      </c>
      <c r="D196" s="271" t="str">
        <f t="shared" si="57"/>
        <v/>
      </c>
      <c r="E196" s="270"/>
      <c r="F196" s="273"/>
      <c r="G196" s="269"/>
      <c r="H196" s="274"/>
      <c r="I196" s="274"/>
      <c r="J196" s="274"/>
      <c r="K196" s="274"/>
      <c r="L196" s="274"/>
      <c r="M196" s="275"/>
      <c r="N196" s="274"/>
      <c r="O196" s="276" t="str">
        <f t="shared" si="58"/>
        <v>Compéter montant FI</v>
      </c>
      <c r="P196" s="277" t="str">
        <f t="shared" si="59"/>
        <v/>
      </c>
      <c r="Q196" s="274"/>
      <c r="R196" s="276" t="str">
        <f t="shared" si="60"/>
        <v>Compléter montant contrat</v>
      </c>
      <c r="S196" s="278" t="str">
        <f t="shared" si="61"/>
        <v/>
      </c>
      <c r="T196" s="274"/>
      <c r="U196" s="276" t="str">
        <f t="shared" si="62"/>
        <v>Compléter montant contrat</v>
      </c>
      <c r="V196" s="279"/>
      <c r="W196" s="279"/>
      <c r="X196" s="279"/>
      <c r="Y196" s="274"/>
      <c r="Z196" s="280"/>
      <c r="AA196" s="281" t="str">
        <f t="shared" si="63"/>
        <v>Compléter date émission</v>
      </c>
      <c r="AB196" s="269"/>
      <c r="AC196" s="269"/>
      <c r="AD196" s="282"/>
      <c r="AE196" s="282"/>
      <c r="AF196" s="270"/>
      <c r="AG196" s="269"/>
      <c r="AH196" s="269"/>
      <c r="AI196" s="269"/>
      <c r="AJ196" s="269"/>
      <c r="AK196" s="283" t="str">
        <f t="shared" si="64"/>
        <v>Compléter mode de gestion et montant FI</v>
      </c>
      <c r="AL196" s="270"/>
      <c r="AM196" s="270"/>
      <c r="AN196" s="270"/>
      <c r="AO196" s="280"/>
      <c r="AP196" s="281" t="str">
        <f t="shared" si="65"/>
        <v>Préciser montant FI, mode de passation et Type marché</v>
      </c>
      <c r="AQ196" s="281" t="str">
        <f t="shared" si="66"/>
        <v>Préciser montant FI, mode de passation et Type marché</v>
      </c>
      <c r="AR196" s="281" t="str">
        <f t="shared" si="67"/>
        <v>Préciser montant FI, mode de passation et Type marché</v>
      </c>
      <c r="AS196" s="281" t="str">
        <f t="shared" si="68"/>
        <v>Préciser montant FI, mode de passation et Type marché</v>
      </c>
      <c r="AT196" s="281" t="str">
        <f t="shared" si="69"/>
        <v>Préciser montant FI, mode de passation et Type marché</v>
      </c>
      <c r="AU196" s="281" t="str">
        <f t="shared" si="70"/>
        <v>Compléter délais du marché</v>
      </c>
      <c r="AV196" s="281" t="str">
        <f t="shared" si="71"/>
        <v>Compléter délais du marché</v>
      </c>
      <c r="AW196" s="280"/>
      <c r="AX196" s="284">
        <f t="shared" si="72"/>
        <v>0</v>
      </c>
      <c r="AY196" s="280"/>
      <c r="AZ196" s="284">
        <f t="shared" si="73"/>
        <v>0</v>
      </c>
      <c r="BA196" s="280"/>
      <c r="BB196" s="284">
        <f t="shared" si="74"/>
        <v>0</v>
      </c>
      <c r="BC196" s="280"/>
      <c r="BD196" s="284">
        <f t="shared" si="75"/>
        <v>0</v>
      </c>
      <c r="BE196" s="280"/>
      <c r="BF196" s="284">
        <f t="shared" si="76"/>
        <v>0</v>
      </c>
      <c r="BG196" s="280"/>
      <c r="BH196" s="284">
        <f t="shared" si="77"/>
        <v>0</v>
      </c>
      <c r="BI196" s="280" t="str">
        <f t="shared" si="78"/>
        <v/>
      </c>
      <c r="BJ196" s="280"/>
      <c r="BK196" s="284">
        <f t="shared" si="79"/>
        <v>0</v>
      </c>
      <c r="BL196" s="280"/>
      <c r="BM196" s="284">
        <f t="shared" si="80"/>
        <v>0</v>
      </c>
      <c r="BN196" s="271">
        <f t="shared" si="81"/>
        <v>0</v>
      </c>
      <c r="BO196" s="271" t="str">
        <f t="shared" si="82"/>
        <v>Confection</v>
      </c>
      <c r="BP196" s="271">
        <f t="shared" si="83"/>
        <v>0</v>
      </c>
      <c r="BQ196" s="269"/>
      <c r="BR196" s="269"/>
      <c r="BS196" s="269"/>
      <c r="BT196" s="285"/>
      <c r="BU196" s="273"/>
    </row>
    <row r="197" spans="1:73" ht="60.75" thickBot="1" x14ac:dyDescent="0.3">
      <c r="A197" s="269"/>
      <c r="B197" s="270"/>
      <c r="C197" s="271" t="str">
        <f t="shared" si="56"/>
        <v/>
      </c>
      <c r="D197" s="271" t="str">
        <f t="shared" si="57"/>
        <v/>
      </c>
      <c r="E197" s="270"/>
      <c r="F197" s="273"/>
      <c r="G197" s="269"/>
      <c r="H197" s="274"/>
      <c r="I197" s="274"/>
      <c r="J197" s="274"/>
      <c r="K197" s="274"/>
      <c r="L197" s="274"/>
      <c r="M197" s="275"/>
      <c r="N197" s="274"/>
      <c r="O197" s="276" t="str">
        <f t="shared" si="58"/>
        <v>Compéter montant FI</v>
      </c>
      <c r="P197" s="277" t="str">
        <f t="shared" si="59"/>
        <v/>
      </c>
      <c r="Q197" s="274"/>
      <c r="R197" s="276" t="str">
        <f t="shared" si="60"/>
        <v>Compléter montant contrat</v>
      </c>
      <c r="S197" s="278" t="str">
        <f t="shared" si="61"/>
        <v/>
      </c>
      <c r="T197" s="274"/>
      <c r="U197" s="276" t="str">
        <f t="shared" si="62"/>
        <v>Compléter montant contrat</v>
      </c>
      <c r="V197" s="279"/>
      <c r="W197" s="279"/>
      <c r="X197" s="279"/>
      <c r="Y197" s="274"/>
      <c r="Z197" s="280"/>
      <c r="AA197" s="281" t="str">
        <f t="shared" si="63"/>
        <v>Compléter date émission</v>
      </c>
      <c r="AB197" s="269"/>
      <c r="AC197" s="269"/>
      <c r="AD197" s="282"/>
      <c r="AE197" s="282"/>
      <c r="AF197" s="270"/>
      <c r="AG197" s="269"/>
      <c r="AH197" s="269"/>
      <c r="AI197" s="269"/>
      <c r="AJ197" s="269"/>
      <c r="AK197" s="283" t="str">
        <f t="shared" si="64"/>
        <v>Compléter mode de gestion et montant FI</v>
      </c>
      <c r="AL197" s="270"/>
      <c r="AM197" s="270"/>
      <c r="AN197" s="270"/>
      <c r="AO197" s="280"/>
      <c r="AP197" s="281" t="str">
        <f t="shared" si="65"/>
        <v>Préciser montant FI, mode de passation et Type marché</v>
      </c>
      <c r="AQ197" s="281" t="str">
        <f t="shared" si="66"/>
        <v>Préciser montant FI, mode de passation et Type marché</v>
      </c>
      <c r="AR197" s="281" t="str">
        <f t="shared" si="67"/>
        <v>Préciser montant FI, mode de passation et Type marché</v>
      </c>
      <c r="AS197" s="281" t="str">
        <f t="shared" si="68"/>
        <v>Préciser montant FI, mode de passation et Type marché</v>
      </c>
      <c r="AT197" s="281" t="str">
        <f t="shared" si="69"/>
        <v>Préciser montant FI, mode de passation et Type marché</v>
      </c>
      <c r="AU197" s="281" t="str">
        <f t="shared" si="70"/>
        <v>Compléter délais du marché</v>
      </c>
      <c r="AV197" s="281" t="str">
        <f t="shared" si="71"/>
        <v>Compléter délais du marché</v>
      </c>
      <c r="AW197" s="280"/>
      <c r="AX197" s="284">
        <f t="shared" si="72"/>
        <v>0</v>
      </c>
      <c r="AY197" s="280"/>
      <c r="AZ197" s="284">
        <f t="shared" si="73"/>
        <v>0</v>
      </c>
      <c r="BA197" s="280"/>
      <c r="BB197" s="284">
        <f t="shared" si="74"/>
        <v>0</v>
      </c>
      <c r="BC197" s="280"/>
      <c r="BD197" s="284">
        <f t="shared" si="75"/>
        <v>0</v>
      </c>
      <c r="BE197" s="280"/>
      <c r="BF197" s="284">
        <f t="shared" si="76"/>
        <v>0</v>
      </c>
      <c r="BG197" s="280"/>
      <c r="BH197" s="284">
        <f t="shared" si="77"/>
        <v>0</v>
      </c>
      <c r="BI197" s="280" t="str">
        <f t="shared" si="78"/>
        <v/>
      </c>
      <c r="BJ197" s="280"/>
      <c r="BK197" s="284">
        <f t="shared" si="79"/>
        <v>0</v>
      </c>
      <c r="BL197" s="280"/>
      <c r="BM197" s="284">
        <f t="shared" si="80"/>
        <v>0</v>
      </c>
      <c r="BN197" s="271">
        <f t="shared" si="81"/>
        <v>0</v>
      </c>
      <c r="BO197" s="271" t="str">
        <f t="shared" si="82"/>
        <v>Confection</v>
      </c>
      <c r="BP197" s="271">
        <f t="shared" si="83"/>
        <v>0</v>
      </c>
      <c r="BQ197" s="269"/>
      <c r="BR197" s="269"/>
      <c r="BS197" s="269"/>
      <c r="BT197" s="285"/>
      <c r="BU197" s="273"/>
    </row>
    <row r="198" spans="1:73" ht="60.75" thickBot="1" x14ac:dyDescent="0.3">
      <c r="A198" s="269"/>
      <c r="B198" s="270"/>
      <c r="C198" s="271" t="str">
        <f t="shared" ref="C198:C261" si="84">IF(A198="REPBDI","n/a",IF(A198="PAEX","BDI0402111",IF(A198="PAREC","BDI00005",IF(A198="FBBR","BDI00006",IF(A198="APVR","BDI0502411",IF(AND(A198="Justice",B198=""),"compléter volet",IF(AND(A198="Justice",B198="AIOJ"),"BDI0703511",IF(AND(A198="Justice",B198="Justice C.-O."),"BDI0804711",IF(AND(A198="Justice",B198="Central &amp; Périph."),"BDI1006711",IF(A198="AEP","BDI0704211",IF(A198="FCE","BDI0704511",IF(AND(A198="Pavage",B198=""),"compléter volet",IF(AND(A198="Pavage",B198="HIMO"),"BDI0804911",IF(AND(A198="Pavage",B198="PNUD"),"BDI100691T",IF(A198="ADLPC","BDI0805011",IF(A198="PADAPC","BDI0805111",IF(A198="PAIOSA","BDI0905511",IF(A198="AFIE","BDI0905711",IF(A198="PAISS","BDI0905811",IF(AND(A198="Police",B198=""),"compléter volet",IF(AND(A198="Police",B198="APPNB"),"BDI0804811",IF(AND(A198="Police",B198="Appui SSR"),"BDI0905911",IF(A198="AFPT","BDI1006611",IF(A198="AASMPB","BDI1207311",IF(A198="ABGLC","BDI1107211",IF(A198="ASNIS","BDI1006811",IF(A198="MiniRelEx","BDI0703711",IF(A198="",""))))))))))))))))))))))))))))</f>
        <v/>
      </c>
      <c r="D198" s="271" t="str">
        <f t="shared" ref="D198:D261" si="85">IF(A198="REPBDI","n/a",IF(A198="PAEX","Autre",IF(A198="PAREC","Autre",IF(A198="FBBR","Autre",IF(A198="APVR","Agriculture",IF(A198="Justice","Gouvernance",IF(A198="AEP","Education",IF(A198="FCE","Education",IF(A198="Pavage","Infrastructure",IF(A198="ADLPC","Gouvernance",IF(A198="PADAPC","Agriculture",IF(A198="PAIOSA","Agriculture",IF(A198="AFIE","Education",IF(A198="PAISS","Santé",IF(A198="Police","Gouvernance",IF(A198="AFPT","Education",IF(A198="AASMPB","Gouvernance",IF(A198="ABGLC","Gouvernance",IF(A198="ASNIS","Santé",IF(A198="MiniRelEx","Autre",IF(A198="","")))))))))))))))))))))</f>
        <v/>
      </c>
      <c r="E198" s="270"/>
      <c r="F198" s="273"/>
      <c r="G198" s="269"/>
      <c r="H198" s="274"/>
      <c r="I198" s="274"/>
      <c r="J198" s="274"/>
      <c r="K198" s="274"/>
      <c r="L198" s="274"/>
      <c r="M198" s="275"/>
      <c r="N198" s="274"/>
      <c r="O198" s="276" t="str">
        <f t="shared" ref="O198:O261" si="86">IF(OR(H198="",I198=""),"Compéter montant FI",IF(M198="EUR",(N198/H198),IF(M198="BIF",N198/I198,IF(M198="USD",N198/(H198*1.3),IF(M198="","")))))</f>
        <v>Compéter montant FI</v>
      </c>
      <c r="P198" s="277" t="str">
        <f t="shared" ref="P198:P261" si="87">IF(M198="","",M198)</f>
        <v/>
      </c>
      <c r="Q198" s="274"/>
      <c r="R198" s="276" t="str">
        <f t="shared" ref="R198:R261" si="88">IF(OR(H198="",I198="",N198=""),"Compléter montant contrat",IF(Q198="","Compléter montant avenant",Q198/N198))</f>
        <v>Compléter montant contrat</v>
      </c>
      <c r="S198" s="278" t="str">
        <f t="shared" ref="S198:S261" si="89">IF(M198="","",M198)</f>
        <v/>
      </c>
      <c r="T198" s="274"/>
      <c r="U198" s="276" t="str">
        <f t="shared" ref="U198:U261" si="90">IF(OR(H198="",I198="",N198=""),"Compléter montant contrat",T198/(N198+Q198))</f>
        <v>Compléter montant contrat</v>
      </c>
      <c r="V198" s="279"/>
      <c r="W198" s="279"/>
      <c r="X198" s="279"/>
      <c r="Y198" s="274"/>
      <c r="Z198" s="280"/>
      <c r="AA198" s="281" t="str">
        <f t="shared" ref="AA198:AA261" si="91">IF(Z198="","Compléter date émission",IF(Z198="n/a","n/a",IF(AF198="","Compléter délai de garantie",Z198+AF198)))</f>
        <v>Compléter date émission</v>
      </c>
      <c r="AB198" s="269"/>
      <c r="AC198" s="269"/>
      <c r="AD198" s="282"/>
      <c r="AE198" s="282"/>
      <c r="AF198" s="270"/>
      <c r="AG198" s="269"/>
      <c r="AH198" s="269"/>
      <c r="AI198" s="269"/>
      <c r="AJ198" s="269"/>
      <c r="AK198" s="283" t="str">
        <f t="shared" ref="AK198:AK261" si="92">IF(OR(G198="",AND(L198="",K198="")),"Compléter mode de gestion et montant FI",IF(AND(G198="Régie",K198&lt;25000),"Aucun",IF(AND(G198="Régie",K198&gt;=25000,K198&lt;200000),"ANO RR",IF(AND(G198="Régie",K198&gt;=200000),"ANO RR + Mandat HQ",IF(AND(G198="Cogestion",K198&lt;25000),"Aucun",IF(AND(G198="Cogestion",K198&gt;=25000,L198&lt;150000000),"ANO RR",IF(AND(G198="Cogestion",L198&gt;=150000000,K198&lt;200000),"ANO RR + ANO DNCMP",IF(AND(G198="Cogestion",K198&gt;=200000),"ANO RR + ANO DNCMP + mandat HQ","Compléter mode de gestion et montant FI"))))))))</f>
        <v>Compléter mode de gestion et montant FI</v>
      </c>
      <c r="AL198" s="270"/>
      <c r="AM198" s="270"/>
      <c r="AN198" s="270"/>
      <c r="AO198" s="280"/>
      <c r="AP198" s="281" t="str">
        <f t="shared" ref="AP198:AP261" si="93">IF(OR(AK198="Compléter mode de gestion et montant FI",AB198=""),"Préciser montant FI, mode de passation et Type marché",IF(AO198="","Compléter date de confection",IF(OR(AK198="aucun",AK198="ANO RR",AK198="ANO RR + Mandat HQ"),"n/a",IF(OR(AK198="ANO RR + ANO DNCMP",AK198="ANO RR + ANO DNCMP + Mandat HQ"),AO198+23,"Préciser montant FI, mode de passation et Type marché"))))</f>
        <v>Préciser montant FI, mode de passation et Type marché</v>
      </c>
      <c r="AQ198" s="281" t="str">
        <f t="shared" ref="AQ198:AQ261" si="94">IF(OR(AK198="Compléter mode de gestion et montant FI",AB198=""),"Préciser montant FI, mode de passation et Type marché",IF(AO198="","Compléter date de confection",IF(OR(AK198="ANO RR + ANO DNCMP",AK198="ANO RR + ANO DNCMP + Mandat HQ"),AP198+3,IF(OR(AK198="ANO RR",AK198="ANO RR + Mandat HQ"),AO198+10,AO198+3))))</f>
        <v>Préciser montant FI, mode de passation et Type marché</v>
      </c>
      <c r="AR198" s="281" t="str">
        <f t="shared" ref="AR198:AR261" si="95">IF(OR(AK198="Compléter mode de gestion et montant FI",AB198=""),"Préciser montant FI, mode de passation et Type marché",IF(AO198="","Compléter date de confection",IF(AND(AB198="AOPQ phase 1",H198&lt;150000),AQ198+30,IF(AND(AB198="AOPQ phase 1",H198&gt;=150000),AQ198+45,IF(AB198="AOPQ phase 2",AQ198+30,IF(AND(OR(AB198="AOO",AB198="AOR"),H198&lt;150000),AQ198+30,IF(AND(OR(AB198="AOO",AB198="AOR"),H198&gt;=150000),AQ198+45,IF(AND(AB198="AOC",H198&lt;150000),AQ198+30,IF(AND(AB198="AOC",H198&gt;=150000),AQ198+45,IF(AND(AB198="MPI phase 1",H198&lt;150000),AQ198+30,IF(AND(AB198="MPI phase 1",H198&gt;=150000),AQ198+45,IF(AB198="MPI phase 2",AQ198+30,IF(AND(AB198="MCo",H198&lt;150000),AQ198+30,IF(AND(AB198="MCo",H198&gt;=150000),AQ198+45,IF(AND(AB198="MCl",H198&lt;150000),AQ198+30,IF(AND(AB198="MCl",H198&gt;=150000),AQ198+45,IF(OR(AB198="DC",AB198="GAG"),AQ198+15,IF(AND(G198="Régie",OR(H198&lt;85000,AB198="PNSP")),AQ198+15,IF(AND(G198="Régie",OR(AB198="AOG",AB198="AP"),H198&gt;=85000,H198&lt;150000),AQ198+36,IF(AND(G198="Régie",OR(AB198="AOG",AB198="AP"),H198&gt;=150000,H198&lt;193000),AQ198+45,IF(AND(G198="Régie",OR(AB198="AOG",AB198="AP"),H198&gt;=193000,OR(AC198="Services",AC198="Fournitures")),AQ198+52,IF(AND(G198="Régie",OR(AB198="AOG",AB198="AP"),H198&gt;=193000,AC198="Travaux"),AQ198+45,IF(AND(AB198="PNAP phase 1",H198&lt;150000),AQ198+15,IF(AND(AB198="PNAP phase 1",H198&gt;=150000),AQ198+45,IF(AND(AB198="PNAP phase 2",H198&lt;150000),AQ198+15,IF(AND(AB198="PNAP phase 2",H198&gt;=200000),AQ198+40,IF(AND(AB198="PNAP directe",H198&lt;150000),AQ198+22,IF(AND(AB198="PNAP directe",H198&gt;=150000),AQ198+45,"Préciser montant FI, mode de passation et Type marché"))))))))))))))))))))))))))))</f>
        <v>Préciser montant FI, mode de passation et Type marché</v>
      </c>
      <c r="AS198" s="281" t="str">
        <f t="shared" ref="AS198:AS261" si="96">IF(OR(AK198="Compléter mode de gestion et montant FI",AB198=""),"Préciser montant FI, mode de passation et Type marché",IF(AO198="","Compléter date de confection",IF(OR(AB198="AOPQ phase 1",AB198="AOPQ phase 2",AB198="AOO",AB198="AOC",AB198="AOR",AB198="MPI phase 1",AB198="MPI phase 2",AB198="MCo",AB198="MCl"),AR198+47,IF(OR(AB198="AOG",AB198="AP"),AR198+30,IF(OR(AB198="PNAP phase 1",AB198="PNAP phase 2",AB198="PNSP",AB198="DC",AB198="GAG",AB198="PNAP directe"),AR198+15,"Préciser montant FI, mode de passation et Type marché")))))</f>
        <v>Préciser montant FI, mode de passation et Type marché</v>
      </c>
      <c r="AT198" s="281" t="str">
        <f t="shared" ref="AT198:AT261" si="97">IF(OR(AK198="Compléter mode de gestion et montant FI",AB198=""),"Préciser montant FI, mode de passation et Type marché",IF(AO198="","Compléter date de confection",IF(AND(AB198="GAG",I198&lt;150000000),AS198+5,IF(AND(AB198="GAG",I198&gt;=150000000),AS198+20,IF(AK198="aucun",AS198+3,IF(AND(AK198="ANO RR",G198="Régie"),AS198+13,IF(AND(AK198="ANO RR",G198="Cogestion"),AS198+32,IF(AK198="ANO RR + Mandat HQ",AS198+33,IF(AK198="ANO RR + ANO DNCMP",AS198+60,IF(AK198="ANO RR + ANO DNCMP + Mandat HQ",AS198+60,"Préciser montant FI, mode de passation et Type marché"))))))))))</f>
        <v>Préciser montant FI, mode de passation et Type marché</v>
      </c>
      <c r="AU198" s="281" t="str">
        <f t="shared" ref="AU198:AU261" si="98">IF(OR(AB198="MPI phase 1",AB198="PNAP phase 1",AB198="AOPQ phase 1"),"n/a",IF(OR(AD198=0,AD198=""),"Compléter délais du marché",IF(OR(AF198=0,AF198=""),"n/a",IF(AT198="Préciser montant FI, mode de passation et Type marché","Préciser montant FI, mode de passation et Type marché",IF(AT198="Compléter date de confection","Compléter date de confection",AT198+AD198+AE198)))))</f>
        <v>Compléter délais du marché</v>
      </c>
      <c r="AV198" s="281" t="str">
        <f t="shared" ref="AV198:AV261" si="99">IF(AU198="Compléter délais du marché","Compléter délais du marché",IF(AND(AU198="n/a",AT198="Préciser montant FI, mode de passation et Type marché"),"Préciser montant FI, mode de passation et Type marché",IF(AT198="Compléter date de confection","Compléter date de confection",IF(OR(AB198="MPI phase 1",AB198="PNAP phase 1",AB198="AOPQ phase 1"),"n/a",IF(AU198="n/a",AT198+AD198,AU198+AF198)))))</f>
        <v>Compléter délais du marché</v>
      </c>
      <c r="AW198" s="280"/>
      <c r="AX198" s="284">
        <f t="shared" ref="AX198:AX261" si="100">IF(AW198="",0,AW198-AO198)</f>
        <v>0</v>
      </c>
      <c r="AY198" s="280"/>
      <c r="AZ198" s="284">
        <f t="shared" ref="AZ198:AZ261" si="101">IF(AP198="n/a","n/a",IF(AY198="",0,(AY198-AP198)-AX198))</f>
        <v>0</v>
      </c>
      <c r="BA198" s="280"/>
      <c r="BB198" s="284">
        <f t="shared" ref="BB198:BB261" si="102">IF(BA198="",0,IF(AZ198="n/a",(BA198-AQ198)-AX198,(BA198-AQ198)-(AX198+AZ198)))</f>
        <v>0</v>
      </c>
      <c r="BC198" s="280"/>
      <c r="BD198" s="284">
        <f t="shared" ref="BD198:BD261" si="103">IF(BC198="",0,IF(AZ198="n/a",(BC198-AR198)-(AX198+BB198),(BC198-AR198)-(AX198+AZ198+BB198)))</f>
        <v>0</v>
      </c>
      <c r="BE198" s="280"/>
      <c r="BF198" s="284">
        <f t="shared" ref="BF198:BF261" si="104">IF(BE198="",0,IF(AZ198="n/a",(BE198-AS198)-(AX198+BB198+BD198),(BE198-AS198)-(AX198+AZ198+BB198+BD198)))</f>
        <v>0</v>
      </c>
      <c r="BG198" s="280"/>
      <c r="BH198" s="284">
        <f t="shared" ref="BH198:BH261" si="105">IF(BG198="",0,IF(AZ198="n/a",(BG198-AT198)-(AX198+BB198+BD198+BF198),(BG198-AT198)-(AX198+AZ198+BB198+BD198+BF198)))</f>
        <v>0</v>
      </c>
      <c r="BI198" s="280" t="str">
        <f t="shared" ref="BI198:BI261" si="106">IF(BG198="","",BG198)</f>
        <v/>
      </c>
      <c r="BJ198" s="280"/>
      <c r="BK198" s="284">
        <f t="shared" ref="BK198:BK261" si="107">IF(BJ198="",0,IF(BJ198="n/a","n/a",-((BI198+AD198+AE198)-BJ198)))</f>
        <v>0</v>
      </c>
      <c r="BL198" s="280"/>
      <c r="BM198" s="284">
        <f t="shared" ref="BM198:BM261" si="108">IF(BL198="",0,IF(BJ198="n/a",-((BI198+AD198+AE198)-BL198),-((BJ198+AF198)-BL198)))</f>
        <v>0</v>
      </c>
      <c r="BN198" s="271">
        <f t="shared" ref="BN198:BN261" si="109">SUM(AX198,AZ198,BB198,BD198,BF198,BH198,BK198,BM198,BP198)</f>
        <v>0</v>
      </c>
      <c r="BO198" s="271" t="str">
        <f t="shared" ref="BO198:BO261" si="110">IF(ISBLANK(AW198),"Confection",IF(ISBLANK(AY198),"Approbation",IF(ISBLANK(BA198),"Publication",IF(ISBLANK(BC198),"Ouverture",IF(ISBLANK(BE198),"Attribution",IF(ISBLANK(BG198),"Notification",IF(AND(AU198="n/a",AV198="n/a"),"Phase de la procédure clôturée",IF(AND(AU198="n/a",ISBLANK(BL198)),"Réception définitive",IF(ISBLANK(BJ198),"Réception provisoire",IF(ISBLANK(BL198),"Réception définitive","Marché clôturé"))))))))))</f>
        <v>Confection</v>
      </c>
      <c r="BP198" s="271">
        <f t="shared" ref="BP198:BP261" si="111">IF(AND(BO198="Confection",ISBLANK(AO198)),0,IF(BO198="Confection",$C$1-AO198,IF(BO198="Approbation",$C$1-(AW198+(AP198-AO198)),IF(AND(BO198="Publication",AP198="n/a"),$C$1-(AW198+(AQ198-AO198)),IF(BO198="Publication",$C$1-(AY198+(AQ198-AP198)),IF(BO198="Ouverture",$C$1-(BA198+(AR198-AQ198)),IF(BO198="Attribution",$C$1-(BC198+(AS198-AR198)),IF(BO198="Notification",$C$1-(BE198+(AT198-AS198)),IF(BO198="Réception provisoire",$C$1-(BG198+(AU198-AT198)),IF(AND(BO198="Réception définitive",AU198="n/a"),$C$1-(BG198+(AV198-AT198)),IF(BO198="Réception définitive",$C$1-(BJ198+(AV198-AU198)),IF(BO198="Phase de la procédure clôturée","Phase de la procédure clôturée","Marché clôturé"))))))))))))</f>
        <v>0</v>
      </c>
      <c r="BQ198" s="269"/>
      <c r="BR198" s="269"/>
      <c r="BS198" s="269"/>
      <c r="BT198" s="285"/>
      <c r="BU198" s="273"/>
    </row>
    <row r="199" spans="1:73" ht="60.75" thickBot="1" x14ac:dyDescent="0.3">
      <c r="A199" s="269"/>
      <c r="B199" s="270"/>
      <c r="C199" s="271" t="str">
        <f t="shared" si="84"/>
        <v/>
      </c>
      <c r="D199" s="271" t="str">
        <f t="shared" si="85"/>
        <v/>
      </c>
      <c r="E199" s="270"/>
      <c r="F199" s="273"/>
      <c r="G199" s="269"/>
      <c r="H199" s="274"/>
      <c r="I199" s="274"/>
      <c r="J199" s="274"/>
      <c r="K199" s="274"/>
      <c r="L199" s="274"/>
      <c r="M199" s="275"/>
      <c r="N199" s="274"/>
      <c r="O199" s="276" t="str">
        <f t="shared" si="86"/>
        <v>Compéter montant FI</v>
      </c>
      <c r="P199" s="277" t="str">
        <f t="shared" si="87"/>
        <v/>
      </c>
      <c r="Q199" s="274"/>
      <c r="R199" s="276" t="str">
        <f t="shared" si="88"/>
        <v>Compléter montant contrat</v>
      </c>
      <c r="S199" s="278" t="str">
        <f t="shared" si="89"/>
        <v/>
      </c>
      <c r="T199" s="274"/>
      <c r="U199" s="276" t="str">
        <f t="shared" si="90"/>
        <v>Compléter montant contrat</v>
      </c>
      <c r="V199" s="279"/>
      <c r="W199" s="279"/>
      <c r="X199" s="279"/>
      <c r="Y199" s="274"/>
      <c r="Z199" s="280"/>
      <c r="AA199" s="281" t="str">
        <f t="shared" si="91"/>
        <v>Compléter date émission</v>
      </c>
      <c r="AB199" s="269"/>
      <c r="AC199" s="269"/>
      <c r="AD199" s="282"/>
      <c r="AE199" s="282"/>
      <c r="AF199" s="270"/>
      <c r="AG199" s="269"/>
      <c r="AH199" s="269"/>
      <c r="AI199" s="269"/>
      <c r="AJ199" s="269"/>
      <c r="AK199" s="283" t="str">
        <f t="shared" si="92"/>
        <v>Compléter mode de gestion et montant FI</v>
      </c>
      <c r="AL199" s="270"/>
      <c r="AM199" s="270"/>
      <c r="AN199" s="270"/>
      <c r="AO199" s="280"/>
      <c r="AP199" s="281" t="str">
        <f t="shared" si="93"/>
        <v>Préciser montant FI, mode de passation et Type marché</v>
      </c>
      <c r="AQ199" s="281" t="str">
        <f t="shared" si="94"/>
        <v>Préciser montant FI, mode de passation et Type marché</v>
      </c>
      <c r="AR199" s="281" t="str">
        <f t="shared" si="95"/>
        <v>Préciser montant FI, mode de passation et Type marché</v>
      </c>
      <c r="AS199" s="281" t="str">
        <f t="shared" si="96"/>
        <v>Préciser montant FI, mode de passation et Type marché</v>
      </c>
      <c r="AT199" s="281" t="str">
        <f t="shared" si="97"/>
        <v>Préciser montant FI, mode de passation et Type marché</v>
      </c>
      <c r="AU199" s="281" t="str">
        <f t="shared" si="98"/>
        <v>Compléter délais du marché</v>
      </c>
      <c r="AV199" s="281" t="str">
        <f t="shared" si="99"/>
        <v>Compléter délais du marché</v>
      </c>
      <c r="AW199" s="280"/>
      <c r="AX199" s="284">
        <f t="shared" si="100"/>
        <v>0</v>
      </c>
      <c r="AY199" s="280"/>
      <c r="AZ199" s="284">
        <f t="shared" si="101"/>
        <v>0</v>
      </c>
      <c r="BA199" s="280"/>
      <c r="BB199" s="284">
        <f t="shared" si="102"/>
        <v>0</v>
      </c>
      <c r="BC199" s="280"/>
      <c r="BD199" s="284">
        <f t="shared" si="103"/>
        <v>0</v>
      </c>
      <c r="BE199" s="280"/>
      <c r="BF199" s="284">
        <f t="shared" si="104"/>
        <v>0</v>
      </c>
      <c r="BG199" s="280"/>
      <c r="BH199" s="284">
        <f t="shared" si="105"/>
        <v>0</v>
      </c>
      <c r="BI199" s="280" t="str">
        <f t="shared" si="106"/>
        <v/>
      </c>
      <c r="BJ199" s="280"/>
      <c r="BK199" s="284">
        <f t="shared" si="107"/>
        <v>0</v>
      </c>
      <c r="BL199" s="280"/>
      <c r="BM199" s="284">
        <f t="shared" si="108"/>
        <v>0</v>
      </c>
      <c r="BN199" s="271">
        <f t="shared" si="109"/>
        <v>0</v>
      </c>
      <c r="BO199" s="271" t="str">
        <f t="shared" si="110"/>
        <v>Confection</v>
      </c>
      <c r="BP199" s="271">
        <f t="shared" si="111"/>
        <v>0</v>
      </c>
      <c r="BQ199" s="269"/>
      <c r="BR199" s="269"/>
      <c r="BS199" s="269"/>
      <c r="BT199" s="285"/>
      <c r="BU199" s="273"/>
    </row>
    <row r="200" spans="1:73" ht="60.75" thickBot="1" x14ac:dyDescent="0.3">
      <c r="A200" s="269"/>
      <c r="B200" s="270"/>
      <c r="C200" s="271" t="str">
        <f t="shared" si="84"/>
        <v/>
      </c>
      <c r="D200" s="271" t="str">
        <f t="shared" si="85"/>
        <v/>
      </c>
      <c r="E200" s="270"/>
      <c r="F200" s="273"/>
      <c r="G200" s="269"/>
      <c r="H200" s="274"/>
      <c r="I200" s="274"/>
      <c r="J200" s="274"/>
      <c r="K200" s="274"/>
      <c r="L200" s="274"/>
      <c r="M200" s="275"/>
      <c r="N200" s="274"/>
      <c r="O200" s="276" t="str">
        <f t="shared" si="86"/>
        <v>Compéter montant FI</v>
      </c>
      <c r="P200" s="277" t="str">
        <f t="shared" si="87"/>
        <v/>
      </c>
      <c r="Q200" s="274"/>
      <c r="R200" s="276" t="str">
        <f t="shared" si="88"/>
        <v>Compléter montant contrat</v>
      </c>
      <c r="S200" s="278" t="str">
        <f t="shared" si="89"/>
        <v/>
      </c>
      <c r="T200" s="274"/>
      <c r="U200" s="276" t="str">
        <f t="shared" si="90"/>
        <v>Compléter montant contrat</v>
      </c>
      <c r="V200" s="279"/>
      <c r="W200" s="279"/>
      <c r="X200" s="279"/>
      <c r="Y200" s="274"/>
      <c r="Z200" s="280"/>
      <c r="AA200" s="281" t="str">
        <f t="shared" si="91"/>
        <v>Compléter date émission</v>
      </c>
      <c r="AB200" s="269"/>
      <c r="AC200" s="269"/>
      <c r="AD200" s="282"/>
      <c r="AE200" s="282"/>
      <c r="AF200" s="270"/>
      <c r="AG200" s="269"/>
      <c r="AH200" s="269"/>
      <c r="AI200" s="269"/>
      <c r="AJ200" s="269"/>
      <c r="AK200" s="283" t="str">
        <f t="shared" si="92"/>
        <v>Compléter mode de gestion et montant FI</v>
      </c>
      <c r="AL200" s="270"/>
      <c r="AM200" s="270"/>
      <c r="AN200" s="270"/>
      <c r="AO200" s="280"/>
      <c r="AP200" s="281" t="str">
        <f t="shared" si="93"/>
        <v>Préciser montant FI, mode de passation et Type marché</v>
      </c>
      <c r="AQ200" s="281" t="str">
        <f t="shared" si="94"/>
        <v>Préciser montant FI, mode de passation et Type marché</v>
      </c>
      <c r="AR200" s="281" t="str">
        <f t="shared" si="95"/>
        <v>Préciser montant FI, mode de passation et Type marché</v>
      </c>
      <c r="AS200" s="281" t="str">
        <f t="shared" si="96"/>
        <v>Préciser montant FI, mode de passation et Type marché</v>
      </c>
      <c r="AT200" s="281" t="str">
        <f t="shared" si="97"/>
        <v>Préciser montant FI, mode de passation et Type marché</v>
      </c>
      <c r="AU200" s="281" t="str">
        <f t="shared" si="98"/>
        <v>Compléter délais du marché</v>
      </c>
      <c r="AV200" s="281" t="str">
        <f t="shared" si="99"/>
        <v>Compléter délais du marché</v>
      </c>
      <c r="AW200" s="280"/>
      <c r="AX200" s="284">
        <f t="shared" si="100"/>
        <v>0</v>
      </c>
      <c r="AY200" s="280"/>
      <c r="AZ200" s="284">
        <f t="shared" si="101"/>
        <v>0</v>
      </c>
      <c r="BA200" s="280"/>
      <c r="BB200" s="284">
        <f t="shared" si="102"/>
        <v>0</v>
      </c>
      <c r="BC200" s="280"/>
      <c r="BD200" s="284">
        <f t="shared" si="103"/>
        <v>0</v>
      </c>
      <c r="BE200" s="280"/>
      <c r="BF200" s="284">
        <f t="shared" si="104"/>
        <v>0</v>
      </c>
      <c r="BG200" s="280"/>
      <c r="BH200" s="284">
        <f t="shared" si="105"/>
        <v>0</v>
      </c>
      <c r="BI200" s="280" t="str">
        <f t="shared" si="106"/>
        <v/>
      </c>
      <c r="BJ200" s="280"/>
      <c r="BK200" s="284">
        <f t="shared" si="107"/>
        <v>0</v>
      </c>
      <c r="BL200" s="280"/>
      <c r="BM200" s="284">
        <f t="shared" si="108"/>
        <v>0</v>
      </c>
      <c r="BN200" s="271">
        <f t="shared" si="109"/>
        <v>0</v>
      </c>
      <c r="BO200" s="271" t="str">
        <f t="shared" si="110"/>
        <v>Confection</v>
      </c>
      <c r="BP200" s="271">
        <f t="shared" si="111"/>
        <v>0</v>
      </c>
      <c r="BQ200" s="269"/>
      <c r="BR200" s="269"/>
      <c r="BS200" s="269"/>
      <c r="BT200" s="285"/>
      <c r="BU200" s="273"/>
    </row>
    <row r="201" spans="1:73" ht="60.75" thickBot="1" x14ac:dyDescent="0.3">
      <c r="A201" s="269"/>
      <c r="B201" s="270"/>
      <c r="C201" s="271" t="str">
        <f t="shared" si="84"/>
        <v/>
      </c>
      <c r="D201" s="271" t="str">
        <f t="shared" si="85"/>
        <v/>
      </c>
      <c r="E201" s="270"/>
      <c r="F201" s="273"/>
      <c r="G201" s="269"/>
      <c r="H201" s="274"/>
      <c r="I201" s="274"/>
      <c r="J201" s="274"/>
      <c r="K201" s="274"/>
      <c r="L201" s="274"/>
      <c r="M201" s="275"/>
      <c r="N201" s="274"/>
      <c r="O201" s="276" t="str">
        <f t="shared" si="86"/>
        <v>Compéter montant FI</v>
      </c>
      <c r="P201" s="277" t="str">
        <f t="shared" si="87"/>
        <v/>
      </c>
      <c r="Q201" s="274"/>
      <c r="R201" s="276" t="str">
        <f t="shared" si="88"/>
        <v>Compléter montant contrat</v>
      </c>
      <c r="S201" s="278" t="str">
        <f t="shared" si="89"/>
        <v/>
      </c>
      <c r="T201" s="274"/>
      <c r="U201" s="276" t="str">
        <f t="shared" si="90"/>
        <v>Compléter montant contrat</v>
      </c>
      <c r="V201" s="279"/>
      <c r="W201" s="279"/>
      <c r="X201" s="279"/>
      <c r="Y201" s="274"/>
      <c r="Z201" s="280"/>
      <c r="AA201" s="281" t="str">
        <f t="shared" si="91"/>
        <v>Compléter date émission</v>
      </c>
      <c r="AB201" s="269"/>
      <c r="AC201" s="269"/>
      <c r="AD201" s="282"/>
      <c r="AE201" s="282"/>
      <c r="AF201" s="270"/>
      <c r="AG201" s="269"/>
      <c r="AH201" s="269"/>
      <c r="AI201" s="269"/>
      <c r="AJ201" s="269"/>
      <c r="AK201" s="283" t="str">
        <f t="shared" si="92"/>
        <v>Compléter mode de gestion et montant FI</v>
      </c>
      <c r="AL201" s="270"/>
      <c r="AM201" s="270"/>
      <c r="AN201" s="270"/>
      <c r="AO201" s="280"/>
      <c r="AP201" s="281" t="str">
        <f t="shared" si="93"/>
        <v>Préciser montant FI, mode de passation et Type marché</v>
      </c>
      <c r="AQ201" s="281" t="str">
        <f t="shared" si="94"/>
        <v>Préciser montant FI, mode de passation et Type marché</v>
      </c>
      <c r="AR201" s="281" t="str">
        <f t="shared" si="95"/>
        <v>Préciser montant FI, mode de passation et Type marché</v>
      </c>
      <c r="AS201" s="281" t="str">
        <f t="shared" si="96"/>
        <v>Préciser montant FI, mode de passation et Type marché</v>
      </c>
      <c r="AT201" s="281" t="str">
        <f t="shared" si="97"/>
        <v>Préciser montant FI, mode de passation et Type marché</v>
      </c>
      <c r="AU201" s="281" t="str">
        <f t="shared" si="98"/>
        <v>Compléter délais du marché</v>
      </c>
      <c r="AV201" s="281" t="str">
        <f t="shared" si="99"/>
        <v>Compléter délais du marché</v>
      </c>
      <c r="AW201" s="280"/>
      <c r="AX201" s="284">
        <f t="shared" si="100"/>
        <v>0</v>
      </c>
      <c r="AY201" s="280"/>
      <c r="AZ201" s="284">
        <f t="shared" si="101"/>
        <v>0</v>
      </c>
      <c r="BA201" s="280"/>
      <c r="BB201" s="284">
        <f t="shared" si="102"/>
        <v>0</v>
      </c>
      <c r="BC201" s="280"/>
      <c r="BD201" s="284">
        <f t="shared" si="103"/>
        <v>0</v>
      </c>
      <c r="BE201" s="280"/>
      <c r="BF201" s="284">
        <f t="shared" si="104"/>
        <v>0</v>
      </c>
      <c r="BG201" s="280"/>
      <c r="BH201" s="284">
        <f t="shared" si="105"/>
        <v>0</v>
      </c>
      <c r="BI201" s="280" t="str">
        <f t="shared" si="106"/>
        <v/>
      </c>
      <c r="BJ201" s="280"/>
      <c r="BK201" s="284">
        <f t="shared" si="107"/>
        <v>0</v>
      </c>
      <c r="BL201" s="280"/>
      <c r="BM201" s="284">
        <f t="shared" si="108"/>
        <v>0</v>
      </c>
      <c r="BN201" s="271">
        <f t="shared" si="109"/>
        <v>0</v>
      </c>
      <c r="BO201" s="271" t="str">
        <f t="shared" si="110"/>
        <v>Confection</v>
      </c>
      <c r="BP201" s="271">
        <f t="shared" si="111"/>
        <v>0</v>
      </c>
      <c r="BQ201" s="269"/>
      <c r="BR201" s="269"/>
      <c r="BS201" s="269"/>
      <c r="BT201" s="285"/>
      <c r="BU201" s="273"/>
    </row>
    <row r="202" spans="1:73" ht="60.75" thickBot="1" x14ac:dyDescent="0.3">
      <c r="A202" s="269"/>
      <c r="B202" s="270"/>
      <c r="C202" s="271" t="str">
        <f t="shared" si="84"/>
        <v/>
      </c>
      <c r="D202" s="271" t="str">
        <f t="shared" si="85"/>
        <v/>
      </c>
      <c r="E202" s="270"/>
      <c r="F202" s="273"/>
      <c r="G202" s="269"/>
      <c r="H202" s="274"/>
      <c r="I202" s="274"/>
      <c r="J202" s="274"/>
      <c r="K202" s="274"/>
      <c r="L202" s="274"/>
      <c r="M202" s="275"/>
      <c r="N202" s="274"/>
      <c r="O202" s="276" t="str">
        <f t="shared" si="86"/>
        <v>Compéter montant FI</v>
      </c>
      <c r="P202" s="277" t="str">
        <f t="shared" si="87"/>
        <v/>
      </c>
      <c r="Q202" s="274"/>
      <c r="R202" s="276" t="str">
        <f t="shared" si="88"/>
        <v>Compléter montant contrat</v>
      </c>
      <c r="S202" s="278" t="str">
        <f t="shared" si="89"/>
        <v/>
      </c>
      <c r="T202" s="274"/>
      <c r="U202" s="276" t="str">
        <f t="shared" si="90"/>
        <v>Compléter montant contrat</v>
      </c>
      <c r="V202" s="279"/>
      <c r="W202" s="279"/>
      <c r="X202" s="279"/>
      <c r="Y202" s="274"/>
      <c r="Z202" s="280"/>
      <c r="AA202" s="281" t="str">
        <f t="shared" si="91"/>
        <v>Compléter date émission</v>
      </c>
      <c r="AB202" s="269"/>
      <c r="AC202" s="269"/>
      <c r="AD202" s="282"/>
      <c r="AE202" s="282"/>
      <c r="AF202" s="270"/>
      <c r="AG202" s="269"/>
      <c r="AH202" s="269"/>
      <c r="AI202" s="269"/>
      <c r="AJ202" s="269"/>
      <c r="AK202" s="283" t="str">
        <f t="shared" si="92"/>
        <v>Compléter mode de gestion et montant FI</v>
      </c>
      <c r="AL202" s="270"/>
      <c r="AM202" s="270"/>
      <c r="AN202" s="270"/>
      <c r="AO202" s="280"/>
      <c r="AP202" s="281" t="str">
        <f t="shared" si="93"/>
        <v>Préciser montant FI, mode de passation et Type marché</v>
      </c>
      <c r="AQ202" s="281" t="str">
        <f t="shared" si="94"/>
        <v>Préciser montant FI, mode de passation et Type marché</v>
      </c>
      <c r="AR202" s="281" t="str">
        <f t="shared" si="95"/>
        <v>Préciser montant FI, mode de passation et Type marché</v>
      </c>
      <c r="AS202" s="281" t="str">
        <f t="shared" si="96"/>
        <v>Préciser montant FI, mode de passation et Type marché</v>
      </c>
      <c r="AT202" s="281" t="str">
        <f t="shared" si="97"/>
        <v>Préciser montant FI, mode de passation et Type marché</v>
      </c>
      <c r="AU202" s="281" t="str">
        <f t="shared" si="98"/>
        <v>Compléter délais du marché</v>
      </c>
      <c r="AV202" s="281" t="str">
        <f t="shared" si="99"/>
        <v>Compléter délais du marché</v>
      </c>
      <c r="AW202" s="280"/>
      <c r="AX202" s="284">
        <f t="shared" si="100"/>
        <v>0</v>
      </c>
      <c r="AY202" s="280"/>
      <c r="AZ202" s="284">
        <f t="shared" si="101"/>
        <v>0</v>
      </c>
      <c r="BA202" s="280"/>
      <c r="BB202" s="284">
        <f t="shared" si="102"/>
        <v>0</v>
      </c>
      <c r="BC202" s="280"/>
      <c r="BD202" s="284">
        <f t="shared" si="103"/>
        <v>0</v>
      </c>
      <c r="BE202" s="280"/>
      <c r="BF202" s="284">
        <f t="shared" si="104"/>
        <v>0</v>
      </c>
      <c r="BG202" s="280"/>
      <c r="BH202" s="284">
        <f t="shared" si="105"/>
        <v>0</v>
      </c>
      <c r="BI202" s="280" t="str">
        <f t="shared" si="106"/>
        <v/>
      </c>
      <c r="BJ202" s="280"/>
      <c r="BK202" s="284">
        <f t="shared" si="107"/>
        <v>0</v>
      </c>
      <c r="BL202" s="280"/>
      <c r="BM202" s="284">
        <f t="shared" si="108"/>
        <v>0</v>
      </c>
      <c r="BN202" s="271">
        <f t="shared" si="109"/>
        <v>0</v>
      </c>
      <c r="BO202" s="271" t="str">
        <f t="shared" si="110"/>
        <v>Confection</v>
      </c>
      <c r="BP202" s="271">
        <f t="shared" si="111"/>
        <v>0</v>
      </c>
      <c r="BQ202" s="269"/>
      <c r="BR202" s="269"/>
      <c r="BS202" s="269"/>
      <c r="BT202" s="285"/>
      <c r="BU202" s="273"/>
    </row>
    <row r="203" spans="1:73" ht="60.75" thickBot="1" x14ac:dyDescent="0.3">
      <c r="A203" s="269"/>
      <c r="B203" s="270"/>
      <c r="C203" s="271" t="str">
        <f t="shared" si="84"/>
        <v/>
      </c>
      <c r="D203" s="271" t="str">
        <f t="shared" si="85"/>
        <v/>
      </c>
      <c r="E203" s="270"/>
      <c r="F203" s="273"/>
      <c r="G203" s="269"/>
      <c r="H203" s="274"/>
      <c r="I203" s="274"/>
      <c r="J203" s="274"/>
      <c r="K203" s="274"/>
      <c r="L203" s="274"/>
      <c r="M203" s="275"/>
      <c r="N203" s="274"/>
      <c r="O203" s="276" t="str">
        <f t="shared" si="86"/>
        <v>Compéter montant FI</v>
      </c>
      <c r="P203" s="277" t="str">
        <f t="shared" si="87"/>
        <v/>
      </c>
      <c r="Q203" s="274"/>
      <c r="R203" s="276" t="str">
        <f t="shared" si="88"/>
        <v>Compléter montant contrat</v>
      </c>
      <c r="S203" s="278" t="str">
        <f t="shared" si="89"/>
        <v/>
      </c>
      <c r="T203" s="274"/>
      <c r="U203" s="276" t="str">
        <f t="shared" si="90"/>
        <v>Compléter montant contrat</v>
      </c>
      <c r="V203" s="279"/>
      <c r="W203" s="279"/>
      <c r="X203" s="279"/>
      <c r="Y203" s="274"/>
      <c r="Z203" s="280"/>
      <c r="AA203" s="281" t="str">
        <f t="shared" si="91"/>
        <v>Compléter date émission</v>
      </c>
      <c r="AB203" s="269"/>
      <c r="AC203" s="269"/>
      <c r="AD203" s="282"/>
      <c r="AE203" s="282"/>
      <c r="AF203" s="270"/>
      <c r="AG203" s="269"/>
      <c r="AH203" s="269"/>
      <c r="AI203" s="269"/>
      <c r="AJ203" s="269"/>
      <c r="AK203" s="283" t="str">
        <f t="shared" si="92"/>
        <v>Compléter mode de gestion et montant FI</v>
      </c>
      <c r="AL203" s="270"/>
      <c r="AM203" s="270"/>
      <c r="AN203" s="270"/>
      <c r="AO203" s="280"/>
      <c r="AP203" s="281" t="str">
        <f t="shared" si="93"/>
        <v>Préciser montant FI, mode de passation et Type marché</v>
      </c>
      <c r="AQ203" s="281" t="str">
        <f t="shared" si="94"/>
        <v>Préciser montant FI, mode de passation et Type marché</v>
      </c>
      <c r="AR203" s="281" t="str">
        <f t="shared" si="95"/>
        <v>Préciser montant FI, mode de passation et Type marché</v>
      </c>
      <c r="AS203" s="281" t="str">
        <f t="shared" si="96"/>
        <v>Préciser montant FI, mode de passation et Type marché</v>
      </c>
      <c r="AT203" s="281" t="str">
        <f t="shared" si="97"/>
        <v>Préciser montant FI, mode de passation et Type marché</v>
      </c>
      <c r="AU203" s="281" t="str">
        <f t="shared" si="98"/>
        <v>Compléter délais du marché</v>
      </c>
      <c r="AV203" s="281" t="str">
        <f t="shared" si="99"/>
        <v>Compléter délais du marché</v>
      </c>
      <c r="AW203" s="280"/>
      <c r="AX203" s="284">
        <f t="shared" si="100"/>
        <v>0</v>
      </c>
      <c r="AY203" s="280"/>
      <c r="AZ203" s="284">
        <f t="shared" si="101"/>
        <v>0</v>
      </c>
      <c r="BA203" s="280"/>
      <c r="BB203" s="284">
        <f t="shared" si="102"/>
        <v>0</v>
      </c>
      <c r="BC203" s="280"/>
      <c r="BD203" s="284">
        <f t="shared" si="103"/>
        <v>0</v>
      </c>
      <c r="BE203" s="280"/>
      <c r="BF203" s="284">
        <f t="shared" si="104"/>
        <v>0</v>
      </c>
      <c r="BG203" s="280"/>
      <c r="BH203" s="284">
        <f t="shared" si="105"/>
        <v>0</v>
      </c>
      <c r="BI203" s="280" t="str">
        <f t="shared" si="106"/>
        <v/>
      </c>
      <c r="BJ203" s="280"/>
      <c r="BK203" s="284">
        <f t="shared" si="107"/>
        <v>0</v>
      </c>
      <c r="BL203" s="280"/>
      <c r="BM203" s="284">
        <f t="shared" si="108"/>
        <v>0</v>
      </c>
      <c r="BN203" s="271">
        <f t="shared" si="109"/>
        <v>0</v>
      </c>
      <c r="BO203" s="271" t="str">
        <f t="shared" si="110"/>
        <v>Confection</v>
      </c>
      <c r="BP203" s="271">
        <f t="shared" si="111"/>
        <v>0</v>
      </c>
      <c r="BQ203" s="269"/>
      <c r="BR203" s="269"/>
      <c r="BS203" s="269"/>
      <c r="BT203" s="285"/>
      <c r="BU203" s="273"/>
    </row>
    <row r="204" spans="1:73" ht="60.75" thickBot="1" x14ac:dyDescent="0.3">
      <c r="A204" s="269"/>
      <c r="B204" s="270"/>
      <c r="C204" s="271" t="str">
        <f t="shared" si="84"/>
        <v/>
      </c>
      <c r="D204" s="271" t="str">
        <f t="shared" si="85"/>
        <v/>
      </c>
      <c r="E204" s="270"/>
      <c r="F204" s="273"/>
      <c r="G204" s="269"/>
      <c r="H204" s="274"/>
      <c r="I204" s="274"/>
      <c r="J204" s="274"/>
      <c r="K204" s="274"/>
      <c r="L204" s="274"/>
      <c r="M204" s="275"/>
      <c r="N204" s="274"/>
      <c r="O204" s="276" t="str">
        <f t="shared" si="86"/>
        <v>Compéter montant FI</v>
      </c>
      <c r="P204" s="277" t="str">
        <f t="shared" si="87"/>
        <v/>
      </c>
      <c r="Q204" s="274"/>
      <c r="R204" s="276" t="str">
        <f t="shared" si="88"/>
        <v>Compléter montant contrat</v>
      </c>
      <c r="S204" s="278" t="str">
        <f t="shared" si="89"/>
        <v/>
      </c>
      <c r="T204" s="274"/>
      <c r="U204" s="276" t="str">
        <f t="shared" si="90"/>
        <v>Compléter montant contrat</v>
      </c>
      <c r="V204" s="279"/>
      <c r="W204" s="279"/>
      <c r="X204" s="279"/>
      <c r="Y204" s="274"/>
      <c r="Z204" s="280"/>
      <c r="AA204" s="281" t="str">
        <f t="shared" si="91"/>
        <v>Compléter date émission</v>
      </c>
      <c r="AB204" s="269"/>
      <c r="AC204" s="269"/>
      <c r="AD204" s="282"/>
      <c r="AE204" s="282"/>
      <c r="AF204" s="270"/>
      <c r="AG204" s="269"/>
      <c r="AH204" s="269"/>
      <c r="AI204" s="269"/>
      <c r="AJ204" s="269"/>
      <c r="AK204" s="283" t="str">
        <f t="shared" si="92"/>
        <v>Compléter mode de gestion et montant FI</v>
      </c>
      <c r="AL204" s="270"/>
      <c r="AM204" s="270"/>
      <c r="AN204" s="270"/>
      <c r="AO204" s="280"/>
      <c r="AP204" s="281" t="str">
        <f t="shared" si="93"/>
        <v>Préciser montant FI, mode de passation et Type marché</v>
      </c>
      <c r="AQ204" s="281" t="str">
        <f t="shared" si="94"/>
        <v>Préciser montant FI, mode de passation et Type marché</v>
      </c>
      <c r="AR204" s="281" t="str">
        <f t="shared" si="95"/>
        <v>Préciser montant FI, mode de passation et Type marché</v>
      </c>
      <c r="AS204" s="281" t="str">
        <f t="shared" si="96"/>
        <v>Préciser montant FI, mode de passation et Type marché</v>
      </c>
      <c r="AT204" s="281" t="str">
        <f t="shared" si="97"/>
        <v>Préciser montant FI, mode de passation et Type marché</v>
      </c>
      <c r="AU204" s="281" t="str">
        <f t="shared" si="98"/>
        <v>Compléter délais du marché</v>
      </c>
      <c r="AV204" s="281" t="str">
        <f t="shared" si="99"/>
        <v>Compléter délais du marché</v>
      </c>
      <c r="AW204" s="280"/>
      <c r="AX204" s="284">
        <f t="shared" si="100"/>
        <v>0</v>
      </c>
      <c r="AY204" s="280"/>
      <c r="AZ204" s="284">
        <f t="shared" si="101"/>
        <v>0</v>
      </c>
      <c r="BA204" s="280"/>
      <c r="BB204" s="284">
        <f t="shared" si="102"/>
        <v>0</v>
      </c>
      <c r="BC204" s="280"/>
      <c r="BD204" s="284">
        <f t="shared" si="103"/>
        <v>0</v>
      </c>
      <c r="BE204" s="280"/>
      <c r="BF204" s="284">
        <f t="shared" si="104"/>
        <v>0</v>
      </c>
      <c r="BG204" s="280"/>
      <c r="BH204" s="284">
        <f t="shared" si="105"/>
        <v>0</v>
      </c>
      <c r="BI204" s="280" t="str">
        <f t="shared" si="106"/>
        <v/>
      </c>
      <c r="BJ204" s="280"/>
      <c r="BK204" s="284">
        <f t="shared" si="107"/>
        <v>0</v>
      </c>
      <c r="BL204" s="280"/>
      <c r="BM204" s="284">
        <f t="shared" si="108"/>
        <v>0</v>
      </c>
      <c r="BN204" s="271">
        <f t="shared" si="109"/>
        <v>0</v>
      </c>
      <c r="BO204" s="271" t="str">
        <f t="shared" si="110"/>
        <v>Confection</v>
      </c>
      <c r="BP204" s="271">
        <f t="shared" si="111"/>
        <v>0</v>
      </c>
      <c r="BQ204" s="269"/>
      <c r="BR204" s="269"/>
      <c r="BS204" s="269"/>
      <c r="BT204" s="285"/>
      <c r="BU204" s="273"/>
    </row>
    <row r="205" spans="1:73" ht="60.75" thickBot="1" x14ac:dyDescent="0.3">
      <c r="A205" s="269"/>
      <c r="B205" s="270"/>
      <c r="C205" s="271" t="str">
        <f t="shared" si="84"/>
        <v/>
      </c>
      <c r="D205" s="271" t="str">
        <f t="shared" si="85"/>
        <v/>
      </c>
      <c r="E205" s="270"/>
      <c r="F205" s="273"/>
      <c r="G205" s="269"/>
      <c r="H205" s="274"/>
      <c r="I205" s="274"/>
      <c r="J205" s="274"/>
      <c r="K205" s="274"/>
      <c r="L205" s="274"/>
      <c r="M205" s="275"/>
      <c r="N205" s="274"/>
      <c r="O205" s="276" t="str">
        <f t="shared" si="86"/>
        <v>Compéter montant FI</v>
      </c>
      <c r="P205" s="277" t="str">
        <f t="shared" si="87"/>
        <v/>
      </c>
      <c r="Q205" s="274"/>
      <c r="R205" s="276" t="str">
        <f t="shared" si="88"/>
        <v>Compléter montant contrat</v>
      </c>
      <c r="S205" s="278" t="str">
        <f t="shared" si="89"/>
        <v/>
      </c>
      <c r="T205" s="274"/>
      <c r="U205" s="276" t="str">
        <f t="shared" si="90"/>
        <v>Compléter montant contrat</v>
      </c>
      <c r="V205" s="279"/>
      <c r="W205" s="279"/>
      <c r="X205" s="279"/>
      <c r="Y205" s="274"/>
      <c r="Z205" s="280"/>
      <c r="AA205" s="281" t="str">
        <f t="shared" si="91"/>
        <v>Compléter date émission</v>
      </c>
      <c r="AB205" s="269"/>
      <c r="AC205" s="269"/>
      <c r="AD205" s="282"/>
      <c r="AE205" s="282"/>
      <c r="AF205" s="270"/>
      <c r="AG205" s="269"/>
      <c r="AH205" s="269"/>
      <c r="AI205" s="269"/>
      <c r="AJ205" s="269"/>
      <c r="AK205" s="283" t="str">
        <f t="shared" si="92"/>
        <v>Compléter mode de gestion et montant FI</v>
      </c>
      <c r="AL205" s="270"/>
      <c r="AM205" s="270"/>
      <c r="AN205" s="270"/>
      <c r="AO205" s="280"/>
      <c r="AP205" s="281" t="str">
        <f t="shared" si="93"/>
        <v>Préciser montant FI, mode de passation et Type marché</v>
      </c>
      <c r="AQ205" s="281" t="str">
        <f t="shared" si="94"/>
        <v>Préciser montant FI, mode de passation et Type marché</v>
      </c>
      <c r="AR205" s="281" t="str">
        <f t="shared" si="95"/>
        <v>Préciser montant FI, mode de passation et Type marché</v>
      </c>
      <c r="AS205" s="281" t="str">
        <f t="shared" si="96"/>
        <v>Préciser montant FI, mode de passation et Type marché</v>
      </c>
      <c r="AT205" s="281" t="str">
        <f t="shared" si="97"/>
        <v>Préciser montant FI, mode de passation et Type marché</v>
      </c>
      <c r="AU205" s="281" t="str">
        <f t="shared" si="98"/>
        <v>Compléter délais du marché</v>
      </c>
      <c r="AV205" s="281" t="str">
        <f t="shared" si="99"/>
        <v>Compléter délais du marché</v>
      </c>
      <c r="AW205" s="280"/>
      <c r="AX205" s="284">
        <f t="shared" si="100"/>
        <v>0</v>
      </c>
      <c r="AY205" s="280"/>
      <c r="AZ205" s="284">
        <f t="shared" si="101"/>
        <v>0</v>
      </c>
      <c r="BA205" s="280"/>
      <c r="BB205" s="284">
        <f t="shared" si="102"/>
        <v>0</v>
      </c>
      <c r="BC205" s="280"/>
      <c r="BD205" s="284">
        <f t="shared" si="103"/>
        <v>0</v>
      </c>
      <c r="BE205" s="280"/>
      <c r="BF205" s="284">
        <f t="shared" si="104"/>
        <v>0</v>
      </c>
      <c r="BG205" s="280"/>
      <c r="BH205" s="284">
        <f t="shared" si="105"/>
        <v>0</v>
      </c>
      <c r="BI205" s="280" t="str">
        <f t="shared" si="106"/>
        <v/>
      </c>
      <c r="BJ205" s="280"/>
      <c r="BK205" s="284">
        <f t="shared" si="107"/>
        <v>0</v>
      </c>
      <c r="BL205" s="280"/>
      <c r="BM205" s="284">
        <f t="shared" si="108"/>
        <v>0</v>
      </c>
      <c r="BN205" s="271">
        <f t="shared" si="109"/>
        <v>0</v>
      </c>
      <c r="BO205" s="271" t="str">
        <f t="shared" si="110"/>
        <v>Confection</v>
      </c>
      <c r="BP205" s="271">
        <f t="shared" si="111"/>
        <v>0</v>
      </c>
      <c r="BQ205" s="269"/>
      <c r="BR205" s="269"/>
      <c r="BS205" s="269"/>
      <c r="BT205" s="285"/>
      <c r="BU205" s="273"/>
    </row>
    <row r="206" spans="1:73" ht="60.75" thickBot="1" x14ac:dyDescent="0.3">
      <c r="A206" s="269"/>
      <c r="B206" s="270"/>
      <c r="C206" s="271" t="str">
        <f t="shared" si="84"/>
        <v/>
      </c>
      <c r="D206" s="271" t="str">
        <f t="shared" si="85"/>
        <v/>
      </c>
      <c r="E206" s="270"/>
      <c r="F206" s="273"/>
      <c r="G206" s="269"/>
      <c r="H206" s="274"/>
      <c r="I206" s="274"/>
      <c r="J206" s="274"/>
      <c r="K206" s="274"/>
      <c r="L206" s="274"/>
      <c r="M206" s="275"/>
      <c r="N206" s="274"/>
      <c r="O206" s="276" t="str">
        <f t="shared" si="86"/>
        <v>Compéter montant FI</v>
      </c>
      <c r="P206" s="277" t="str">
        <f t="shared" si="87"/>
        <v/>
      </c>
      <c r="Q206" s="274"/>
      <c r="R206" s="276" t="str">
        <f t="shared" si="88"/>
        <v>Compléter montant contrat</v>
      </c>
      <c r="S206" s="278" t="str">
        <f t="shared" si="89"/>
        <v/>
      </c>
      <c r="T206" s="274"/>
      <c r="U206" s="276" t="str">
        <f t="shared" si="90"/>
        <v>Compléter montant contrat</v>
      </c>
      <c r="V206" s="279"/>
      <c r="W206" s="279"/>
      <c r="X206" s="279"/>
      <c r="Y206" s="274"/>
      <c r="Z206" s="280"/>
      <c r="AA206" s="281" t="str">
        <f t="shared" si="91"/>
        <v>Compléter date émission</v>
      </c>
      <c r="AB206" s="269"/>
      <c r="AC206" s="269"/>
      <c r="AD206" s="282"/>
      <c r="AE206" s="282"/>
      <c r="AF206" s="270"/>
      <c r="AG206" s="269"/>
      <c r="AH206" s="269"/>
      <c r="AI206" s="269"/>
      <c r="AJ206" s="269"/>
      <c r="AK206" s="283" t="str">
        <f t="shared" si="92"/>
        <v>Compléter mode de gestion et montant FI</v>
      </c>
      <c r="AL206" s="270"/>
      <c r="AM206" s="270"/>
      <c r="AN206" s="270"/>
      <c r="AO206" s="280"/>
      <c r="AP206" s="281" t="str">
        <f t="shared" si="93"/>
        <v>Préciser montant FI, mode de passation et Type marché</v>
      </c>
      <c r="AQ206" s="281" t="str">
        <f t="shared" si="94"/>
        <v>Préciser montant FI, mode de passation et Type marché</v>
      </c>
      <c r="AR206" s="281" t="str">
        <f t="shared" si="95"/>
        <v>Préciser montant FI, mode de passation et Type marché</v>
      </c>
      <c r="AS206" s="281" t="str">
        <f t="shared" si="96"/>
        <v>Préciser montant FI, mode de passation et Type marché</v>
      </c>
      <c r="AT206" s="281" t="str">
        <f t="shared" si="97"/>
        <v>Préciser montant FI, mode de passation et Type marché</v>
      </c>
      <c r="AU206" s="281" t="str">
        <f t="shared" si="98"/>
        <v>Compléter délais du marché</v>
      </c>
      <c r="AV206" s="281" t="str">
        <f t="shared" si="99"/>
        <v>Compléter délais du marché</v>
      </c>
      <c r="AW206" s="280"/>
      <c r="AX206" s="284">
        <f t="shared" si="100"/>
        <v>0</v>
      </c>
      <c r="AY206" s="280"/>
      <c r="AZ206" s="284">
        <f t="shared" si="101"/>
        <v>0</v>
      </c>
      <c r="BA206" s="280"/>
      <c r="BB206" s="284">
        <f t="shared" si="102"/>
        <v>0</v>
      </c>
      <c r="BC206" s="280"/>
      <c r="BD206" s="284">
        <f t="shared" si="103"/>
        <v>0</v>
      </c>
      <c r="BE206" s="280"/>
      <c r="BF206" s="284">
        <f t="shared" si="104"/>
        <v>0</v>
      </c>
      <c r="BG206" s="280"/>
      <c r="BH206" s="284">
        <f t="shared" si="105"/>
        <v>0</v>
      </c>
      <c r="BI206" s="280" t="str">
        <f t="shared" si="106"/>
        <v/>
      </c>
      <c r="BJ206" s="280"/>
      <c r="BK206" s="284">
        <f t="shared" si="107"/>
        <v>0</v>
      </c>
      <c r="BL206" s="280"/>
      <c r="BM206" s="284">
        <f t="shared" si="108"/>
        <v>0</v>
      </c>
      <c r="BN206" s="271">
        <f t="shared" si="109"/>
        <v>0</v>
      </c>
      <c r="BO206" s="271" t="str">
        <f t="shared" si="110"/>
        <v>Confection</v>
      </c>
      <c r="BP206" s="271">
        <f t="shared" si="111"/>
        <v>0</v>
      </c>
      <c r="BQ206" s="269"/>
      <c r="BR206" s="269"/>
      <c r="BS206" s="269"/>
      <c r="BT206" s="285"/>
      <c r="BU206" s="273"/>
    </row>
    <row r="207" spans="1:73" ht="60.75" thickBot="1" x14ac:dyDescent="0.3">
      <c r="A207" s="269"/>
      <c r="B207" s="270"/>
      <c r="C207" s="271" t="str">
        <f t="shared" si="84"/>
        <v/>
      </c>
      <c r="D207" s="271" t="str">
        <f t="shared" si="85"/>
        <v/>
      </c>
      <c r="E207" s="270"/>
      <c r="F207" s="273"/>
      <c r="G207" s="269"/>
      <c r="H207" s="274"/>
      <c r="I207" s="274"/>
      <c r="J207" s="274"/>
      <c r="K207" s="274"/>
      <c r="L207" s="274"/>
      <c r="M207" s="275"/>
      <c r="N207" s="274"/>
      <c r="O207" s="276" t="str">
        <f t="shared" si="86"/>
        <v>Compéter montant FI</v>
      </c>
      <c r="P207" s="277" t="str">
        <f t="shared" si="87"/>
        <v/>
      </c>
      <c r="Q207" s="274"/>
      <c r="R207" s="276" t="str">
        <f t="shared" si="88"/>
        <v>Compléter montant contrat</v>
      </c>
      <c r="S207" s="278" t="str">
        <f t="shared" si="89"/>
        <v/>
      </c>
      <c r="T207" s="274"/>
      <c r="U207" s="276" t="str">
        <f t="shared" si="90"/>
        <v>Compléter montant contrat</v>
      </c>
      <c r="V207" s="279"/>
      <c r="W207" s="279"/>
      <c r="X207" s="279"/>
      <c r="Y207" s="274"/>
      <c r="Z207" s="280"/>
      <c r="AA207" s="281" t="str">
        <f t="shared" si="91"/>
        <v>Compléter date émission</v>
      </c>
      <c r="AB207" s="269"/>
      <c r="AC207" s="269"/>
      <c r="AD207" s="282"/>
      <c r="AE207" s="282"/>
      <c r="AF207" s="270"/>
      <c r="AG207" s="269"/>
      <c r="AH207" s="269"/>
      <c r="AI207" s="269"/>
      <c r="AJ207" s="269"/>
      <c r="AK207" s="283" t="str">
        <f t="shared" si="92"/>
        <v>Compléter mode de gestion et montant FI</v>
      </c>
      <c r="AL207" s="270"/>
      <c r="AM207" s="270"/>
      <c r="AN207" s="270"/>
      <c r="AO207" s="280"/>
      <c r="AP207" s="281" t="str">
        <f t="shared" si="93"/>
        <v>Préciser montant FI, mode de passation et Type marché</v>
      </c>
      <c r="AQ207" s="281" t="str">
        <f t="shared" si="94"/>
        <v>Préciser montant FI, mode de passation et Type marché</v>
      </c>
      <c r="AR207" s="281" t="str">
        <f t="shared" si="95"/>
        <v>Préciser montant FI, mode de passation et Type marché</v>
      </c>
      <c r="AS207" s="281" t="str">
        <f t="shared" si="96"/>
        <v>Préciser montant FI, mode de passation et Type marché</v>
      </c>
      <c r="AT207" s="281" t="str">
        <f t="shared" si="97"/>
        <v>Préciser montant FI, mode de passation et Type marché</v>
      </c>
      <c r="AU207" s="281" t="str">
        <f t="shared" si="98"/>
        <v>Compléter délais du marché</v>
      </c>
      <c r="AV207" s="281" t="str">
        <f t="shared" si="99"/>
        <v>Compléter délais du marché</v>
      </c>
      <c r="AW207" s="280"/>
      <c r="AX207" s="284">
        <f t="shared" si="100"/>
        <v>0</v>
      </c>
      <c r="AY207" s="280"/>
      <c r="AZ207" s="284">
        <f t="shared" si="101"/>
        <v>0</v>
      </c>
      <c r="BA207" s="280"/>
      <c r="BB207" s="284">
        <f t="shared" si="102"/>
        <v>0</v>
      </c>
      <c r="BC207" s="280"/>
      <c r="BD207" s="284">
        <f t="shared" si="103"/>
        <v>0</v>
      </c>
      <c r="BE207" s="280"/>
      <c r="BF207" s="284">
        <f t="shared" si="104"/>
        <v>0</v>
      </c>
      <c r="BG207" s="280"/>
      <c r="BH207" s="284">
        <f t="shared" si="105"/>
        <v>0</v>
      </c>
      <c r="BI207" s="280" t="str">
        <f t="shared" si="106"/>
        <v/>
      </c>
      <c r="BJ207" s="280"/>
      <c r="BK207" s="284">
        <f t="shared" si="107"/>
        <v>0</v>
      </c>
      <c r="BL207" s="280"/>
      <c r="BM207" s="284">
        <f t="shared" si="108"/>
        <v>0</v>
      </c>
      <c r="BN207" s="271">
        <f t="shared" si="109"/>
        <v>0</v>
      </c>
      <c r="BO207" s="271" t="str">
        <f t="shared" si="110"/>
        <v>Confection</v>
      </c>
      <c r="BP207" s="271">
        <f t="shared" si="111"/>
        <v>0</v>
      </c>
      <c r="BQ207" s="269"/>
      <c r="BR207" s="269"/>
      <c r="BS207" s="269"/>
      <c r="BT207" s="285"/>
      <c r="BU207" s="273"/>
    </row>
    <row r="208" spans="1:73" ht="60.75" thickBot="1" x14ac:dyDescent="0.3">
      <c r="A208" s="269"/>
      <c r="B208" s="270"/>
      <c r="C208" s="271" t="str">
        <f t="shared" si="84"/>
        <v/>
      </c>
      <c r="D208" s="271" t="str">
        <f t="shared" si="85"/>
        <v/>
      </c>
      <c r="E208" s="270"/>
      <c r="F208" s="273"/>
      <c r="G208" s="269"/>
      <c r="H208" s="274"/>
      <c r="I208" s="274"/>
      <c r="J208" s="274"/>
      <c r="K208" s="274"/>
      <c r="L208" s="274"/>
      <c r="M208" s="275"/>
      <c r="N208" s="274"/>
      <c r="O208" s="276" t="str">
        <f t="shared" si="86"/>
        <v>Compéter montant FI</v>
      </c>
      <c r="P208" s="277" t="str">
        <f t="shared" si="87"/>
        <v/>
      </c>
      <c r="Q208" s="274"/>
      <c r="R208" s="276" t="str">
        <f t="shared" si="88"/>
        <v>Compléter montant contrat</v>
      </c>
      <c r="S208" s="278" t="str">
        <f t="shared" si="89"/>
        <v/>
      </c>
      <c r="T208" s="274"/>
      <c r="U208" s="276" t="str">
        <f t="shared" si="90"/>
        <v>Compléter montant contrat</v>
      </c>
      <c r="V208" s="279"/>
      <c r="W208" s="279"/>
      <c r="X208" s="279"/>
      <c r="Y208" s="274"/>
      <c r="Z208" s="280"/>
      <c r="AA208" s="281" t="str">
        <f t="shared" si="91"/>
        <v>Compléter date émission</v>
      </c>
      <c r="AB208" s="269"/>
      <c r="AC208" s="269"/>
      <c r="AD208" s="282"/>
      <c r="AE208" s="282"/>
      <c r="AF208" s="270"/>
      <c r="AG208" s="269"/>
      <c r="AH208" s="269"/>
      <c r="AI208" s="269"/>
      <c r="AJ208" s="269"/>
      <c r="AK208" s="283" t="str">
        <f t="shared" si="92"/>
        <v>Compléter mode de gestion et montant FI</v>
      </c>
      <c r="AL208" s="270"/>
      <c r="AM208" s="270"/>
      <c r="AN208" s="270"/>
      <c r="AO208" s="280"/>
      <c r="AP208" s="281" t="str">
        <f t="shared" si="93"/>
        <v>Préciser montant FI, mode de passation et Type marché</v>
      </c>
      <c r="AQ208" s="281" t="str">
        <f t="shared" si="94"/>
        <v>Préciser montant FI, mode de passation et Type marché</v>
      </c>
      <c r="AR208" s="281" t="str">
        <f t="shared" si="95"/>
        <v>Préciser montant FI, mode de passation et Type marché</v>
      </c>
      <c r="AS208" s="281" t="str">
        <f t="shared" si="96"/>
        <v>Préciser montant FI, mode de passation et Type marché</v>
      </c>
      <c r="AT208" s="281" t="str">
        <f t="shared" si="97"/>
        <v>Préciser montant FI, mode de passation et Type marché</v>
      </c>
      <c r="AU208" s="281" t="str">
        <f t="shared" si="98"/>
        <v>Compléter délais du marché</v>
      </c>
      <c r="AV208" s="281" t="str">
        <f t="shared" si="99"/>
        <v>Compléter délais du marché</v>
      </c>
      <c r="AW208" s="280"/>
      <c r="AX208" s="284">
        <f t="shared" si="100"/>
        <v>0</v>
      </c>
      <c r="AY208" s="280"/>
      <c r="AZ208" s="284">
        <f t="shared" si="101"/>
        <v>0</v>
      </c>
      <c r="BA208" s="280"/>
      <c r="BB208" s="284">
        <f t="shared" si="102"/>
        <v>0</v>
      </c>
      <c r="BC208" s="280"/>
      <c r="BD208" s="284">
        <f t="shared" si="103"/>
        <v>0</v>
      </c>
      <c r="BE208" s="280"/>
      <c r="BF208" s="284">
        <f t="shared" si="104"/>
        <v>0</v>
      </c>
      <c r="BG208" s="280"/>
      <c r="BH208" s="284">
        <f t="shared" si="105"/>
        <v>0</v>
      </c>
      <c r="BI208" s="280" t="str">
        <f t="shared" si="106"/>
        <v/>
      </c>
      <c r="BJ208" s="280"/>
      <c r="BK208" s="284">
        <f t="shared" si="107"/>
        <v>0</v>
      </c>
      <c r="BL208" s="280"/>
      <c r="BM208" s="284">
        <f t="shared" si="108"/>
        <v>0</v>
      </c>
      <c r="BN208" s="271">
        <f t="shared" si="109"/>
        <v>0</v>
      </c>
      <c r="BO208" s="271" t="str">
        <f t="shared" si="110"/>
        <v>Confection</v>
      </c>
      <c r="BP208" s="271">
        <f t="shared" si="111"/>
        <v>0</v>
      </c>
      <c r="BQ208" s="269"/>
      <c r="BR208" s="269"/>
      <c r="BS208" s="269"/>
      <c r="BT208" s="285"/>
      <c r="BU208" s="273"/>
    </row>
    <row r="209" spans="1:73" ht="60.75" thickBot="1" x14ac:dyDescent="0.3">
      <c r="A209" s="269"/>
      <c r="B209" s="270"/>
      <c r="C209" s="271" t="str">
        <f t="shared" si="84"/>
        <v/>
      </c>
      <c r="D209" s="271" t="str">
        <f t="shared" si="85"/>
        <v/>
      </c>
      <c r="E209" s="270"/>
      <c r="F209" s="273"/>
      <c r="G209" s="269"/>
      <c r="H209" s="274"/>
      <c r="I209" s="274"/>
      <c r="J209" s="274"/>
      <c r="K209" s="274"/>
      <c r="L209" s="274"/>
      <c r="M209" s="275"/>
      <c r="N209" s="274"/>
      <c r="O209" s="276" t="str">
        <f t="shared" si="86"/>
        <v>Compéter montant FI</v>
      </c>
      <c r="P209" s="277" t="str">
        <f t="shared" si="87"/>
        <v/>
      </c>
      <c r="Q209" s="274"/>
      <c r="R209" s="276" t="str">
        <f t="shared" si="88"/>
        <v>Compléter montant contrat</v>
      </c>
      <c r="S209" s="278" t="str">
        <f t="shared" si="89"/>
        <v/>
      </c>
      <c r="T209" s="274"/>
      <c r="U209" s="276" t="str">
        <f t="shared" si="90"/>
        <v>Compléter montant contrat</v>
      </c>
      <c r="V209" s="279"/>
      <c r="W209" s="279"/>
      <c r="X209" s="279"/>
      <c r="Y209" s="274"/>
      <c r="Z209" s="280"/>
      <c r="AA209" s="281" t="str">
        <f t="shared" si="91"/>
        <v>Compléter date émission</v>
      </c>
      <c r="AB209" s="269"/>
      <c r="AC209" s="269"/>
      <c r="AD209" s="282"/>
      <c r="AE209" s="282"/>
      <c r="AF209" s="270"/>
      <c r="AG209" s="269"/>
      <c r="AH209" s="269"/>
      <c r="AI209" s="269"/>
      <c r="AJ209" s="269"/>
      <c r="AK209" s="283" t="str">
        <f t="shared" si="92"/>
        <v>Compléter mode de gestion et montant FI</v>
      </c>
      <c r="AL209" s="270"/>
      <c r="AM209" s="270"/>
      <c r="AN209" s="270"/>
      <c r="AO209" s="280"/>
      <c r="AP209" s="281" t="str">
        <f t="shared" si="93"/>
        <v>Préciser montant FI, mode de passation et Type marché</v>
      </c>
      <c r="AQ209" s="281" t="str">
        <f t="shared" si="94"/>
        <v>Préciser montant FI, mode de passation et Type marché</v>
      </c>
      <c r="AR209" s="281" t="str">
        <f t="shared" si="95"/>
        <v>Préciser montant FI, mode de passation et Type marché</v>
      </c>
      <c r="AS209" s="281" t="str">
        <f t="shared" si="96"/>
        <v>Préciser montant FI, mode de passation et Type marché</v>
      </c>
      <c r="AT209" s="281" t="str">
        <f t="shared" si="97"/>
        <v>Préciser montant FI, mode de passation et Type marché</v>
      </c>
      <c r="AU209" s="281" t="str">
        <f t="shared" si="98"/>
        <v>Compléter délais du marché</v>
      </c>
      <c r="AV209" s="281" t="str">
        <f t="shared" si="99"/>
        <v>Compléter délais du marché</v>
      </c>
      <c r="AW209" s="280"/>
      <c r="AX209" s="284">
        <f t="shared" si="100"/>
        <v>0</v>
      </c>
      <c r="AY209" s="280"/>
      <c r="AZ209" s="284">
        <f t="shared" si="101"/>
        <v>0</v>
      </c>
      <c r="BA209" s="280"/>
      <c r="BB209" s="284">
        <f t="shared" si="102"/>
        <v>0</v>
      </c>
      <c r="BC209" s="280"/>
      <c r="BD209" s="284">
        <f t="shared" si="103"/>
        <v>0</v>
      </c>
      <c r="BE209" s="280"/>
      <c r="BF209" s="284">
        <f t="shared" si="104"/>
        <v>0</v>
      </c>
      <c r="BG209" s="280"/>
      <c r="BH209" s="284">
        <f t="shared" si="105"/>
        <v>0</v>
      </c>
      <c r="BI209" s="280" t="str">
        <f t="shared" si="106"/>
        <v/>
      </c>
      <c r="BJ209" s="280"/>
      <c r="BK209" s="284">
        <f t="shared" si="107"/>
        <v>0</v>
      </c>
      <c r="BL209" s="280"/>
      <c r="BM209" s="284">
        <f t="shared" si="108"/>
        <v>0</v>
      </c>
      <c r="BN209" s="271">
        <f t="shared" si="109"/>
        <v>0</v>
      </c>
      <c r="BO209" s="271" t="str">
        <f t="shared" si="110"/>
        <v>Confection</v>
      </c>
      <c r="BP209" s="271">
        <f t="shared" si="111"/>
        <v>0</v>
      </c>
      <c r="BQ209" s="269"/>
      <c r="BR209" s="269"/>
      <c r="BS209" s="269"/>
      <c r="BT209" s="285"/>
      <c r="BU209" s="273"/>
    </row>
    <row r="210" spans="1:73" ht="60.75" thickBot="1" x14ac:dyDescent="0.3">
      <c r="A210" s="269"/>
      <c r="B210" s="270"/>
      <c r="C210" s="271" t="str">
        <f t="shared" si="84"/>
        <v/>
      </c>
      <c r="D210" s="271" t="str">
        <f t="shared" si="85"/>
        <v/>
      </c>
      <c r="E210" s="270"/>
      <c r="F210" s="273"/>
      <c r="G210" s="269"/>
      <c r="H210" s="274"/>
      <c r="I210" s="274"/>
      <c r="J210" s="274"/>
      <c r="K210" s="274"/>
      <c r="L210" s="274"/>
      <c r="M210" s="275"/>
      <c r="N210" s="274"/>
      <c r="O210" s="276" t="str">
        <f t="shared" si="86"/>
        <v>Compéter montant FI</v>
      </c>
      <c r="P210" s="277" t="str">
        <f t="shared" si="87"/>
        <v/>
      </c>
      <c r="Q210" s="274"/>
      <c r="R210" s="276" t="str">
        <f t="shared" si="88"/>
        <v>Compléter montant contrat</v>
      </c>
      <c r="S210" s="278" t="str">
        <f t="shared" si="89"/>
        <v/>
      </c>
      <c r="T210" s="274"/>
      <c r="U210" s="276" t="str">
        <f t="shared" si="90"/>
        <v>Compléter montant contrat</v>
      </c>
      <c r="V210" s="279"/>
      <c r="W210" s="279"/>
      <c r="X210" s="279"/>
      <c r="Y210" s="274"/>
      <c r="Z210" s="280"/>
      <c r="AA210" s="281" t="str">
        <f t="shared" si="91"/>
        <v>Compléter date émission</v>
      </c>
      <c r="AB210" s="269"/>
      <c r="AC210" s="269"/>
      <c r="AD210" s="282"/>
      <c r="AE210" s="282"/>
      <c r="AF210" s="270"/>
      <c r="AG210" s="269"/>
      <c r="AH210" s="269"/>
      <c r="AI210" s="269"/>
      <c r="AJ210" s="269"/>
      <c r="AK210" s="283" t="str">
        <f t="shared" si="92"/>
        <v>Compléter mode de gestion et montant FI</v>
      </c>
      <c r="AL210" s="270"/>
      <c r="AM210" s="270"/>
      <c r="AN210" s="270"/>
      <c r="AO210" s="280"/>
      <c r="AP210" s="281" t="str">
        <f t="shared" si="93"/>
        <v>Préciser montant FI, mode de passation et Type marché</v>
      </c>
      <c r="AQ210" s="281" t="str">
        <f t="shared" si="94"/>
        <v>Préciser montant FI, mode de passation et Type marché</v>
      </c>
      <c r="AR210" s="281" t="str">
        <f t="shared" si="95"/>
        <v>Préciser montant FI, mode de passation et Type marché</v>
      </c>
      <c r="AS210" s="281" t="str">
        <f t="shared" si="96"/>
        <v>Préciser montant FI, mode de passation et Type marché</v>
      </c>
      <c r="AT210" s="281" t="str">
        <f t="shared" si="97"/>
        <v>Préciser montant FI, mode de passation et Type marché</v>
      </c>
      <c r="AU210" s="281" t="str">
        <f t="shared" si="98"/>
        <v>Compléter délais du marché</v>
      </c>
      <c r="AV210" s="281" t="str">
        <f t="shared" si="99"/>
        <v>Compléter délais du marché</v>
      </c>
      <c r="AW210" s="280"/>
      <c r="AX210" s="284">
        <f t="shared" si="100"/>
        <v>0</v>
      </c>
      <c r="AY210" s="280"/>
      <c r="AZ210" s="284">
        <f t="shared" si="101"/>
        <v>0</v>
      </c>
      <c r="BA210" s="280"/>
      <c r="BB210" s="284">
        <f t="shared" si="102"/>
        <v>0</v>
      </c>
      <c r="BC210" s="280"/>
      <c r="BD210" s="284">
        <f t="shared" si="103"/>
        <v>0</v>
      </c>
      <c r="BE210" s="280"/>
      <c r="BF210" s="284">
        <f t="shared" si="104"/>
        <v>0</v>
      </c>
      <c r="BG210" s="280"/>
      <c r="BH210" s="284">
        <f t="shared" si="105"/>
        <v>0</v>
      </c>
      <c r="BI210" s="280" t="str">
        <f t="shared" si="106"/>
        <v/>
      </c>
      <c r="BJ210" s="280"/>
      <c r="BK210" s="284">
        <f t="shared" si="107"/>
        <v>0</v>
      </c>
      <c r="BL210" s="280"/>
      <c r="BM210" s="284">
        <f t="shared" si="108"/>
        <v>0</v>
      </c>
      <c r="BN210" s="271">
        <f t="shared" si="109"/>
        <v>0</v>
      </c>
      <c r="BO210" s="271" t="str">
        <f t="shared" si="110"/>
        <v>Confection</v>
      </c>
      <c r="BP210" s="271">
        <f t="shared" si="111"/>
        <v>0</v>
      </c>
      <c r="BQ210" s="269"/>
      <c r="BR210" s="269"/>
      <c r="BS210" s="269"/>
      <c r="BT210" s="285"/>
      <c r="BU210" s="273"/>
    </row>
    <row r="211" spans="1:73" ht="60.75" thickBot="1" x14ac:dyDescent="0.3">
      <c r="A211" s="269"/>
      <c r="B211" s="270"/>
      <c r="C211" s="271" t="str">
        <f t="shared" si="84"/>
        <v/>
      </c>
      <c r="D211" s="271" t="str">
        <f t="shared" si="85"/>
        <v/>
      </c>
      <c r="E211" s="270"/>
      <c r="F211" s="273"/>
      <c r="G211" s="269"/>
      <c r="H211" s="274"/>
      <c r="I211" s="274"/>
      <c r="J211" s="274"/>
      <c r="K211" s="274"/>
      <c r="L211" s="274"/>
      <c r="M211" s="275"/>
      <c r="N211" s="274"/>
      <c r="O211" s="276" t="str">
        <f t="shared" si="86"/>
        <v>Compéter montant FI</v>
      </c>
      <c r="P211" s="277" t="str">
        <f t="shared" si="87"/>
        <v/>
      </c>
      <c r="Q211" s="274"/>
      <c r="R211" s="276" t="str">
        <f t="shared" si="88"/>
        <v>Compléter montant contrat</v>
      </c>
      <c r="S211" s="278" t="str">
        <f t="shared" si="89"/>
        <v/>
      </c>
      <c r="T211" s="274"/>
      <c r="U211" s="276" t="str">
        <f t="shared" si="90"/>
        <v>Compléter montant contrat</v>
      </c>
      <c r="V211" s="279"/>
      <c r="W211" s="279"/>
      <c r="X211" s="279"/>
      <c r="Y211" s="274"/>
      <c r="Z211" s="280"/>
      <c r="AA211" s="281" t="str">
        <f t="shared" si="91"/>
        <v>Compléter date émission</v>
      </c>
      <c r="AB211" s="269"/>
      <c r="AC211" s="269"/>
      <c r="AD211" s="282"/>
      <c r="AE211" s="282"/>
      <c r="AF211" s="270"/>
      <c r="AG211" s="269"/>
      <c r="AH211" s="269"/>
      <c r="AI211" s="269"/>
      <c r="AJ211" s="269"/>
      <c r="AK211" s="283" t="str">
        <f t="shared" si="92"/>
        <v>Compléter mode de gestion et montant FI</v>
      </c>
      <c r="AL211" s="270"/>
      <c r="AM211" s="270"/>
      <c r="AN211" s="270"/>
      <c r="AO211" s="280"/>
      <c r="AP211" s="281" t="str">
        <f t="shared" si="93"/>
        <v>Préciser montant FI, mode de passation et Type marché</v>
      </c>
      <c r="AQ211" s="281" t="str">
        <f t="shared" si="94"/>
        <v>Préciser montant FI, mode de passation et Type marché</v>
      </c>
      <c r="AR211" s="281" t="str">
        <f t="shared" si="95"/>
        <v>Préciser montant FI, mode de passation et Type marché</v>
      </c>
      <c r="AS211" s="281" t="str">
        <f t="shared" si="96"/>
        <v>Préciser montant FI, mode de passation et Type marché</v>
      </c>
      <c r="AT211" s="281" t="str">
        <f t="shared" si="97"/>
        <v>Préciser montant FI, mode de passation et Type marché</v>
      </c>
      <c r="AU211" s="281" t="str">
        <f t="shared" si="98"/>
        <v>Compléter délais du marché</v>
      </c>
      <c r="AV211" s="281" t="str">
        <f t="shared" si="99"/>
        <v>Compléter délais du marché</v>
      </c>
      <c r="AW211" s="280"/>
      <c r="AX211" s="284">
        <f t="shared" si="100"/>
        <v>0</v>
      </c>
      <c r="AY211" s="280"/>
      <c r="AZ211" s="284">
        <f t="shared" si="101"/>
        <v>0</v>
      </c>
      <c r="BA211" s="280"/>
      <c r="BB211" s="284">
        <f t="shared" si="102"/>
        <v>0</v>
      </c>
      <c r="BC211" s="280"/>
      <c r="BD211" s="284">
        <f t="shared" si="103"/>
        <v>0</v>
      </c>
      <c r="BE211" s="280"/>
      <c r="BF211" s="284">
        <f t="shared" si="104"/>
        <v>0</v>
      </c>
      <c r="BG211" s="280"/>
      <c r="BH211" s="284">
        <f t="shared" si="105"/>
        <v>0</v>
      </c>
      <c r="BI211" s="280" t="str">
        <f t="shared" si="106"/>
        <v/>
      </c>
      <c r="BJ211" s="280"/>
      <c r="BK211" s="284">
        <f t="shared" si="107"/>
        <v>0</v>
      </c>
      <c r="BL211" s="280"/>
      <c r="BM211" s="284">
        <f t="shared" si="108"/>
        <v>0</v>
      </c>
      <c r="BN211" s="271">
        <f t="shared" si="109"/>
        <v>0</v>
      </c>
      <c r="BO211" s="271" t="str">
        <f t="shared" si="110"/>
        <v>Confection</v>
      </c>
      <c r="BP211" s="271">
        <f t="shared" si="111"/>
        <v>0</v>
      </c>
      <c r="BQ211" s="269"/>
      <c r="BR211" s="269"/>
      <c r="BS211" s="269"/>
      <c r="BT211" s="285"/>
      <c r="BU211" s="273"/>
    </row>
    <row r="212" spans="1:73" ht="60.75" thickBot="1" x14ac:dyDescent="0.3">
      <c r="A212" s="269"/>
      <c r="B212" s="270"/>
      <c r="C212" s="271" t="str">
        <f t="shared" si="84"/>
        <v/>
      </c>
      <c r="D212" s="271" t="str">
        <f t="shared" si="85"/>
        <v/>
      </c>
      <c r="E212" s="270"/>
      <c r="F212" s="273"/>
      <c r="G212" s="269"/>
      <c r="H212" s="274"/>
      <c r="I212" s="274"/>
      <c r="J212" s="274"/>
      <c r="K212" s="274"/>
      <c r="L212" s="274"/>
      <c r="M212" s="275"/>
      <c r="N212" s="274"/>
      <c r="O212" s="276" t="str">
        <f t="shared" si="86"/>
        <v>Compéter montant FI</v>
      </c>
      <c r="P212" s="277" t="str">
        <f t="shared" si="87"/>
        <v/>
      </c>
      <c r="Q212" s="274"/>
      <c r="R212" s="276" t="str">
        <f t="shared" si="88"/>
        <v>Compléter montant contrat</v>
      </c>
      <c r="S212" s="278" t="str">
        <f t="shared" si="89"/>
        <v/>
      </c>
      <c r="T212" s="274"/>
      <c r="U212" s="276" t="str">
        <f t="shared" si="90"/>
        <v>Compléter montant contrat</v>
      </c>
      <c r="V212" s="279"/>
      <c r="W212" s="279"/>
      <c r="X212" s="279"/>
      <c r="Y212" s="274"/>
      <c r="Z212" s="280"/>
      <c r="AA212" s="281" t="str">
        <f t="shared" si="91"/>
        <v>Compléter date émission</v>
      </c>
      <c r="AB212" s="269"/>
      <c r="AC212" s="269"/>
      <c r="AD212" s="282"/>
      <c r="AE212" s="282"/>
      <c r="AF212" s="270"/>
      <c r="AG212" s="269"/>
      <c r="AH212" s="269"/>
      <c r="AI212" s="269"/>
      <c r="AJ212" s="269"/>
      <c r="AK212" s="283" t="str">
        <f t="shared" si="92"/>
        <v>Compléter mode de gestion et montant FI</v>
      </c>
      <c r="AL212" s="270"/>
      <c r="AM212" s="270"/>
      <c r="AN212" s="270"/>
      <c r="AO212" s="280"/>
      <c r="AP212" s="281" t="str">
        <f t="shared" si="93"/>
        <v>Préciser montant FI, mode de passation et Type marché</v>
      </c>
      <c r="AQ212" s="281" t="str">
        <f t="shared" si="94"/>
        <v>Préciser montant FI, mode de passation et Type marché</v>
      </c>
      <c r="AR212" s="281" t="str">
        <f t="shared" si="95"/>
        <v>Préciser montant FI, mode de passation et Type marché</v>
      </c>
      <c r="AS212" s="281" t="str">
        <f t="shared" si="96"/>
        <v>Préciser montant FI, mode de passation et Type marché</v>
      </c>
      <c r="AT212" s="281" t="str">
        <f t="shared" si="97"/>
        <v>Préciser montant FI, mode de passation et Type marché</v>
      </c>
      <c r="AU212" s="281" t="str">
        <f t="shared" si="98"/>
        <v>Compléter délais du marché</v>
      </c>
      <c r="AV212" s="281" t="str">
        <f t="shared" si="99"/>
        <v>Compléter délais du marché</v>
      </c>
      <c r="AW212" s="280"/>
      <c r="AX212" s="284">
        <f t="shared" si="100"/>
        <v>0</v>
      </c>
      <c r="AY212" s="280"/>
      <c r="AZ212" s="284">
        <f t="shared" si="101"/>
        <v>0</v>
      </c>
      <c r="BA212" s="280"/>
      <c r="BB212" s="284">
        <f t="shared" si="102"/>
        <v>0</v>
      </c>
      <c r="BC212" s="280"/>
      <c r="BD212" s="284">
        <f t="shared" si="103"/>
        <v>0</v>
      </c>
      <c r="BE212" s="280"/>
      <c r="BF212" s="284">
        <f t="shared" si="104"/>
        <v>0</v>
      </c>
      <c r="BG212" s="280"/>
      <c r="BH212" s="284">
        <f t="shared" si="105"/>
        <v>0</v>
      </c>
      <c r="BI212" s="280" t="str">
        <f t="shared" si="106"/>
        <v/>
      </c>
      <c r="BJ212" s="280"/>
      <c r="BK212" s="284">
        <f t="shared" si="107"/>
        <v>0</v>
      </c>
      <c r="BL212" s="280"/>
      <c r="BM212" s="284">
        <f t="shared" si="108"/>
        <v>0</v>
      </c>
      <c r="BN212" s="271">
        <f t="shared" si="109"/>
        <v>0</v>
      </c>
      <c r="BO212" s="271" t="str">
        <f t="shared" si="110"/>
        <v>Confection</v>
      </c>
      <c r="BP212" s="271">
        <f t="shared" si="111"/>
        <v>0</v>
      </c>
      <c r="BQ212" s="269"/>
      <c r="BR212" s="269"/>
      <c r="BS212" s="269"/>
      <c r="BT212" s="285"/>
      <c r="BU212" s="273"/>
    </row>
    <row r="213" spans="1:73" ht="60.75" thickBot="1" x14ac:dyDescent="0.3">
      <c r="A213" s="269"/>
      <c r="B213" s="270"/>
      <c r="C213" s="271" t="str">
        <f t="shared" si="84"/>
        <v/>
      </c>
      <c r="D213" s="271" t="str">
        <f t="shared" si="85"/>
        <v/>
      </c>
      <c r="E213" s="270"/>
      <c r="F213" s="273"/>
      <c r="G213" s="269"/>
      <c r="H213" s="274"/>
      <c r="I213" s="274"/>
      <c r="J213" s="274"/>
      <c r="K213" s="274"/>
      <c r="L213" s="274"/>
      <c r="M213" s="275"/>
      <c r="N213" s="274"/>
      <c r="O213" s="276" t="str">
        <f t="shared" si="86"/>
        <v>Compéter montant FI</v>
      </c>
      <c r="P213" s="277" t="str">
        <f t="shared" si="87"/>
        <v/>
      </c>
      <c r="Q213" s="274"/>
      <c r="R213" s="276" t="str">
        <f t="shared" si="88"/>
        <v>Compléter montant contrat</v>
      </c>
      <c r="S213" s="278" t="str">
        <f t="shared" si="89"/>
        <v/>
      </c>
      <c r="T213" s="274"/>
      <c r="U213" s="276" t="str">
        <f t="shared" si="90"/>
        <v>Compléter montant contrat</v>
      </c>
      <c r="V213" s="279"/>
      <c r="W213" s="279"/>
      <c r="X213" s="279"/>
      <c r="Y213" s="274"/>
      <c r="Z213" s="280"/>
      <c r="AA213" s="281" t="str">
        <f t="shared" si="91"/>
        <v>Compléter date émission</v>
      </c>
      <c r="AB213" s="269"/>
      <c r="AC213" s="269"/>
      <c r="AD213" s="282"/>
      <c r="AE213" s="282"/>
      <c r="AF213" s="270"/>
      <c r="AG213" s="269"/>
      <c r="AH213" s="269"/>
      <c r="AI213" s="269"/>
      <c r="AJ213" s="269"/>
      <c r="AK213" s="283" t="str">
        <f t="shared" si="92"/>
        <v>Compléter mode de gestion et montant FI</v>
      </c>
      <c r="AL213" s="270"/>
      <c r="AM213" s="270"/>
      <c r="AN213" s="270"/>
      <c r="AO213" s="280"/>
      <c r="AP213" s="281" t="str">
        <f t="shared" si="93"/>
        <v>Préciser montant FI, mode de passation et Type marché</v>
      </c>
      <c r="AQ213" s="281" t="str">
        <f t="shared" si="94"/>
        <v>Préciser montant FI, mode de passation et Type marché</v>
      </c>
      <c r="AR213" s="281" t="str">
        <f t="shared" si="95"/>
        <v>Préciser montant FI, mode de passation et Type marché</v>
      </c>
      <c r="AS213" s="281" t="str">
        <f t="shared" si="96"/>
        <v>Préciser montant FI, mode de passation et Type marché</v>
      </c>
      <c r="AT213" s="281" t="str">
        <f t="shared" si="97"/>
        <v>Préciser montant FI, mode de passation et Type marché</v>
      </c>
      <c r="AU213" s="281" t="str">
        <f t="shared" si="98"/>
        <v>Compléter délais du marché</v>
      </c>
      <c r="AV213" s="281" t="str">
        <f t="shared" si="99"/>
        <v>Compléter délais du marché</v>
      </c>
      <c r="AW213" s="280"/>
      <c r="AX213" s="284">
        <f t="shared" si="100"/>
        <v>0</v>
      </c>
      <c r="AY213" s="280"/>
      <c r="AZ213" s="284">
        <f t="shared" si="101"/>
        <v>0</v>
      </c>
      <c r="BA213" s="280"/>
      <c r="BB213" s="284">
        <f t="shared" si="102"/>
        <v>0</v>
      </c>
      <c r="BC213" s="280"/>
      <c r="BD213" s="284">
        <f t="shared" si="103"/>
        <v>0</v>
      </c>
      <c r="BE213" s="280"/>
      <c r="BF213" s="284">
        <f t="shared" si="104"/>
        <v>0</v>
      </c>
      <c r="BG213" s="280"/>
      <c r="BH213" s="284">
        <f t="shared" si="105"/>
        <v>0</v>
      </c>
      <c r="BI213" s="280" t="str">
        <f t="shared" si="106"/>
        <v/>
      </c>
      <c r="BJ213" s="280"/>
      <c r="BK213" s="284">
        <f t="shared" si="107"/>
        <v>0</v>
      </c>
      <c r="BL213" s="280"/>
      <c r="BM213" s="284">
        <f t="shared" si="108"/>
        <v>0</v>
      </c>
      <c r="BN213" s="271">
        <f t="shared" si="109"/>
        <v>0</v>
      </c>
      <c r="BO213" s="271" t="str">
        <f t="shared" si="110"/>
        <v>Confection</v>
      </c>
      <c r="BP213" s="271">
        <f t="shared" si="111"/>
        <v>0</v>
      </c>
      <c r="BQ213" s="269"/>
      <c r="BR213" s="269"/>
      <c r="BS213" s="269"/>
      <c r="BT213" s="285"/>
      <c r="BU213" s="273"/>
    </row>
    <row r="214" spans="1:73" ht="60.75" thickBot="1" x14ac:dyDescent="0.3">
      <c r="A214" s="269"/>
      <c r="B214" s="270"/>
      <c r="C214" s="271" t="str">
        <f t="shared" si="84"/>
        <v/>
      </c>
      <c r="D214" s="271" t="str">
        <f t="shared" si="85"/>
        <v/>
      </c>
      <c r="E214" s="270"/>
      <c r="F214" s="273"/>
      <c r="G214" s="269"/>
      <c r="H214" s="274"/>
      <c r="I214" s="274"/>
      <c r="J214" s="274"/>
      <c r="K214" s="274"/>
      <c r="L214" s="274"/>
      <c r="M214" s="275"/>
      <c r="N214" s="274"/>
      <c r="O214" s="276" t="str">
        <f t="shared" si="86"/>
        <v>Compéter montant FI</v>
      </c>
      <c r="P214" s="277" t="str">
        <f t="shared" si="87"/>
        <v/>
      </c>
      <c r="Q214" s="274"/>
      <c r="R214" s="276" t="str">
        <f t="shared" si="88"/>
        <v>Compléter montant contrat</v>
      </c>
      <c r="S214" s="278" t="str">
        <f t="shared" si="89"/>
        <v/>
      </c>
      <c r="T214" s="274"/>
      <c r="U214" s="276" t="str">
        <f t="shared" si="90"/>
        <v>Compléter montant contrat</v>
      </c>
      <c r="V214" s="279"/>
      <c r="W214" s="279"/>
      <c r="X214" s="279"/>
      <c r="Y214" s="274"/>
      <c r="Z214" s="280"/>
      <c r="AA214" s="281" t="str">
        <f t="shared" si="91"/>
        <v>Compléter date émission</v>
      </c>
      <c r="AB214" s="269"/>
      <c r="AC214" s="269"/>
      <c r="AD214" s="282"/>
      <c r="AE214" s="282"/>
      <c r="AF214" s="270"/>
      <c r="AG214" s="269"/>
      <c r="AH214" s="269"/>
      <c r="AI214" s="269"/>
      <c r="AJ214" s="269"/>
      <c r="AK214" s="283" t="str">
        <f t="shared" si="92"/>
        <v>Compléter mode de gestion et montant FI</v>
      </c>
      <c r="AL214" s="270"/>
      <c r="AM214" s="270"/>
      <c r="AN214" s="270"/>
      <c r="AO214" s="280"/>
      <c r="AP214" s="281" t="str">
        <f t="shared" si="93"/>
        <v>Préciser montant FI, mode de passation et Type marché</v>
      </c>
      <c r="AQ214" s="281" t="str">
        <f t="shared" si="94"/>
        <v>Préciser montant FI, mode de passation et Type marché</v>
      </c>
      <c r="AR214" s="281" t="str">
        <f t="shared" si="95"/>
        <v>Préciser montant FI, mode de passation et Type marché</v>
      </c>
      <c r="AS214" s="281" t="str">
        <f t="shared" si="96"/>
        <v>Préciser montant FI, mode de passation et Type marché</v>
      </c>
      <c r="AT214" s="281" t="str">
        <f t="shared" si="97"/>
        <v>Préciser montant FI, mode de passation et Type marché</v>
      </c>
      <c r="AU214" s="281" t="str">
        <f t="shared" si="98"/>
        <v>Compléter délais du marché</v>
      </c>
      <c r="AV214" s="281" t="str">
        <f t="shared" si="99"/>
        <v>Compléter délais du marché</v>
      </c>
      <c r="AW214" s="280"/>
      <c r="AX214" s="284">
        <f t="shared" si="100"/>
        <v>0</v>
      </c>
      <c r="AY214" s="280"/>
      <c r="AZ214" s="284">
        <f t="shared" si="101"/>
        <v>0</v>
      </c>
      <c r="BA214" s="280"/>
      <c r="BB214" s="284">
        <f t="shared" si="102"/>
        <v>0</v>
      </c>
      <c r="BC214" s="280"/>
      <c r="BD214" s="284">
        <f t="shared" si="103"/>
        <v>0</v>
      </c>
      <c r="BE214" s="280"/>
      <c r="BF214" s="284">
        <f t="shared" si="104"/>
        <v>0</v>
      </c>
      <c r="BG214" s="280"/>
      <c r="BH214" s="284">
        <f t="shared" si="105"/>
        <v>0</v>
      </c>
      <c r="BI214" s="280" t="str">
        <f t="shared" si="106"/>
        <v/>
      </c>
      <c r="BJ214" s="280"/>
      <c r="BK214" s="284">
        <f t="shared" si="107"/>
        <v>0</v>
      </c>
      <c r="BL214" s="280"/>
      <c r="BM214" s="284">
        <f t="shared" si="108"/>
        <v>0</v>
      </c>
      <c r="BN214" s="271">
        <f t="shared" si="109"/>
        <v>0</v>
      </c>
      <c r="BO214" s="271" t="str">
        <f t="shared" si="110"/>
        <v>Confection</v>
      </c>
      <c r="BP214" s="271">
        <f t="shared" si="111"/>
        <v>0</v>
      </c>
      <c r="BQ214" s="269"/>
      <c r="BR214" s="269"/>
      <c r="BS214" s="269"/>
      <c r="BT214" s="285"/>
      <c r="BU214" s="273"/>
    </row>
    <row r="215" spans="1:73" ht="60.75" thickBot="1" x14ac:dyDescent="0.3">
      <c r="A215" s="269"/>
      <c r="B215" s="270"/>
      <c r="C215" s="271" t="str">
        <f t="shared" si="84"/>
        <v/>
      </c>
      <c r="D215" s="271" t="str">
        <f t="shared" si="85"/>
        <v/>
      </c>
      <c r="E215" s="270"/>
      <c r="F215" s="273"/>
      <c r="G215" s="269"/>
      <c r="H215" s="274"/>
      <c r="I215" s="274"/>
      <c r="J215" s="274"/>
      <c r="K215" s="274"/>
      <c r="L215" s="274"/>
      <c r="M215" s="275"/>
      <c r="N215" s="274"/>
      <c r="O215" s="276" t="str">
        <f t="shared" si="86"/>
        <v>Compéter montant FI</v>
      </c>
      <c r="P215" s="277" t="str">
        <f t="shared" si="87"/>
        <v/>
      </c>
      <c r="Q215" s="274"/>
      <c r="R215" s="276" t="str">
        <f t="shared" si="88"/>
        <v>Compléter montant contrat</v>
      </c>
      <c r="S215" s="278" t="str">
        <f t="shared" si="89"/>
        <v/>
      </c>
      <c r="T215" s="274"/>
      <c r="U215" s="276" t="str">
        <f t="shared" si="90"/>
        <v>Compléter montant contrat</v>
      </c>
      <c r="V215" s="279"/>
      <c r="W215" s="279"/>
      <c r="X215" s="279"/>
      <c r="Y215" s="274"/>
      <c r="Z215" s="280"/>
      <c r="AA215" s="281" t="str">
        <f t="shared" si="91"/>
        <v>Compléter date émission</v>
      </c>
      <c r="AB215" s="269"/>
      <c r="AC215" s="269"/>
      <c r="AD215" s="282"/>
      <c r="AE215" s="282"/>
      <c r="AF215" s="270"/>
      <c r="AG215" s="269"/>
      <c r="AH215" s="269"/>
      <c r="AI215" s="269"/>
      <c r="AJ215" s="269"/>
      <c r="AK215" s="283" t="str">
        <f t="shared" si="92"/>
        <v>Compléter mode de gestion et montant FI</v>
      </c>
      <c r="AL215" s="270"/>
      <c r="AM215" s="270"/>
      <c r="AN215" s="270"/>
      <c r="AO215" s="280"/>
      <c r="AP215" s="281" t="str">
        <f t="shared" si="93"/>
        <v>Préciser montant FI, mode de passation et Type marché</v>
      </c>
      <c r="AQ215" s="281" t="str">
        <f t="shared" si="94"/>
        <v>Préciser montant FI, mode de passation et Type marché</v>
      </c>
      <c r="AR215" s="281" t="str">
        <f t="shared" si="95"/>
        <v>Préciser montant FI, mode de passation et Type marché</v>
      </c>
      <c r="AS215" s="281" t="str">
        <f t="shared" si="96"/>
        <v>Préciser montant FI, mode de passation et Type marché</v>
      </c>
      <c r="AT215" s="281" t="str">
        <f t="shared" si="97"/>
        <v>Préciser montant FI, mode de passation et Type marché</v>
      </c>
      <c r="AU215" s="281" t="str">
        <f t="shared" si="98"/>
        <v>Compléter délais du marché</v>
      </c>
      <c r="AV215" s="281" t="str">
        <f t="shared" si="99"/>
        <v>Compléter délais du marché</v>
      </c>
      <c r="AW215" s="280"/>
      <c r="AX215" s="284">
        <f t="shared" si="100"/>
        <v>0</v>
      </c>
      <c r="AY215" s="280"/>
      <c r="AZ215" s="284">
        <f t="shared" si="101"/>
        <v>0</v>
      </c>
      <c r="BA215" s="280"/>
      <c r="BB215" s="284">
        <f t="shared" si="102"/>
        <v>0</v>
      </c>
      <c r="BC215" s="280"/>
      <c r="BD215" s="284">
        <f t="shared" si="103"/>
        <v>0</v>
      </c>
      <c r="BE215" s="280"/>
      <c r="BF215" s="284">
        <f t="shared" si="104"/>
        <v>0</v>
      </c>
      <c r="BG215" s="280"/>
      <c r="BH215" s="284">
        <f t="shared" si="105"/>
        <v>0</v>
      </c>
      <c r="BI215" s="280" t="str">
        <f t="shared" si="106"/>
        <v/>
      </c>
      <c r="BJ215" s="280"/>
      <c r="BK215" s="284">
        <f t="shared" si="107"/>
        <v>0</v>
      </c>
      <c r="BL215" s="280"/>
      <c r="BM215" s="284">
        <f t="shared" si="108"/>
        <v>0</v>
      </c>
      <c r="BN215" s="271">
        <f t="shared" si="109"/>
        <v>0</v>
      </c>
      <c r="BO215" s="271" t="str">
        <f t="shared" si="110"/>
        <v>Confection</v>
      </c>
      <c r="BP215" s="271">
        <f t="shared" si="111"/>
        <v>0</v>
      </c>
      <c r="BQ215" s="269"/>
      <c r="BR215" s="269"/>
      <c r="BS215" s="269"/>
      <c r="BT215" s="285"/>
      <c r="BU215" s="273"/>
    </row>
    <row r="216" spans="1:73" ht="60.75" thickBot="1" x14ac:dyDescent="0.3">
      <c r="A216" s="269"/>
      <c r="B216" s="270"/>
      <c r="C216" s="271" t="str">
        <f t="shared" si="84"/>
        <v/>
      </c>
      <c r="D216" s="271" t="str">
        <f t="shared" si="85"/>
        <v/>
      </c>
      <c r="E216" s="270"/>
      <c r="F216" s="273"/>
      <c r="G216" s="269"/>
      <c r="H216" s="274"/>
      <c r="I216" s="274"/>
      <c r="J216" s="274"/>
      <c r="K216" s="274"/>
      <c r="L216" s="274"/>
      <c r="M216" s="275"/>
      <c r="N216" s="274"/>
      <c r="O216" s="276" t="str">
        <f t="shared" si="86"/>
        <v>Compéter montant FI</v>
      </c>
      <c r="P216" s="277" t="str">
        <f t="shared" si="87"/>
        <v/>
      </c>
      <c r="Q216" s="274"/>
      <c r="R216" s="276" t="str">
        <f t="shared" si="88"/>
        <v>Compléter montant contrat</v>
      </c>
      <c r="S216" s="278" t="str">
        <f t="shared" si="89"/>
        <v/>
      </c>
      <c r="T216" s="274"/>
      <c r="U216" s="276" t="str">
        <f t="shared" si="90"/>
        <v>Compléter montant contrat</v>
      </c>
      <c r="V216" s="279"/>
      <c r="W216" s="279"/>
      <c r="X216" s="279"/>
      <c r="Y216" s="274"/>
      <c r="Z216" s="280"/>
      <c r="AA216" s="281" t="str">
        <f t="shared" si="91"/>
        <v>Compléter date émission</v>
      </c>
      <c r="AB216" s="269"/>
      <c r="AC216" s="269"/>
      <c r="AD216" s="282"/>
      <c r="AE216" s="282"/>
      <c r="AF216" s="270"/>
      <c r="AG216" s="269"/>
      <c r="AH216" s="269"/>
      <c r="AI216" s="269"/>
      <c r="AJ216" s="269"/>
      <c r="AK216" s="283" t="str">
        <f t="shared" si="92"/>
        <v>Compléter mode de gestion et montant FI</v>
      </c>
      <c r="AL216" s="270"/>
      <c r="AM216" s="270"/>
      <c r="AN216" s="270"/>
      <c r="AO216" s="280"/>
      <c r="AP216" s="281" t="str">
        <f t="shared" si="93"/>
        <v>Préciser montant FI, mode de passation et Type marché</v>
      </c>
      <c r="AQ216" s="281" t="str">
        <f t="shared" si="94"/>
        <v>Préciser montant FI, mode de passation et Type marché</v>
      </c>
      <c r="AR216" s="281" t="str">
        <f t="shared" si="95"/>
        <v>Préciser montant FI, mode de passation et Type marché</v>
      </c>
      <c r="AS216" s="281" t="str">
        <f t="shared" si="96"/>
        <v>Préciser montant FI, mode de passation et Type marché</v>
      </c>
      <c r="AT216" s="281" t="str">
        <f t="shared" si="97"/>
        <v>Préciser montant FI, mode de passation et Type marché</v>
      </c>
      <c r="AU216" s="281" t="str">
        <f t="shared" si="98"/>
        <v>Compléter délais du marché</v>
      </c>
      <c r="AV216" s="281" t="str">
        <f t="shared" si="99"/>
        <v>Compléter délais du marché</v>
      </c>
      <c r="AW216" s="280"/>
      <c r="AX216" s="284">
        <f t="shared" si="100"/>
        <v>0</v>
      </c>
      <c r="AY216" s="280"/>
      <c r="AZ216" s="284">
        <f t="shared" si="101"/>
        <v>0</v>
      </c>
      <c r="BA216" s="280"/>
      <c r="BB216" s="284">
        <f t="shared" si="102"/>
        <v>0</v>
      </c>
      <c r="BC216" s="280"/>
      <c r="BD216" s="284">
        <f t="shared" si="103"/>
        <v>0</v>
      </c>
      <c r="BE216" s="280"/>
      <c r="BF216" s="284">
        <f t="shared" si="104"/>
        <v>0</v>
      </c>
      <c r="BG216" s="280"/>
      <c r="BH216" s="284">
        <f t="shared" si="105"/>
        <v>0</v>
      </c>
      <c r="BI216" s="280" t="str">
        <f t="shared" si="106"/>
        <v/>
      </c>
      <c r="BJ216" s="280"/>
      <c r="BK216" s="284">
        <f t="shared" si="107"/>
        <v>0</v>
      </c>
      <c r="BL216" s="280"/>
      <c r="BM216" s="284">
        <f t="shared" si="108"/>
        <v>0</v>
      </c>
      <c r="BN216" s="271">
        <f t="shared" si="109"/>
        <v>0</v>
      </c>
      <c r="BO216" s="271" t="str">
        <f t="shared" si="110"/>
        <v>Confection</v>
      </c>
      <c r="BP216" s="271">
        <f t="shared" si="111"/>
        <v>0</v>
      </c>
      <c r="BQ216" s="269"/>
      <c r="BR216" s="269"/>
      <c r="BS216" s="269"/>
      <c r="BT216" s="285"/>
      <c r="BU216" s="273"/>
    </row>
    <row r="217" spans="1:73" ht="60.75" thickBot="1" x14ac:dyDescent="0.3">
      <c r="A217" s="269"/>
      <c r="B217" s="270"/>
      <c r="C217" s="271" t="str">
        <f t="shared" si="84"/>
        <v/>
      </c>
      <c r="D217" s="271" t="str">
        <f t="shared" si="85"/>
        <v/>
      </c>
      <c r="E217" s="270"/>
      <c r="F217" s="273"/>
      <c r="G217" s="269"/>
      <c r="H217" s="274"/>
      <c r="I217" s="274"/>
      <c r="J217" s="274"/>
      <c r="K217" s="274"/>
      <c r="L217" s="274"/>
      <c r="M217" s="275"/>
      <c r="N217" s="274"/>
      <c r="O217" s="276" t="str">
        <f t="shared" si="86"/>
        <v>Compéter montant FI</v>
      </c>
      <c r="P217" s="277" t="str">
        <f t="shared" si="87"/>
        <v/>
      </c>
      <c r="Q217" s="274"/>
      <c r="R217" s="276" t="str">
        <f t="shared" si="88"/>
        <v>Compléter montant contrat</v>
      </c>
      <c r="S217" s="278" t="str">
        <f t="shared" si="89"/>
        <v/>
      </c>
      <c r="T217" s="274"/>
      <c r="U217" s="276" t="str">
        <f t="shared" si="90"/>
        <v>Compléter montant contrat</v>
      </c>
      <c r="V217" s="279"/>
      <c r="W217" s="279"/>
      <c r="X217" s="279"/>
      <c r="Y217" s="274"/>
      <c r="Z217" s="280"/>
      <c r="AA217" s="281" t="str">
        <f t="shared" si="91"/>
        <v>Compléter date émission</v>
      </c>
      <c r="AB217" s="269"/>
      <c r="AC217" s="269"/>
      <c r="AD217" s="282"/>
      <c r="AE217" s="282"/>
      <c r="AF217" s="270"/>
      <c r="AG217" s="269"/>
      <c r="AH217" s="269"/>
      <c r="AI217" s="269"/>
      <c r="AJ217" s="269"/>
      <c r="AK217" s="283" t="str">
        <f t="shared" si="92"/>
        <v>Compléter mode de gestion et montant FI</v>
      </c>
      <c r="AL217" s="270"/>
      <c r="AM217" s="270"/>
      <c r="AN217" s="270"/>
      <c r="AO217" s="280"/>
      <c r="AP217" s="281" t="str">
        <f t="shared" si="93"/>
        <v>Préciser montant FI, mode de passation et Type marché</v>
      </c>
      <c r="AQ217" s="281" t="str">
        <f t="shared" si="94"/>
        <v>Préciser montant FI, mode de passation et Type marché</v>
      </c>
      <c r="AR217" s="281" t="str">
        <f t="shared" si="95"/>
        <v>Préciser montant FI, mode de passation et Type marché</v>
      </c>
      <c r="AS217" s="281" t="str">
        <f t="shared" si="96"/>
        <v>Préciser montant FI, mode de passation et Type marché</v>
      </c>
      <c r="AT217" s="281" t="str">
        <f t="shared" si="97"/>
        <v>Préciser montant FI, mode de passation et Type marché</v>
      </c>
      <c r="AU217" s="281" t="str">
        <f t="shared" si="98"/>
        <v>Compléter délais du marché</v>
      </c>
      <c r="AV217" s="281" t="str">
        <f t="shared" si="99"/>
        <v>Compléter délais du marché</v>
      </c>
      <c r="AW217" s="280"/>
      <c r="AX217" s="284">
        <f t="shared" si="100"/>
        <v>0</v>
      </c>
      <c r="AY217" s="280"/>
      <c r="AZ217" s="284">
        <f t="shared" si="101"/>
        <v>0</v>
      </c>
      <c r="BA217" s="280"/>
      <c r="BB217" s="284">
        <f t="shared" si="102"/>
        <v>0</v>
      </c>
      <c r="BC217" s="280"/>
      <c r="BD217" s="284">
        <f t="shared" si="103"/>
        <v>0</v>
      </c>
      <c r="BE217" s="280"/>
      <c r="BF217" s="284">
        <f t="shared" si="104"/>
        <v>0</v>
      </c>
      <c r="BG217" s="280"/>
      <c r="BH217" s="284">
        <f t="shared" si="105"/>
        <v>0</v>
      </c>
      <c r="BI217" s="280" t="str">
        <f t="shared" si="106"/>
        <v/>
      </c>
      <c r="BJ217" s="280"/>
      <c r="BK217" s="284">
        <f t="shared" si="107"/>
        <v>0</v>
      </c>
      <c r="BL217" s="280"/>
      <c r="BM217" s="284">
        <f t="shared" si="108"/>
        <v>0</v>
      </c>
      <c r="BN217" s="271">
        <f t="shared" si="109"/>
        <v>0</v>
      </c>
      <c r="BO217" s="271" t="str">
        <f t="shared" si="110"/>
        <v>Confection</v>
      </c>
      <c r="BP217" s="271">
        <f t="shared" si="111"/>
        <v>0</v>
      </c>
      <c r="BQ217" s="269"/>
      <c r="BR217" s="269"/>
      <c r="BS217" s="269"/>
      <c r="BT217" s="285"/>
      <c r="BU217" s="273"/>
    </row>
    <row r="218" spans="1:73" ht="60.75" thickBot="1" x14ac:dyDescent="0.3">
      <c r="A218" s="269"/>
      <c r="B218" s="270"/>
      <c r="C218" s="271" t="str">
        <f t="shared" si="84"/>
        <v/>
      </c>
      <c r="D218" s="271" t="str">
        <f t="shared" si="85"/>
        <v/>
      </c>
      <c r="E218" s="270"/>
      <c r="F218" s="273"/>
      <c r="G218" s="269"/>
      <c r="H218" s="274"/>
      <c r="I218" s="274"/>
      <c r="J218" s="274"/>
      <c r="K218" s="274"/>
      <c r="L218" s="274"/>
      <c r="M218" s="275"/>
      <c r="N218" s="274"/>
      <c r="O218" s="276" t="str">
        <f t="shared" si="86"/>
        <v>Compéter montant FI</v>
      </c>
      <c r="P218" s="277" t="str">
        <f t="shared" si="87"/>
        <v/>
      </c>
      <c r="Q218" s="274"/>
      <c r="R218" s="276" t="str">
        <f t="shared" si="88"/>
        <v>Compléter montant contrat</v>
      </c>
      <c r="S218" s="278" t="str">
        <f t="shared" si="89"/>
        <v/>
      </c>
      <c r="T218" s="274"/>
      <c r="U218" s="276" t="str">
        <f t="shared" si="90"/>
        <v>Compléter montant contrat</v>
      </c>
      <c r="V218" s="279"/>
      <c r="W218" s="279"/>
      <c r="X218" s="279"/>
      <c r="Y218" s="274"/>
      <c r="Z218" s="280"/>
      <c r="AA218" s="281" t="str">
        <f t="shared" si="91"/>
        <v>Compléter date émission</v>
      </c>
      <c r="AB218" s="269"/>
      <c r="AC218" s="269"/>
      <c r="AD218" s="282"/>
      <c r="AE218" s="282"/>
      <c r="AF218" s="270"/>
      <c r="AG218" s="269"/>
      <c r="AH218" s="269"/>
      <c r="AI218" s="269"/>
      <c r="AJ218" s="269"/>
      <c r="AK218" s="283" t="str">
        <f t="shared" si="92"/>
        <v>Compléter mode de gestion et montant FI</v>
      </c>
      <c r="AL218" s="270"/>
      <c r="AM218" s="270"/>
      <c r="AN218" s="270"/>
      <c r="AO218" s="280"/>
      <c r="AP218" s="281" t="str">
        <f t="shared" si="93"/>
        <v>Préciser montant FI, mode de passation et Type marché</v>
      </c>
      <c r="AQ218" s="281" t="str">
        <f t="shared" si="94"/>
        <v>Préciser montant FI, mode de passation et Type marché</v>
      </c>
      <c r="AR218" s="281" t="str">
        <f t="shared" si="95"/>
        <v>Préciser montant FI, mode de passation et Type marché</v>
      </c>
      <c r="AS218" s="281" t="str">
        <f t="shared" si="96"/>
        <v>Préciser montant FI, mode de passation et Type marché</v>
      </c>
      <c r="AT218" s="281" t="str">
        <f t="shared" si="97"/>
        <v>Préciser montant FI, mode de passation et Type marché</v>
      </c>
      <c r="AU218" s="281" t="str">
        <f t="shared" si="98"/>
        <v>Compléter délais du marché</v>
      </c>
      <c r="AV218" s="281" t="str">
        <f t="shared" si="99"/>
        <v>Compléter délais du marché</v>
      </c>
      <c r="AW218" s="280"/>
      <c r="AX218" s="284">
        <f t="shared" si="100"/>
        <v>0</v>
      </c>
      <c r="AY218" s="280"/>
      <c r="AZ218" s="284">
        <f t="shared" si="101"/>
        <v>0</v>
      </c>
      <c r="BA218" s="280"/>
      <c r="BB218" s="284">
        <f t="shared" si="102"/>
        <v>0</v>
      </c>
      <c r="BC218" s="280"/>
      <c r="BD218" s="284">
        <f t="shared" si="103"/>
        <v>0</v>
      </c>
      <c r="BE218" s="280"/>
      <c r="BF218" s="284">
        <f t="shared" si="104"/>
        <v>0</v>
      </c>
      <c r="BG218" s="280"/>
      <c r="BH218" s="284">
        <f t="shared" si="105"/>
        <v>0</v>
      </c>
      <c r="BI218" s="280" t="str">
        <f t="shared" si="106"/>
        <v/>
      </c>
      <c r="BJ218" s="280"/>
      <c r="BK218" s="284">
        <f t="shared" si="107"/>
        <v>0</v>
      </c>
      <c r="BL218" s="280"/>
      <c r="BM218" s="284">
        <f t="shared" si="108"/>
        <v>0</v>
      </c>
      <c r="BN218" s="271">
        <f t="shared" si="109"/>
        <v>0</v>
      </c>
      <c r="BO218" s="271" t="str">
        <f t="shared" si="110"/>
        <v>Confection</v>
      </c>
      <c r="BP218" s="271">
        <f t="shared" si="111"/>
        <v>0</v>
      </c>
      <c r="BQ218" s="269"/>
      <c r="BR218" s="269"/>
      <c r="BS218" s="269"/>
      <c r="BT218" s="285"/>
      <c r="BU218" s="273"/>
    </row>
    <row r="219" spans="1:73" ht="60.75" thickBot="1" x14ac:dyDescent="0.3">
      <c r="A219" s="269"/>
      <c r="B219" s="270"/>
      <c r="C219" s="271" t="str">
        <f t="shared" si="84"/>
        <v/>
      </c>
      <c r="D219" s="271" t="str">
        <f t="shared" si="85"/>
        <v/>
      </c>
      <c r="E219" s="270"/>
      <c r="F219" s="273"/>
      <c r="G219" s="269"/>
      <c r="H219" s="274"/>
      <c r="I219" s="274"/>
      <c r="J219" s="274"/>
      <c r="K219" s="274"/>
      <c r="L219" s="274"/>
      <c r="M219" s="275"/>
      <c r="N219" s="274"/>
      <c r="O219" s="276" t="str">
        <f t="shared" si="86"/>
        <v>Compéter montant FI</v>
      </c>
      <c r="P219" s="277" t="str">
        <f t="shared" si="87"/>
        <v/>
      </c>
      <c r="Q219" s="274"/>
      <c r="R219" s="276" t="str">
        <f t="shared" si="88"/>
        <v>Compléter montant contrat</v>
      </c>
      <c r="S219" s="278" t="str">
        <f t="shared" si="89"/>
        <v/>
      </c>
      <c r="T219" s="274"/>
      <c r="U219" s="276" t="str">
        <f t="shared" si="90"/>
        <v>Compléter montant contrat</v>
      </c>
      <c r="V219" s="279"/>
      <c r="W219" s="279"/>
      <c r="X219" s="279"/>
      <c r="Y219" s="274"/>
      <c r="Z219" s="280"/>
      <c r="AA219" s="281" t="str">
        <f t="shared" si="91"/>
        <v>Compléter date émission</v>
      </c>
      <c r="AB219" s="269"/>
      <c r="AC219" s="269"/>
      <c r="AD219" s="282"/>
      <c r="AE219" s="282"/>
      <c r="AF219" s="270"/>
      <c r="AG219" s="269"/>
      <c r="AH219" s="269"/>
      <c r="AI219" s="269"/>
      <c r="AJ219" s="269"/>
      <c r="AK219" s="283" t="str">
        <f t="shared" si="92"/>
        <v>Compléter mode de gestion et montant FI</v>
      </c>
      <c r="AL219" s="270"/>
      <c r="AM219" s="270"/>
      <c r="AN219" s="270"/>
      <c r="AO219" s="280"/>
      <c r="AP219" s="281" t="str">
        <f t="shared" si="93"/>
        <v>Préciser montant FI, mode de passation et Type marché</v>
      </c>
      <c r="AQ219" s="281" t="str">
        <f t="shared" si="94"/>
        <v>Préciser montant FI, mode de passation et Type marché</v>
      </c>
      <c r="AR219" s="281" t="str">
        <f t="shared" si="95"/>
        <v>Préciser montant FI, mode de passation et Type marché</v>
      </c>
      <c r="AS219" s="281" t="str">
        <f t="shared" si="96"/>
        <v>Préciser montant FI, mode de passation et Type marché</v>
      </c>
      <c r="AT219" s="281" t="str">
        <f t="shared" si="97"/>
        <v>Préciser montant FI, mode de passation et Type marché</v>
      </c>
      <c r="AU219" s="281" t="str">
        <f t="shared" si="98"/>
        <v>Compléter délais du marché</v>
      </c>
      <c r="AV219" s="281" t="str">
        <f t="shared" si="99"/>
        <v>Compléter délais du marché</v>
      </c>
      <c r="AW219" s="280"/>
      <c r="AX219" s="284">
        <f t="shared" si="100"/>
        <v>0</v>
      </c>
      <c r="AY219" s="280"/>
      <c r="AZ219" s="284">
        <f t="shared" si="101"/>
        <v>0</v>
      </c>
      <c r="BA219" s="280"/>
      <c r="BB219" s="284">
        <f t="shared" si="102"/>
        <v>0</v>
      </c>
      <c r="BC219" s="280"/>
      <c r="BD219" s="284">
        <f t="shared" si="103"/>
        <v>0</v>
      </c>
      <c r="BE219" s="280"/>
      <c r="BF219" s="284">
        <f t="shared" si="104"/>
        <v>0</v>
      </c>
      <c r="BG219" s="280"/>
      <c r="BH219" s="284">
        <f t="shared" si="105"/>
        <v>0</v>
      </c>
      <c r="BI219" s="280" t="str">
        <f t="shared" si="106"/>
        <v/>
      </c>
      <c r="BJ219" s="280"/>
      <c r="BK219" s="284">
        <f t="shared" si="107"/>
        <v>0</v>
      </c>
      <c r="BL219" s="280"/>
      <c r="BM219" s="284">
        <f t="shared" si="108"/>
        <v>0</v>
      </c>
      <c r="BN219" s="271">
        <f t="shared" si="109"/>
        <v>0</v>
      </c>
      <c r="BO219" s="271" t="str">
        <f t="shared" si="110"/>
        <v>Confection</v>
      </c>
      <c r="BP219" s="271">
        <f t="shared" si="111"/>
        <v>0</v>
      </c>
      <c r="BQ219" s="269"/>
      <c r="BR219" s="269"/>
      <c r="BS219" s="269"/>
      <c r="BT219" s="285"/>
      <c r="BU219" s="273"/>
    </row>
    <row r="220" spans="1:73" ht="60.75" thickBot="1" x14ac:dyDescent="0.3">
      <c r="A220" s="269"/>
      <c r="B220" s="270"/>
      <c r="C220" s="271" t="str">
        <f t="shared" si="84"/>
        <v/>
      </c>
      <c r="D220" s="271" t="str">
        <f t="shared" si="85"/>
        <v/>
      </c>
      <c r="E220" s="270"/>
      <c r="F220" s="273"/>
      <c r="G220" s="269"/>
      <c r="H220" s="274"/>
      <c r="I220" s="274"/>
      <c r="J220" s="274"/>
      <c r="K220" s="274"/>
      <c r="L220" s="274"/>
      <c r="M220" s="275"/>
      <c r="N220" s="274"/>
      <c r="O220" s="276" t="str">
        <f t="shared" si="86"/>
        <v>Compéter montant FI</v>
      </c>
      <c r="P220" s="277" t="str">
        <f t="shared" si="87"/>
        <v/>
      </c>
      <c r="Q220" s="274"/>
      <c r="R220" s="276" t="str">
        <f t="shared" si="88"/>
        <v>Compléter montant contrat</v>
      </c>
      <c r="S220" s="278" t="str">
        <f t="shared" si="89"/>
        <v/>
      </c>
      <c r="T220" s="274"/>
      <c r="U220" s="276" t="str">
        <f t="shared" si="90"/>
        <v>Compléter montant contrat</v>
      </c>
      <c r="V220" s="279"/>
      <c r="W220" s="279"/>
      <c r="X220" s="279"/>
      <c r="Y220" s="274"/>
      <c r="Z220" s="280"/>
      <c r="AA220" s="281" t="str">
        <f t="shared" si="91"/>
        <v>Compléter date émission</v>
      </c>
      <c r="AB220" s="269"/>
      <c r="AC220" s="269"/>
      <c r="AD220" s="282"/>
      <c r="AE220" s="282"/>
      <c r="AF220" s="270"/>
      <c r="AG220" s="269"/>
      <c r="AH220" s="269"/>
      <c r="AI220" s="269"/>
      <c r="AJ220" s="269"/>
      <c r="AK220" s="283" t="str">
        <f t="shared" si="92"/>
        <v>Compléter mode de gestion et montant FI</v>
      </c>
      <c r="AL220" s="270"/>
      <c r="AM220" s="270"/>
      <c r="AN220" s="270"/>
      <c r="AO220" s="280"/>
      <c r="AP220" s="281" t="str">
        <f t="shared" si="93"/>
        <v>Préciser montant FI, mode de passation et Type marché</v>
      </c>
      <c r="AQ220" s="281" t="str">
        <f t="shared" si="94"/>
        <v>Préciser montant FI, mode de passation et Type marché</v>
      </c>
      <c r="AR220" s="281" t="str">
        <f t="shared" si="95"/>
        <v>Préciser montant FI, mode de passation et Type marché</v>
      </c>
      <c r="AS220" s="281" t="str">
        <f t="shared" si="96"/>
        <v>Préciser montant FI, mode de passation et Type marché</v>
      </c>
      <c r="AT220" s="281" t="str">
        <f t="shared" si="97"/>
        <v>Préciser montant FI, mode de passation et Type marché</v>
      </c>
      <c r="AU220" s="281" t="str">
        <f t="shared" si="98"/>
        <v>Compléter délais du marché</v>
      </c>
      <c r="AV220" s="281" t="str">
        <f t="shared" si="99"/>
        <v>Compléter délais du marché</v>
      </c>
      <c r="AW220" s="280"/>
      <c r="AX220" s="284">
        <f t="shared" si="100"/>
        <v>0</v>
      </c>
      <c r="AY220" s="280"/>
      <c r="AZ220" s="284">
        <f t="shared" si="101"/>
        <v>0</v>
      </c>
      <c r="BA220" s="280"/>
      <c r="BB220" s="284">
        <f t="shared" si="102"/>
        <v>0</v>
      </c>
      <c r="BC220" s="280"/>
      <c r="BD220" s="284">
        <f t="shared" si="103"/>
        <v>0</v>
      </c>
      <c r="BE220" s="280"/>
      <c r="BF220" s="284">
        <f t="shared" si="104"/>
        <v>0</v>
      </c>
      <c r="BG220" s="280"/>
      <c r="BH220" s="284">
        <f t="shared" si="105"/>
        <v>0</v>
      </c>
      <c r="BI220" s="280" t="str">
        <f t="shared" si="106"/>
        <v/>
      </c>
      <c r="BJ220" s="280"/>
      <c r="BK220" s="284">
        <f t="shared" si="107"/>
        <v>0</v>
      </c>
      <c r="BL220" s="280"/>
      <c r="BM220" s="284">
        <f t="shared" si="108"/>
        <v>0</v>
      </c>
      <c r="BN220" s="271">
        <f t="shared" si="109"/>
        <v>0</v>
      </c>
      <c r="BO220" s="271" t="str">
        <f t="shared" si="110"/>
        <v>Confection</v>
      </c>
      <c r="BP220" s="271">
        <f t="shared" si="111"/>
        <v>0</v>
      </c>
      <c r="BQ220" s="269"/>
      <c r="BR220" s="269"/>
      <c r="BS220" s="269"/>
      <c r="BT220" s="285"/>
      <c r="BU220" s="273"/>
    </row>
    <row r="221" spans="1:73" ht="60.75" thickBot="1" x14ac:dyDescent="0.3">
      <c r="A221" s="269"/>
      <c r="B221" s="270"/>
      <c r="C221" s="271" t="str">
        <f t="shared" si="84"/>
        <v/>
      </c>
      <c r="D221" s="271" t="str">
        <f t="shared" si="85"/>
        <v/>
      </c>
      <c r="E221" s="270"/>
      <c r="F221" s="273"/>
      <c r="G221" s="269"/>
      <c r="H221" s="274"/>
      <c r="I221" s="274"/>
      <c r="J221" s="274"/>
      <c r="K221" s="274"/>
      <c r="L221" s="274"/>
      <c r="M221" s="275"/>
      <c r="N221" s="274"/>
      <c r="O221" s="276" t="str">
        <f t="shared" si="86"/>
        <v>Compéter montant FI</v>
      </c>
      <c r="P221" s="277" t="str">
        <f t="shared" si="87"/>
        <v/>
      </c>
      <c r="Q221" s="274"/>
      <c r="R221" s="276" t="str">
        <f t="shared" si="88"/>
        <v>Compléter montant contrat</v>
      </c>
      <c r="S221" s="278" t="str">
        <f t="shared" si="89"/>
        <v/>
      </c>
      <c r="T221" s="274"/>
      <c r="U221" s="276" t="str">
        <f t="shared" si="90"/>
        <v>Compléter montant contrat</v>
      </c>
      <c r="V221" s="279"/>
      <c r="W221" s="279"/>
      <c r="X221" s="279"/>
      <c r="Y221" s="274"/>
      <c r="Z221" s="280"/>
      <c r="AA221" s="281" t="str">
        <f t="shared" si="91"/>
        <v>Compléter date émission</v>
      </c>
      <c r="AB221" s="269"/>
      <c r="AC221" s="269"/>
      <c r="AD221" s="282"/>
      <c r="AE221" s="282"/>
      <c r="AF221" s="270"/>
      <c r="AG221" s="269"/>
      <c r="AH221" s="269"/>
      <c r="AI221" s="269"/>
      <c r="AJ221" s="269"/>
      <c r="AK221" s="283" t="str">
        <f t="shared" si="92"/>
        <v>Compléter mode de gestion et montant FI</v>
      </c>
      <c r="AL221" s="270"/>
      <c r="AM221" s="270"/>
      <c r="AN221" s="270"/>
      <c r="AO221" s="280"/>
      <c r="AP221" s="281" t="str">
        <f t="shared" si="93"/>
        <v>Préciser montant FI, mode de passation et Type marché</v>
      </c>
      <c r="AQ221" s="281" t="str">
        <f t="shared" si="94"/>
        <v>Préciser montant FI, mode de passation et Type marché</v>
      </c>
      <c r="AR221" s="281" t="str">
        <f t="shared" si="95"/>
        <v>Préciser montant FI, mode de passation et Type marché</v>
      </c>
      <c r="AS221" s="281" t="str">
        <f t="shared" si="96"/>
        <v>Préciser montant FI, mode de passation et Type marché</v>
      </c>
      <c r="AT221" s="281" t="str">
        <f t="shared" si="97"/>
        <v>Préciser montant FI, mode de passation et Type marché</v>
      </c>
      <c r="AU221" s="281" t="str">
        <f t="shared" si="98"/>
        <v>Compléter délais du marché</v>
      </c>
      <c r="AV221" s="281" t="str">
        <f t="shared" si="99"/>
        <v>Compléter délais du marché</v>
      </c>
      <c r="AW221" s="280"/>
      <c r="AX221" s="284">
        <f t="shared" si="100"/>
        <v>0</v>
      </c>
      <c r="AY221" s="280"/>
      <c r="AZ221" s="284">
        <f t="shared" si="101"/>
        <v>0</v>
      </c>
      <c r="BA221" s="280"/>
      <c r="BB221" s="284">
        <f t="shared" si="102"/>
        <v>0</v>
      </c>
      <c r="BC221" s="280"/>
      <c r="BD221" s="284">
        <f t="shared" si="103"/>
        <v>0</v>
      </c>
      <c r="BE221" s="280"/>
      <c r="BF221" s="284">
        <f t="shared" si="104"/>
        <v>0</v>
      </c>
      <c r="BG221" s="280"/>
      <c r="BH221" s="284">
        <f t="shared" si="105"/>
        <v>0</v>
      </c>
      <c r="BI221" s="280" t="str">
        <f t="shared" si="106"/>
        <v/>
      </c>
      <c r="BJ221" s="280"/>
      <c r="BK221" s="284">
        <f t="shared" si="107"/>
        <v>0</v>
      </c>
      <c r="BL221" s="280"/>
      <c r="BM221" s="284">
        <f t="shared" si="108"/>
        <v>0</v>
      </c>
      <c r="BN221" s="271">
        <f t="shared" si="109"/>
        <v>0</v>
      </c>
      <c r="BO221" s="271" t="str">
        <f t="shared" si="110"/>
        <v>Confection</v>
      </c>
      <c r="BP221" s="271">
        <f t="shared" si="111"/>
        <v>0</v>
      </c>
      <c r="BQ221" s="269"/>
      <c r="BR221" s="269"/>
      <c r="BS221" s="269"/>
      <c r="BT221" s="285"/>
      <c r="BU221" s="273"/>
    </row>
    <row r="222" spans="1:73" ht="60.75" thickBot="1" x14ac:dyDescent="0.3">
      <c r="A222" s="269"/>
      <c r="B222" s="270"/>
      <c r="C222" s="271" t="str">
        <f t="shared" si="84"/>
        <v/>
      </c>
      <c r="D222" s="271" t="str">
        <f t="shared" si="85"/>
        <v/>
      </c>
      <c r="E222" s="270"/>
      <c r="F222" s="273"/>
      <c r="G222" s="269"/>
      <c r="H222" s="274"/>
      <c r="I222" s="274"/>
      <c r="J222" s="274"/>
      <c r="K222" s="274"/>
      <c r="L222" s="274"/>
      <c r="M222" s="275"/>
      <c r="N222" s="274"/>
      <c r="O222" s="276" t="str">
        <f t="shared" si="86"/>
        <v>Compéter montant FI</v>
      </c>
      <c r="P222" s="277" t="str">
        <f t="shared" si="87"/>
        <v/>
      </c>
      <c r="Q222" s="274"/>
      <c r="R222" s="276" t="str">
        <f t="shared" si="88"/>
        <v>Compléter montant contrat</v>
      </c>
      <c r="S222" s="278" t="str">
        <f t="shared" si="89"/>
        <v/>
      </c>
      <c r="T222" s="274"/>
      <c r="U222" s="276" t="str">
        <f t="shared" si="90"/>
        <v>Compléter montant contrat</v>
      </c>
      <c r="V222" s="279"/>
      <c r="W222" s="279"/>
      <c r="X222" s="279"/>
      <c r="Y222" s="274"/>
      <c r="Z222" s="280"/>
      <c r="AA222" s="281" t="str">
        <f t="shared" si="91"/>
        <v>Compléter date émission</v>
      </c>
      <c r="AB222" s="269"/>
      <c r="AC222" s="269"/>
      <c r="AD222" s="282"/>
      <c r="AE222" s="282"/>
      <c r="AF222" s="270"/>
      <c r="AG222" s="269"/>
      <c r="AH222" s="269"/>
      <c r="AI222" s="269"/>
      <c r="AJ222" s="269"/>
      <c r="AK222" s="283" t="str">
        <f t="shared" si="92"/>
        <v>Compléter mode de gestion et montant FI</v>
      </c>
      <c r="AL222" s="270"/>
      <c r="AM222" s="270"/>
      <c r="AN222" s="270"/>
      <c r="AO222" s="280"/>
      <c r="AP222" s="281" t="str">
        <f t="shared" si="93"/>
        <v>Préciser montant FI, mode de passation et Type marché</v>
      </c>
      <c r="AQ222" s="281" t="str">
        <f t="shared" si="94"/>
        <v>Préciser montant FI, mode de passation et Type marché</v>
      </c>
      <c r="AR222" s="281" t="str">
        <f t="shared" si="95"/>
        <v>Préciser montant FI, mode de passation et Type marché</v>
      </c>
      <c r="AS222" s="281" t="str">
        <f t="shared" si="96"/>
        <v>Préciser montant FI, mode de passation et Type marché</v>
      </c>
      <c r="AT222" s="281" t="str">
        <f t="shared" si="97"/>
        <v>Préciser montant FI, mode de passation et Type marché</v>
      </c>
      <c r="AU222" s="281" t="str">
        <f t="shared" si="98"/>
        <v>Compléter délais du marché</v>
      </c>
      <c r="AV222" s="281" t="str">
        <f t="shared" si="99"/>
        <v>Compléter délais du marché</v>
      </c>
      <c r="AW222" s="280"/>
      <c r="AX222" s="284">
        <f t="shared" si="100"/>
        <v>0</v>
      </c>
      <c r="AY222" s="280"/>
      <c r="AZ222" s="284">
        <f t="shared" si="101"/>
        <v>0</v>
      </c>
      <c r="BA222" s="280"/>
      <c r="BB222" s="284">
        <f t="shared" si="102"/>
        <v>0</v>
      </c>
      <c r="BC222" s="280"/>
      <c r="BD222" s="284">
        <f t="shared" si="103"/>
        <v>0</v>
      </c>
      <c r="BE222" s="280"/>
      <c r="BF222" s="284">
        <f t="shared" si="104"/>
        <v>0</v>
      </c>
      <c r="BG222" s="280"/>
      <c r="BH222" s="284">
        <f t="shared" si="105"/>
        <v>0</v>
      </c>
      <c r="BI222" s="280" t="str">
        <f t="shared" si="106"/>
        <v/>
      </c>
      <c r="BJ222" s="280"/>
      <c r="BK222" s="284">
        <f t="shared" si="107"/>
        <v>0</v>
      </c>
      <c r="BL222" s="280"/>
      <c r="BM222" s="284">
        <f t="shared" si="108"/>
        <v>0</v>
      </c>
      <c r="BN222" s="271">
        <f t="shared" si="109"/>
        <v>0</v>
      </c>
      <c r="BO222" s="271" t="str">
        <f t="shared" si="110"/>
        <v>Confection</v>
      </c>
      <c r="BP222" s="271">
        <f t="shared" si="111"/>
        <v>0</v>
      </c>
      <c r="BQ222" s="269"/>
      <c r="BR222" s="269"/>
      <c r="BS222" s="269"/>
      <c r="BT222" s="285"/>
      <c r="BU222" s="273"/>
    </row>
    <row r="223" spans="1:73" ht="60.75" thickBot="1" x14ac:dyDescent="0.3">
      <c r="A223" s="269"/>
      <c r="B223" s="270"/>
      <c r="C223" s="271" t="str">
        <f t="shared" si="84"/>
        <v/>
      </c>
      <c r="D223" s="271" t="str">
        <f t="shared" si="85"/>
        <v/>
      </c>
      <c r="E223" s="270"/>
      <c r="F223" s="273"/>
      <c r="G223" s="269"/>
      <c r="H223" s="274"/>
      <c r="I223" s="274"/>
      <c r="J223" s="274"/>
      <c r="K223" s="274"/>
      <c r="L223" s="274"/>
      <c r="M223" s="275"/>
      <c r="N223" s="274"/>
      <c r="O223" s="276" t="str">
        <f t="shared" si="86"/>
        <v>Compéter montant FI</v>
      </c>
      <c r="P223" s="277" t="str">
        <f t="shared" si="87"/>
        <v/>
      </c>
      <c r="Q223" s="274"/>
      <c r="R223" s="276" t="str">
        <f t="shared" si="88"/>
        <v>Compléter montant contrat</v>
      </c>
      <c r="S223" s="278" t="str">
        <f t="shared" si="89"/>
        <v/>
      </c>
      <c r="T223" s="274"/>
      <c r="U223" s="276" t="str">
        <f t="shared" si="90"/>
        <v>Compléter montant contrat</v>
      </c>
      <c r="V223" s="279"/>
      <c r="W223" s="279"/>
      <c r="X223" s="279"/>
      <c r="Y223" s="274"/>
      <c r="Z223" s="280"/>
      <c r="AA223" s="281" t="str">
        <f t="shared" si="91"/>
        <v>Compléter date émission</v>
      </c>
      <c r="AB223" s="269"/>
      <c r="AC223" s="269"/>
      <c r="AD223" s="282"/>
      <c r="AE223" s="282"/>
      <c r="AF223" s="270"/>
      <c r="AG223" s="269"/>
      <c r="AH223" s="269"/>
      <c r="AI223" s="269"/>
      <c r="AJ223" s="269"/>
      <c r="AK223" s="283" t="str">
        <f t="shared" si="92"/>
        <v>Compléter mode de gestion et montant FI</v>
      </c>
      <c r="AL223" s="270"/>
      <c r="AM223" s="270"/>
      <c r="AN223" s="270"/>
      <c r="AO223" s="280"/>
      <c r="AP223" s="281" t="str">
        <f t="shared" si="93"/>
        <v>Préciser montant FI, mode de passation et Type marché</v>
      </c>
      <c r="AQ223" s="281" t="str">
        <f t="shared" si="94"/>
        <v>Préciser montant FI, mode de passation et Type marché</v>
      </c>
      <c r="AR223" s="281" t="str">
        <f t="shared" si="95"/>
        <v>Préciser montant FI, mode de passation et Type marché</v>
      </c>
      <c r="AS223" s="281" t="str">
        <f t="shared" si="96"/>
        <v>Préciser montant FI, mode de passation et Type marché</v>
      </c>
      <c r="AT223" s="281" t="str">
        <f t="shared" si="97"/>
        <v>Préciser montant FI, mode de passation et Type marché</v>
      </c>
      <c r="AU223" s="281" t="str">
        <f t="shared" si="98"/>
        <v>Compléter délais du marché</v>
      </c>
      <c r="AV223" s="281" t="str">
        <f t="shared" si="99"/>
        <v>Compléter délais du marché</v>
      </c>
      <c r="AW223" s="280"/>
      <c r="AX223" s="284">
        <f t="shared" si="100"/>
        <v>0</v>
      </c>
      <c r="AY223" s="280"/>
      <c r="AZ223" s="284">
        <f t="shared" si="101"/>
        <v>0</v>
      </c>
      <c r="BA223" s="280"/>
      <c r="BB223" s="284">
        <f t="shared" si="102"/>
        <v>0</v>
      </c>
      <c r="BC223" s="280"/>
      <c r="BD223" s="284">
        <f t="shared" si="103"/>
        <v>0</v>
      </c>
      <c r="BE223" s="280"/>
      <c r="BF223" s="284">
        <f t="shared" si="104"/>
        <v>0</v>
      </c>
      <c r="BG223" s="280"/>
      <c r="BH223" s="284">
        <f t="shared" si="105"/>
        <v>0</v>
      </c>
      <c r="BI223" s="280" t="str">
        <f t="shared" si="106"/>
        <v/>
      </c>
      <c r="BJ223" s="280"/>
      <c r="BK223" s="284">
        <f t="shared" si="107"/>
        <v>0</v>
      </c>
      <c r="BL223" s="280"/>
      <c r="BM223" s="284">
        <f t="shared" si="108"/>
        <v>0</v>
      </c>
      <c r="BN223" s="271">
        <f t="shared" si="109"/>
        <v>0</v>
      </c>
      <c r="BO223" s="271" t="str">
        <f t="shared" si="110"/>
        <v>Confection</v>
      </c>
      <c r="BP223" s="271">
        <f t="shared" si="111"/>
        <v>0</v>
      </c>
      <c r="BQ223" s="269"/>
      <c r="BR223" s="269"/>
      <c r="BS223" s="269"/>
      <c r="BT223" s="285"/>
      <c r="BU223" s="273"/>
    </row>
    <row r="224" spans="1:73" ht="60.75" thickBot="1" x14ac:dyDescent="0.3">
      <c r="A224" s="269"/>
      <c r="B224" s="270"/>
      <c r="C224" s="271" t="str">
        <f t="shared" si="84"/>
        <v/>
      </c>
      <c r="D224" s="271" t="str">
        <f t="shared" si="85"/>
        <v/>
      </c>
      <c r="E224" s="270"/>
      <c r="F224" s="273"/>
      <c r="G224" s="269"/>
      <c r="H224" s="274"/>
      <c r="I224" s="274"/>
      <c r="J224" s="274"/>
      <c r="K224" s="274"/>
      <c r="L224" s="274"/>
      <c r="M224" s="275"/>
      <c r="N224" s="274"/>
      <c r="O224" s="276" t="str">
        <f t="shared" si="86"/>
        <v>Compéter montant FI</v>
      </c>
      <c r="P224" s="277" t="str">
        <f t="shared" si="87"/>
        <v/>
      </c>
      <c r="Q224" s="274"/>
      <c r="R224" s="276" t="str">
        <f t="shared" si="88"/>
        <v>Compléter montant contrat</v>
      </c>
      <c r="S224" s="278" t="str">
        <f t="shared" si="89"/>
        <v/>
      </c>
      <c r="T224" s="274"/>
      <c r="U224" s="276" t="str">
        <f t="shared" si="90"/>
        <v>Compléter montant contrat</v>
      </c>
      <c r="V224" s="279"/>
      <c r="W224" s="279"/>
      <c r="X224" s="279"/>
      <c r="Y224" s="274"/>
      <c r="Z224" s="280"/>
      <c r="AA224" s="281" t="str">
        <f t="shared" si="91"/>
        <v>Compléter date émission</v>
      </c>
      <c r="AB224" s="269"/>
      <c r="AC224" s="269"/>
      <c r="AD224" s="282"/>
      <c r="AE224" s="282"/>
      <c r="AF224" s="270"/>
      <c r="AG224" s="269"/>
      <c r="AH224" s="269"/>
      <c r="AI224" s="269"/>
      <c r="AJ224" s="269"/>
      <c r="AK224" s="283" t="str">
        <f t="shared" si="92"/>
        <v>Compléter mode de gestion et montant FI</v>
      </c>
      <c r="AL224" s="270"/>
      <c r="AM224" s="270"/>
      <c r="AN224" s="270"/>
      <c r="AO224" s="280"/>
      <c r="AP224" s="281" t="str">
        <f t="shared" si="93"/>
        <v>Préciser montant FI, mode de passation et Type marché</v>
      </c>
      <c r="AQ224" s="281" t="str">
        <f t="shared" si="94"/>
        <v>Préciser montant FI, mode de passation et Type marché</v>
      </c>
      <c r="AR224" s="281" t="str">
        <f t="shared" si="95"/>
        <v>Préciser montant FI, mode de passation et Type marché</v>
      </c>
      <c r="AS224" s="281" t="str">
        <f t="shared" si="96"/>
        <v>Préciser montant FI, mode de passation et Type marché</v>
      </c>
      <c r="AT224" s="281" t="str">
        <f t="shared" si="97"/>
        <v>Préciser montant FI, mode de passation et Type marché</v>
      </c>
      <c r="AU224" s="281" t="str">
        <f t="shared" si="98"/>
        <v>Compléter délais du marché</v>
      </c>
      <c r="AV224" s="281" t="str">
        <f t="shared" si="99"/>
        <v>Compléter délais du marché</v>
      </c>
      <c r="AW224" s="280"/>
      <c r="AX224" s="284">
        <f t="shared" si="100"/>
        <v>0</v>
      </c>
      <c r="AY224" s="280"/>
      <c r="AZ224" s="284">
        <f t="shared" si="101"/>
        <v>0</v>
      </c>
      <c r="BA224" s="280"/>
      <c r="BB224" s="284">
        <f t="shared" si="102"/>
        <v>0</v>
      </c>
      <c r="BC224" s="280"/>
      <c r="BD224" s="284">
        <f t="shared" si="103"/>
        <v>0</v>
      </c>
      <c r="BE224" s="280"/>
      <c r="BF224" s="284">
        <f t="shared" si="104"/>
        <v>0</v>
      </c>
      <c r="BG224" s="280"/>
      <c r="BH224" s="284">
        <f t="shared" si="105"/>
        <v>0</v>
      </c>
      <c r="BI224" s="280" t="str">
        <f t="shared" si="106"/>
        <v/>
      </c>
      <c r="BJ224" s="280"/>
      <c r="BK224" s="284">
        <f t="shared" si="107"/>
        <v>0</v>
      </c>
      <c r="BL224" s="280"/>
      <c r="BM224" s="284">
        <f t="shared" si="108"/>
        <v>0</v>
      </c>
      <c r="BN224" s="271">
        <f t="shared" si="109"/>
        <v>0</v>
      </c>
      <c r="BO224" s="271" t="str">
        <f t="shared" si="110"/>
        <v>Confection</v>
      </c>
      <c r="BP224" s="271">
        <f t="shared" si="111"/>
        <v>0</v>
      </c>
      <c r="BQ224" s="269"/>
      <c r="BR224" s="269"/>
      <c r="BS224" s="269"/>
      <c r="BT224" s="285"/>
      <c r="BU224" s="273"/>
    </row>
    <row r="225" spans="1:73" ht="60.75" thickBot="1" x14ac:dyDescent="0.3">
      <c r="A225" s="269"/>
      <c r="B225" s="270"/>
      <c r="C225" s="271" t="str">
        <f t="shared" si="84"/>
        <v/>
      </c>
      <c r="D225" s="271" t="str">
        <f t="shared" si="85"/>
        <v/>
      </c>
      <c r="E225" s="270"/>
      <c r="F225" s="273"/>
      <c r="G225" s="269"/>
      <c r="H225" s="274"/>
      <c r="I225" s="274"/>
      <c r="J225" s="274"/>
      <c r="K225" s="274"/>
      <c r="L225" s="274"/>
      <c r="M225" s="275"/>
      <c r="N225" s="274"/>
      <c r="O225" s="276" t="str">
        <f t="shared" si="86"/>
        <v>Compéter montant FI</v>
      </c>
      <c r="P225" s="277" t="str">
        <f t="shared" si="87"/>
        <v/>
      </c>
      <c r="Q225" s="274"/>
      <c r="R225" s="276" t="str">
        <f t="shared" si="88"/>
        <v>Compléter montant contrat</v>
      </c>
      <c r="S225" s="278" t="str">
        <f t="shared" si="89"/>
        <v/>
      </c>
      <c r="T225" s="274"/>
      <c r="U225" s="276" t="str">
        <f t="shared" si="90"/>
        <v>Compléter montant contrat</v>
      </c>
      <c r="V225" s="279"/>
      <c r="W225" s="279"/>
      <c r="X225" s="279"/>
      <c r="Y225" s="274"/>
      <c r="Z225" s="280"/>
      <c r="AA225" s="281" t="str">
        <f t="shared" si="91"/>
        <v>Compléter date émission</v>
      </c>
      <c r="AB225" s="269"/>
      <c r="AC225" s="269"/>
      <c r="AD225" s="282"/>
      <c r="AE225" s="282"/>
      <c r="AF225" s="270"/>
      <c r="AG225" s="269"/>
      <c r="AH225" s="269"/>
      <c r="AI225" s="269"/>
      <c r="AJ225" s="269"/>
      <c r="AK225" s="283" t="str">
        <f t="shared" si="92"/>
        <v>Compléter mode de gestion et montant FI</v>
      </c>
      <c r="AL225" s="270"/>
      <c r="AM225" s="270"/>
      <c r="AN225" s="270"/>
      <c r="AO225" s="280"/>
      <c r="AP225" s="281" t="str">
        <f t="shared" si="93"/>
        <v>Préciser montant FI, mode de passation et Type marché</v>
      </c>
      <c r="AQ225" s="281" t="str">
        <f t="shared" si="94"/>
        <v>Préciser montant FI, mode de passation et Type marché</v>
      </c>
      <c r="AR225" s="281" t="str">
        <f t="shared" si="95"/>
        <v>Préciser montant FI, mode de passation et Type marché</v>
      </c>
      <c r="AS225" s="281" t="str">
        <f t="shared" si="96"/>
        <v>Préciser montant FI, mode de passation et Type marché</v>
      </c>
      <c r="AT225" s="281" t="str">
        <f t="shared" si="97"/>
        <v>Préciser montant FI, mode de passation et Type marché</v>
      </c>
      <c r="AU225" s="281" t="str">
        <f t="shared" si="98"/>
        <v>Compléter délais du marché</v>
      </c>
      <c r="AV225" s="281" t="str">
        <f t="shared" si="99"/>
        <v>Compléter délais du marché</v>
      </c>
      <c r="AW225" s="280"/>
      <c r="AX225" s="284">
        <f t="shared" si="100"/>
        <v>0</v>
      </c>
      <c r="AY225" s="280"/>
      <c r="AZ225" s="284">
        <f t="shared" si="101"/>
        <v>0</v>
      </c>
      <c r="BA225" s="280"/>
      <c r="BB225" s="284">
        <f t="shared" si="102"/>
        <v>0</v>
      </c>
      <c r="BC225" s="280"/>
      <c r="BD225" s="284">
        <f t="shared" si="103"/>
        <v>0</v>
      </c>
      <c r="BE225" s="280"/>
      <c r="BF225" s="284">
        <f t="shared" si="104"/>
        <v>0</v>
      </c>
      <c r="BG225" s="280"/>
      <c r="BH225" s="284">
        <f t="shared" si="105"/>
        <v>0</v>
      </c>
      <c r="BI225" s="280" t="str">
        <f t="shared" si="106"/>
        <v/>
      </c>
      <c r="BJ225" s="280"/>
      <c r="BK225" s="284">
        <f t="shared" si="107"/>
        <v>0</v>
      </c>
      <c r="BL225" s="280"/>
      <c r="BM225" s="284">
        <f t="shared" si="108"/>
        <v>0</v>
      </c>
      <c r="BN225" s="271">
        <f t="shared" si="109"/>
        <v>0</v>
      </c>
      <c r="BO225" s="271" t="str">
        <f t="shared" si="110"/>
        <v>Confection</v>
      </c>
      <c r="BP225" s="271">
        <f t="shared" si="111"/>
        <v>0</v>
      </c>
      <c r="BQ225" s="269"/>
      <c r="BR225" s="269"/>
      <c r="BS225" s="269"/>
      <c r="BT225" s="285"/>
      <c r="BU225" s="273"/>
    </row>
    <row r="226" spans="1:73" ht="60.75" thickBot="1" x14ac:dyDescent="0.3">
      <c r="A226" s="269"/>
      <c r="B226" s="270"/>
      <c r="C226" s="271" t="str">
        <f t="shared" si="84"/>
        <v/>
      </c>
      <c r="D226" s="271" t="str">
        <f t="shared" si="85"/>
        <v/>
      </c>
      <c r="E226" s="270"/>
      <c r="F226" s="273"/>
      <c r="G226" s="269"/>
      <c r="H226" s="274"/>
      <c r="I226" s="274"/>
      <c r="J226" s="274"/>
      <c r="K226" s="274"/>
      <c r="L226" s="274"/>
      <c r="M226" s="275"/>
      <c r="N226" s="274"/>
      <c r="O226" s="276" t="str">
        <f t="shared" si="86"/>
        <v>Compéter montant FI</v>
      </c>
      <c r="P226" s="277" t="str">
        <f t="shared" si="87"/>
        <v/>
      </c>
      <c r="Q226" s="274"/>
      <c r="R226" s="276" t="str">
        <f t="shared" si="88"/>
        <v>Compléter montant contrat</v>
      </c>
      <c r="S226" s="278" t="str">
        <f t="shared" si="89"/>
        <v/>
      </c>
      <c r="T226" s="274"/>
      <c r="U226" s="276" t="str">
        <f t="shared" si="90"/>
        <v>Compléter montant contrat</v>
      </c>
      <c r="V226" s="279"/>
      <c r="W226" s="279"/>
      <c r="X226" s="279"/>
      <c r="Y226" s="274"/>
      <c r="Z226" s="280"/>
      <c r="AA226" s="281" t="str">
        <f t="shared" si="91"/>
        <v>Compléter date émission</v>
      </c>
      <c r="AB226" s="269"/>
      <c r="AC226" s="269"/>
      <c r="AD226" s="282"/>
      <c r="AE226" s="282"/>
      <c r="AF226" s="270"/>
      <c r="AG226" s="269"/>
      <c r="AH226" s="269"/>
      <c r="AI226" s="269"/>
      <c r="AJ226" s="269"/>
      <c r="AK226" s="283" t="str">
        <f t="shared" si="92"/>
        <v>Compléter mode de gestion et montant FI</v>
      </c>
      <c r="AL226" s="270"/>
      <c r="AM226" s="270"/>
      <c r="AN226" s="270"/>
      <c r="AO226" s="280"/>
      <c r="AP226" s="281" t="str">
        <f t="shared" si="93"/>
        <v>Préciser montant FI, mode de passation et Type marché</v>
      </c>
      <c r="AQ226" s="281" t="str">
        <f t="shared" si="94"/>
        <v>Préciser montant FI, mode de passation et Type marché</v>
      </c>
      <c r="AR226" s="281" t="str">
        <f t="shared" si="95"/>
        <v>Préciser montant FI, mode de passation et Type marché</v>
      </c>
      <c r="AS226" s="281" t="str">
        <f t="shared" si="96"/>
        <v>Préciser montant FI, mode de passation et Type marché</v>
      </c>
      <c r="AT226" s="281" t="str">
        <f t="shared" si="97"/>
        <v>Préciser montant FI, mode de passation et Type marché</v>
      </c>
      <c r="AU226" s="281" t="str">
        <f t="shared" si="98"/>
        <v>Compléter délais du marché</v>
      </c>
      <c r="AV226" s="281" t="str">
        <f t="shared" si="99"/>
        <v>Compléter délais du marché</v>
      </c>
      <c r="AW226" s="280"/>
      <c r="AX226" s="284">
        <f t="shared" si="100"/>
        <v>0</v>
      </c>
      <c r="AY226" s="280"/>
      <c r="AZ226" s="284">
        <f t="shared" si="101"/>
        <v>0</v>
      </c>
      <c r="BA226" s="280"/>
      <c r="BB226" s="284">
        <f t="shared" si="102"/>
        <v>0</v>
      </c>
      <c r="BC226" s="280"/>
      <c r="BD226" s="284">
        <f t="shared" si="103"/>
        <v>0</v>
      </c>
      <c r="BE226" s="280"/>
      <c r="BF226" s="284">
        <f t="shared" si="104"/>
        <v>0</v>
      </c>
      <c r="BG226" s="280"/>
      <c r="BH226" s="284">
        <f t="shared" si="105"/>
        <v>0</v>
      </c>
      <c r="BI226" s="280" t="str">
        <f t="shared" si="106"/>
        <v/>
      </c>
      <c r="BJ226" s="280"/>
      <c r="BK226" s="284">
        <f t="shared" si="107"/>
        <v>0</v>
      </c>
      <c r="BL226" s="280"/>
      <c r="BM226" s="284">
        <f t="shared" si="108"/>
        <v>0</v>
      </c>
      <c r="BN226" s="271">
        <f t="shared" si="109"/>
        <v>0</v>
      </c>
      <c r="BO226" s="271" t="str">
        <f t="shared" si="110"/>
        <v>Confection</v>
      </c>
      <c r="BP226" s="271">
        <f t="shared" si="111"/>
        <v>0</v>
      </c>
      <c r="BQ226" s="269"/>
      <c r="BR226" s="269"/>
      <c r="BS226" s="269"/>
      <c r="BT226" s="285"/>
      <c r="BU226" s="273"/>
    </row>
    <row r="227" spans="1:73" ht="60.75" thickBot="1" x14ac:dyDescent="0.3">
      <c r="A227" s="269"/>
      <c r="B227" s="270"/>
      <c r="C227" s="271" t="str">
        <f t="shared" si="84"/>
        <v/>
      </c>
      <c r="D227" s="271" t="str">
        <f t="shared" si="85"/>
        <v/>
      </c>
      <c r="E227" s="270"/>
      <c r="F227" s="273"/>
      <c r="G227" s="269"/>
      <c r="H227" s="274"/>
      <c r="I227" s="274"/>
      <c r="J227" s="274"/>
      <c r="K227" s="274"/>
      <c r="L227" s="274"/>
      <c r="M227" s="275"/>
      <c r="N227" s="274"/>
      <c r="O227" s="276" t="str">
        <f t="shared" si="86"/>
        <v>Compéter montant FI</v>
      </c>
      <c r="P227" s="277" t="str">
        <f t="shared" si="87"/>
        <v/>
      </c>
      <c r="Q227" s="274"/>
      <c r="R227" s="276" t="str">
        <f t="shared" si="88"/>
        <v>Compléter montant contrat</v>
      </c>
      <c r="S227" s="278" t="str">
        <f t="shared" si="89"/>
        <v/>
      </c>
      <c r="T227" s="274"/>
      <c r="U227" s="276" t="str">
        <f t="shared" si="90"/>
        <v>Compléter montant contrat</v>
      </c>
      <c r="V227" s="279"/>
      <c r="W227" s="279"/>
      <c r="X227" s="279"/>
      <c r="Y227" s="274"/>
      <c r="Z227" s="280"/>
      <c r="AA227" s="281" t="str">
        <f t="shared" si="91"/>
        <v>Compléter date émission</v>
      </c>
      <c r="AB227" s="269"/>
      <c r="AC227" s="269"/>
      <c r="AD227" s="282"/>
      <c r="AE227" s="282"/>
      <c r="AF227" s="270"/>
      <c r="AG227" s="269"/>
      <c r="AH227" s="269"/>
      <c r="AI227" s="269"/>
      <c r="AJ227" s="269"/>
      <c r="AK227" s="283" t="str">
        <f t="shared" si="92"/>
        <v>Compléter mode de gestion et montant FI</v>
      </c>
      <c r="AL227" s="270"/>
      <c r="AM227" s="270"/>
      <c r="AN227" s="270"/>
      <c r="AO227" s="280"/>
      <c r="AP227" s="281" t="str">
        <f t="shared" si="93"/>
        <v>Préciser montant FI, mode de passation et Type marché</v>
      </c>
      <c r="AQ227" s="281" t="str">
        <f t="shared" si="94"/>
        <v>Préciser montant FI, mode de passation et Type marché</v>
      </c>
      <c r="AR227" s="281" t="str">
        <f t="shared" si="95"/>
        <v>Préciser montant FI, mode de passation et Type marché</v>
      </c>
      <c r="AS227" s="281" t="str">
        <f t="shared" si="96"/>
        <v>Préciser montant FI, mode de passation et Type marché</v>
      </c>
      <c r="AT227" s="281" t="str">
        <f t="shared" si="97"/>
        <v>Préciser montant FI, mode de passation et Type marché</v>
      </c>
      <c r="AU227" s="281" t="str">
        <f t="shared" si="98"/>
        <v>Compléter délais du marché</v>
      </c>
      <c r="AV227" s="281" t="str">
        <f t="shared" si="99"/>
        <v>Compléter délais du marché</v>
      </c>
      <c r="AW227" s="280"/>
      <c r="AX227" s="284">
        <f t="shared" si="100"/>
        <v>0</v>
      </c>
      <c r="AY227" s="280"/>
      <c r="AZ227" s="284">
        <f t="shared" si="101"/>
        <v>0</v>
      </c>
      <c r="BA227" s="280"/>
      <c r="BB227" s="284">
        <f t="shared" si="102"/>
        <v>0</v>
      </c>
      <c r="BC227" s="280"/>
      <c r="BD227" s="284">
        <f t="shared" si="103"/>
        <v>0</v>
      </c>
      <c r="BE227" s="280"/>
      <c r="BF227" s="284">
        <f t="shared" si="104"/>
        <v>0</v>
      </c>
      <c r="BG227" s="280"/>
      <c r="BH227" s="284">
        <f t="shared" si="105"/>
        <v>0</v>
      </c>
      <c r="BI227" s="280" t="str">
        <f t="shared" si="106"/>
        <v/>
      </c>
      <c r="BJ227" s="280"/>
      <c r="BK227" s="284">
        <f t="shared" si="107"/>
        <v>0</v>
      </c>
      <c r="BL227" s="280"/>
      <c r="BM227" s="284">
        <f t="shared" si="108"/>
        <v>0</v>
      </c>
      <c r="BN227" s="271">
        <f t="shared" si="109"/>
        <v>0</v>
      </c>
      <c r="BO227" s="271" t="str">
        <f t="shared" si="110"/>
        <v>Confection</v>
      </c>
      <c r="BP227" s="271">
        <f t="shared" si="111"/>
        <v>0</v>
      </c>
      <c r="BQ227" s="269"/>
      <c r="BR227" s="269"/>
      <c r="BS227" s="269"/>
      <c r="BT227" s="285"/>
      <c r="BU227" s="273"/>
    </row>
    <row r="228" spans="1:73" ht="60.75" thickBot="1" x14ac:dyDescent="0.3">
      <c r="A228" s="269"/>
      <c r="B228" s="270"/>
      <c r="C228" s="271" t="str">
        <f t="shared" si="84"/>
        <v/>
      </c>
      <c r="D228" s="271" t="str">
        <f t="shared" si="85"/>
        <v/>
      </c>
      <c r="E228" s="270"/>
      <c r="F228" s="273"/>
      <c r="G228" s="269"/>
      <c r="H228" s="274"/>
      <c r="I228" s="274"/>
      <c r="J228" s="274"/>
      <c r="K228" s="274"/>
      <c r="L228" s="274"/>
      <c r="M228" s="275"/>
      <c r="N228" s="274"/>
      <c r="O228" s="276" t="str">
        <f t="shared" si="86"/>
        <v>Compéter montant FI</v>
      </c>
      <c r="P228" s="277" t="str">
        <f t="shared" si="87"/>
        <v/>
      </c>
      <c r="Q228" s="274"/>
      <c r="R228" s="276" t="str">
        <f t="shared" si="88"/>
        <v>Compléter montant contrat</v>
      </c>
      <c r="S228" s="278" t="str">
        <f t="shared" si="89"/>
        <v/>
      </c>
      <c r="T228" s="274"/>
      <c r="U228" s="276" t="str">
        <f t="shared" si="90"/>
        <v>Compléter montant contrat</v>
      </c>
      <c r="V228" s="279"/>
      <c r="W228" s="279"/>
      <c r="X228" s="279"/>
      <c r="Y228" s="274"/>
      <c r="Z228" s="280"/>
      <c r="AA228" s="281" t="str">
        <f t="shared" si="91"/>
        <v>Compléter date émission</v>
      </c>
      <c r="AB228" s="269"/>
      <c r="AC228" s="269"/>
      <c r="AD228" s="282"/>
      <c r="AE228" s="282"/>
      <c r="AF228" s="270"/>
      <c r="AG228" s="269"/>
      <c r="AH228" s="269"/>
      <c r="AI228" s="269"/>
      <c r="AJ228" s="269"/>
      <c r="AK228" s="283" t="str">
        <f t="shared" si="92"/>
        <v>Compléter mode de gestion et montant FI</v>
      </c>
      <c r="AL228" s="270"/>
      <c r="AM228" s="270"/>
      <c r="AN228" s="270"/>
      <c r="AO228" s="280"/>
      <c r="AP228" s="281" t="str">
        <f t="shared" si="93"/>
        <v>Préciser montant FI, mode de passation et Type marché</v>
      </c>
      <c r="AQ228" s="281" t="str">
        <f t="shared" si="94"/>
        <v>Préciser montant FI, mode de passation et Type marché</v>
      </c>
      <c r="AR228" s="281" t="str">
        <f t="shared" si="95"/>
        <v>Préciser montant FI, mode de passation et Type marché</v>
      </c>
      <c r="AS228" s="281" t="str">
        <f t="shared" si="96"/>
        <v>Préciser montant FI, mode de passation et Type marché</v>
      </c>
      <c r="AT228" s="281" t="str">
        <f t="shared" si="97"/>
        <v>Préciser montant FI, mode de passation et Type marché</v>
      </c>
      <c r="AU228" s="281" t="str">
        <f t="shared" si="98"/>
        <v>Compléter délais du marché</v>
      </c>
      <c r="AV228" s="281" t="str">
        <f t="shared" si="99"/>
        <v>Compléter délais du marché</v>
      </c>
      <c r="AW228" s="280"/>
      <c r="AX228" s="284">
        <f t="shared" si="100"/>
        <v>0</v>
      </c>
      <c r="AY228" s="280"/>
      <c r="AZ228" s="284">
        <f t="shared" si="101"/>
        <v>0</v>
      </c>
      <c r="BA228" s="280"/>
      <c r="BB228" s="284">
        <f t="shared" si="102"/>
        <v>0</v>
      </c>
      <c r="BC228" s="280"/>
      <c r="BD228" s="284">
        <f t="shared" si="103"/>
        <v>0</v>
      </c>
      <c r="BE228" s="280"/>
      <c r="BF228" s="284">
        <f t="shared" si="104"/>
        <v>0</v>
      </c>
      <c r="BG228" s="280"/>
      <c r="BH228" s="284">
        <f t="shared" si="105"/>
        <v>0</v>
      </c>
      <c r="BI228" s="280" t="str">
        <f t="shared" si="106"/>
        <v/>
      </c>
      <c r="BJ228" s="280"/>
      <c r="BK228" s="284">
        <f t="shared" si="107"/>
        <v>0</v>
      </c>
      <c r="BL228" s="280"/>
      <c r="BM228" s="284">
        <f t="shared" si="108"/>
        <v>0</v>
      </c>
      <c r="BN228" s="271">
        <f t="shared" si="109"/>
        <v>0</v>
      </c>
      <c r="BO228" s="271" t="str">
        <f t="shared" si="110"/>
        <v>Confection</v>
      </c>
      <c r="BP228" s="271">
        <f t="shared" si="111"/>
        <v>0</v>
      </c>
      <c r="BQ228" s="269"/>
      <c r="BR228" s="269"/>
      <c r="BS228" s="269"/>
      <c r="BT228" s="285"/>
      <c r="BU228" s="273"/>
    </row>
    <row r="229" spans="1:73" ht="60.75" thickBot="1" x14ac:dyDescent="0.3">
      <c r="A229" s="269"/>
      <c r="B229" s="270"/>
      <c r="C229" s="271" t="str">
        <f t="shared" si="84"/>
        <v/>
      </c>
      <c r="D229" s="271" t="str">
        <f t="shared" si="85"/>
        <v/>
      </c>
      <c r="E229" s="270"/>
      <c r="F229" s="273"/>
      <c r="G229" s="269"/>
      <c r="H229" s="274"/>
      <c r="I229" s="274"/>
      <c r="J229" s="274"/>
      <c r="K229" s="274"/>
      <c r="L229" s="274"/>
      <c r="M229" s="275"/>
      <c r="N229" s="274"/>
      <c r="O229" s="276" t="str">
        <f t="shared" si="86"/>
        <v>Compéter montant FI</v>
      </c>
      <c r="P229" s="277" t="str">
        <f t="shared" si="87"/>
        <v/>
      </c>
      <c r="Q229" s="274"/>
      <c r="R229" s="276" t="str">
        <f t="shared" si="88"/>
        <v>Compléter montant contrat</v>
      </c>
      <c r="S229" s="278" t="str">
        <f t="shared" si="89"/>
        <v/>
      </c>
      <c r="T229" s="274"/>
      <c r="U229" s="276" t="str">
        <f t="shared" si="90"/>
        <v>Compléter montant contrat</v>
      </c>
      <c r="V229" s="279"/>
      <c r="W229" s="279"/>
      <c r="X229" s="279"/>
      <c r="Y229" s="274"/>
      <c r="Z229" s="280"/>
      <c r="AA229" s="281" t="str">
        <f t="shared" si="91"/>
        <v>Compléter date émission</v>
      </c>
      <c r="AB229" s="269"/>
      <c r="AC229" s="269"/>
      <c r="AD229" s="282"/>
      <c r="AE229" s="282"/>
      <c r="AF229" s="270"/>
      <c r="AG229" s="269"/>
      <c r="AH229" s="269"/>
      <c r="AI229" s="269"/>
      <c r="AJ229" s="269"/>
      <c r="AK229" s="283" t="str">
        <f t="shared" si="92"/>
        <v>Compléter mode de gestion et montant FI</v>
      </c>
      <c r="AL229" s="270"/>
      <c r="AM229" s="270"/>
      <c r="AN229" s="270"/>
      <c r="AO229" s="280"/>
      <c r="AP229" s="281" t="str">
        <f t="shared" si="93"/>
        <v>Préciser montant FI, mode de passation et Type marché</v>
      </c>
      <c r="AQ229" s="281" t="str">
        <f t="shared" si="94"/>
        <v>Préciser montant FI, mode de passation et Type marché</v>
      </c>
      <c r="AR229" s="281" t="str">
        <f t="shared" si="95"/>
        <v>Préciser montant FI, mode de passation et Type marché</v>
      </c>
      <c r="AS229" s="281" t="str">
        <f t="shared" si="96"/>
        <v>Préciser montant FI, mode de passation et Type marché</v>
      </c>
      <c r="AT229" s="281" t="str">
        <f t="shared" si="97"/>
        <v>Préciser montant FI, mode de passation et Type marché</v>
      </c>
      <c r="AU229" s="281" t="str">
        <f t="shared" si="98"/>
        <v>Compléter délais du marché</v>
      </c>
      <c r="AV229" s="281" t="str">
        <f t="shared" si="99"/>
        <v>Compléter délais du marché</v>
      </c>
      <c r="AW229" s="280"/>
      <c r="AX229" s="284">
        <f t="shared" si="100"/>
        <v>0</v>
      </c>
      <c r="AY229" s="280"/>
      <c r="AZ229" s="284">
        <f t="shared" si="101"/>
        <v>0</v>
      </c>
      <c r="BA229" s="280"/>
      <c r="BB229" s="284">
        <f t="shared" si="102"/>
        <v>0</v>
      </c>
      <c r="BC229" s="280"/>
      <c r="BD229" s="284">
        <f t="shared" si="103"/>
        <v>0</v>
      </c>
      <c r="BE229" s="280"/>
      <c r="BF229" s="284">
        <f t="shared" si="104"/>
        <v>0</v>
      </c>
      <c r="BG229" s="280"/>
      <c r="BH229" s="284">
        <f t="shared" si="105"/>
        <v>0</v>
      </c>
      <c r="BI229" s="280" t="str">
        <f t="shared" si="106"/>
        <v/>
      </c>
      <c r="BJ229" s="280"/>
      <c r="BK229" s="284">
        <f t="shared" si="107"/>
        <v>0</v>
      </c>
      <c r="BL229" s="280"/>
      <c r="BM229" s="284">
        <f t="shared" si="108"/>
        <v>0</v>
      </c>
      <c r="BN229" s="271">
        <f t="shared" si="109"/>
        <v>0</v>
      </c>
      <c r="BO229" s="271" t="str">
        <f t="shared" si="110"/>
        <v>Confection</v>
      </c>
      <c r="BP229" s="271">
        <f t="shared" si="111"/>
        <v>0</v>
      </c>
      <c r="BQ229" s="269"/>
      <c r="BR229" s="269"/>
      <c r="BS229" s="269"/>
      <c r="BT229" s="285"/>
      <c r="BU229" s="273"/>
    </row>
    <row r="230" spans="1:73" ht="60.75" thickBot="1" x14ac:dyDescent="0.3">
      <c r="A230" s="269"/>
      <c r="B230" s="270"/>
      <c r="C230" s="271" t="str">
        <f t="shared" si="84"/>
        <v/>
      </c>
      <c r="D230" s="271" t="str">
        <f t="shared" si="85"/>
        <v/>
      </c>
      <c r="E230" s="270"/>
      <c r="F230" s="273"/>
      <c r="G230" s="269"/>
      <c r="H230" s="274"/>
      <c r="I230" s="274"/>
      <c r="J230" s="274"/>
      <c r="K230" s="274"/>
      <c r="L230" s="274"/>
      <c r="M230" s="275"/>
      <c r="N230" s="274"/>
      <c r="O230" s="276" t="str">
        <f t="shared" si="86"/>
        <v>Compéter montant FI</v>
      </c>
      <c r="P230" s="277" t="str">
        <f t="shared" si="87"/>
        <v/>
      </c>
      <c r="Q230" s="274"/>
      <c r="R230" s="276" t="str">
        <f t="shared" si="88"/>
        <v>Compléter montant contrat</v>
      </c>
      <c r="S230" s="278" t="str">
        <f t="shared" si="89"/>
        <v/>
      </c>
      <c r="T230" s="274"/>
      <c r="U230" s="276" t="str">
        <f t="shared" si="90"/>
        <v>Compléter montant contrat</v>
      </c>
      <c r="V230" s="279"/>
      <c r="W230" s="279"/>
      <c r="X230" s="279"/>
      <c r="Y230" s="274"/>
      <c r="Z230" s="280"/>
      <c r="AA230" s="281" t="str">
        <f t="shared" si="91"/>
        <v>Compléter date émission</v>
      </c>
      <c r="AB230" s="269"/>
      <c r="AC230" s="269"/>
      <c r="AD230" s="282"/>
      <c r="AE230" s="282"/>
      <c r="AF230" s="270"/>
      <c r="AG230" s="269"/>
      <c r="AH230" s="269"/>
      <c r="AI230" s="269"/>
      <c r="AJ230" s="269"/>
      <c r="AK230" s="283" t="str">
        <f t="shared" si="92"/>
        <v>Compléter mode de gestion et montant FI</v>
      </c>
      <c r="AL230" s="270"/>
      <c r="AM230" s="270"/>
      <c r="AN230" s="270"/>
      <c r="AO230" s="280"/>
      <c r="AP230" s="281" t="str">
        <f t="shared" si="93"/>
        <v>Préciser montant FI, mode de passation et Type marché</v>
      </c>
      <c r="AQ230" s="281" t="str">
        <f t="shared" si="94"/>
        <v>Préciser montant FI, mode de passation et Type marché</v>
      </c>
      <c r="AR230" s="281" t="str">
        <f t="shared" si="95"/>
        <v>Préciser montant FI, mode de passation et Type marché</v>
      </c>
      <c r="AS230" s="281" t="str">
        <f t="shared" si="96"/>
        <v>Préciser montant FI, mode de passation et Type marché</v>
      </c>
      <c r="AT230" s="281" t="str">
        <f t="shared" si="97"/>
        <v>Préciser montant FI, mode de passation et Type marché</v>
      </c>
      <c r="AU230" s="281" t="str">
        <f t="shared" si="98"/>
        <v>Compléter délais du marché</v>
      </c>
      <c r="AV230" s="281" t="str">
        <f t="shared" si="99"/>
        <v>Compléter délais du marché</v>
      </c>
      <c r="AW230" s="280"/>
      <c r="AX230" s="284">
        <f t="shared" si="100"/>
        <v>0</v>
      </c>
      <c r="AY230" s="280"/>
      <c r="AZ230" s="284">
        <f t="shared" si="101"/>
        <v>0</v>
      </c>
      <c r="BA230" s="280"/>
      <c r="BB230" s="284">
        <f t="shared" si="102"/>
        <v>0</v>
      </c>
      <c r="BC230" s="280"/>
      <c r="BD230" s="284">
        <f t="shared" si="103"/>
        <v>0</v>
      </c>
      <c r="BE230" s="280"/>
      <c r="BF230" s="284">
        <f t="shared" si="104"/>
        <v>0</v>
      </c>
      <c r="BG230" s="280"/>
      <c r="BH230" s="284">
        <f t="shared" si="105"/>
        <v>0</v>
      </c>
      <c r="BI230" s="280" t="str">
        <f t="shared" si="106"/>
        <v/>
      </c>
      <c r="BJ230" s="280"/>
      <c r="BK230" s="284">
        <f t="shared" si="107"/>
        <v>0</v>
      </c>
      <c r="BL230" s="280"/>
      <c r="BM230" s="284">
        <f t="shared" si="108"/>
        <v>0</v>
      </c>
      <c r="BN230" s="271">
        <f t="shared" si="109"/>
        <v>0</v>
      </c>
      <c r="BO230" s="271" t="str">
        <f t="shared" si="110"/>
        <v>Confection</v>
      </c>
      <c r="BP230" s="271">
        <f t="shared" si="111"/>
        <v>0</v>
      </c>
      <c r="BQ230" s="269"/>
      <c r="BR230" s="269"/>
      <c r="BS230" s="269"/>
      <c r="BT230" s="285"/>
      <c r="BU230" s="273"/>
    </row>
    <row r="231" spans="1:73" ht="60.75" thickBot="1" x14ac:dyDescent="0.3">
      <c r="A231" s="269"/>
      <c r="B231" s="270"/>
      <c r="C231" s="271" t="str">
        <f t="shared" si="84"/>
        <v/>
      </c>
      <c r="D231" s="271" t="str">
        <f t="shared" si="85"/>
        <v/>
      </c>
      <c r="E231" s="270"/>
      <c r="F231" s="273"/>
      <c r="G231" s="269"/>
      <c r="H231" s="274"/>
      <c r="I231" s="274"/>
      <c r="J231" s="274"/>
      <c r="K231" s="274"/>
      <c r="L231" s="274"/>
      <c r="M231" s="275"/>
      <c r="N231" s="274"/>
      <c r="O231" s="276" t="str">
        <f t="shared" si="86"/>
        <v>Compéter montant FI</v>
      </c>
      <c r="P231" s="277" t="str">
        <f t="shared" si="87"/>
        <v/>
      </c>
      <c r="Q231" s="274"/>
      <c r="R231" s="276" t="str">
        <f t="shared" si="88"/>
        <v>Compléter montant contrat</v>
      </c>
      <c r="S231" s="278" t="str">
        <f t="shared" si="89"/>
        <v/>
      </c>
      <c r="T231" s="274"/>
      <c r="U231" s="276" t="str">
        <f t="shared" si="90"/>
        <v>Compléter montant contrat</v>
      </c>
      <c r="V231" s="279"/>
      <c r="W231" s="279"/>
      <c r="X231" s="279"/>
      <c r="Y231" s="274"/>
      <c r="Z231" s="280"/>
      <c r="AA231" s="281" t="str">
        <f t="shared" si="91"/>
        <v>Compléter date émission</v>
      </c>
      <c r="AB231" s="269"/>
      <c r="AC231" s="269"/>
      <c r="AD231" s="282"/>
      <c r="AE231" s="282"/>
      <c r="AF231" s="270"/>
      <c r="AG231" s="269"/>
      <c r="AH231" s="269"/>
      <c r="AI231" s="269"/>
      <c r="AJ231" s="269"/>
      <c r="AK231" s="283" t="str">
        <f t="shared" si="92"/>
        <v>Compléter mode de gestion et montant FI</v>
      </c>
      <c r="AL231" s="270"/>
      <c r="AM231" s="270"/>
      <c r="AN231" s="270"/>
      <c r="AO231" s="280"/>
      <c r="AP231" s="281" t="str">
        <f t="shared" si="93"/>
        <v>Préciser montant FI, mode de passation et Type marché</v>
      </c>
      <c r="AQ231" s="281" t="str">
        <f t="shared" si="94"/>
        <v>Préciser montant FI, mode de passation et Type marché</v>
      </c>
      <c r="AR231" s="281" t="str">
        <f t="shared" si="95"/>
        <v>Préciser montant FI, mode de passation et Type marché</v>
      </c>
      <c r="AS231" s="281" t="str">
        <f t="shared" si="96"/>
        <v>Préciser montant FI, mode de passation et Type marché</v>
      </c>
      <c r="AT231" s="281" t="str">
        <f t="shared" si="97"/>
        <v>Préciser montant FI, mode de passation et Type marché</v>
      </c>
      <c r="AU231" s="281" t="str">
        <f t="shared" si="98"/>
        <v>Compléter délais du marché</v>
      </c>
      <c r="AV231" s="281" t="str">
        <f t="shared" si="99"/>
        <v>Compléter délais du marché</v>
      </c>
      <c r="AW231" s="280"/>
      <c r="AX231" s="284">
        <f t="shared" si="100"/>
        <v>0</v>
      </c>
      <c r="AY231" s="280"/>
      <c r="AZ231" s="284">
        <f t="shared" si="101"/>
        <v>0</v>
      </c>
      <c r="BA231" s="280"/>
      <c r="BB231" s="284">
        <f t="shared" si="102"/>
        <v>0</v>
      </c>
      <c r="BC231" s="280"/>
      <c r="BD231" s="284">
        <f t="shared" si="103"/>
        <v>0</v>
      </c>
      <c r="BE231" s="280"/>
      <c r="BF231" s="284">
        <f t="shared" si="104"/>
        <v>0</v>
      </c>
      <c r="BG231" s="280"/>
      <c r="BH231" s="284">
        <f t="shared" si="105"/>
        <v>0</v>
      </c>
      <c r="BI231" s="280" t="str">
        <f t="shared" si="106"/>
        <v/>
      </c>
      <c r="BJ231" s="280"/>
      <c r="BK231" s="284">
        <f t="shared" si="107"/>
        <v>0</v>
      </c>
      <c r="BL231" s="280"/>
      <c r="BM231" s="284">
        <f t="shared" si="108"/>
        <v>0</v>
      </c>
      <c r="BN231" s="271">
        <f t="shared" si="109"/>
        <v>0</v>
      </c>
      <c r="BO231" s="271" t="str">
        <f t="shared" si="110"/>
        <v>Confection</v>
      </c>
      <c r="BP231" s="271">
        <f t="shared" si="111"/>
        <v>0</v>
      </c>
      <c r="BQ231" s="269"/>
      <c r="BR231" s="269"/>
      <c r="BS231" s="269"/>
      <c r="BT231" s="285"/>
      <c r="BU231" s="273"/>
    </row>
    <row r="232" spans="1:73" ht="60.75" thickBot="1" x14ac:dyDescent="0.3">
      <c r="A232" s="269"/>
      <c r="B232" s="270"/>
      <c r="C232" s="271" t="str">
        <f t="shared" si="84"/>
        <v/>
      </c>
      <c r="D232" s="271" t="str">
        <f t="shared" si="85"/>
        <v/>
      </c>
      <c r="E232" s="270"/>
      <c r="F232" s="273"/>
      <c r="G232" s="269"/>
      <c r="H232" s="274"/>
      <c r="I232" s="274"/>
      <c r="J232" s="274"/>
      <c r="K232" s="274"/>
      <c r="L232" s="274"/>
      <c r="M232" s="275"/>
      <c r="N232" s="274"/>
      <c r="O232" s="276" t="str">
        <f t="shared" si="86"/>
        <v>Compéter montant FI</v>
      </c>
      <c r="P232" s="277" t="str">
        <f t="shared" si="87"/>
        <v/>
      </c>
      <c r="Q232" s="274"/>
      <c r="R232" s="276" t="str">
        <f t="shared" si="88"/>
        <v>Compléter montant contrat</v>
      </c>
      <c r="S232" s="278" t="str">
        <f t="shared" si="89"/>
        <v/>
      </c>
      <c r="T232" s="274"/>
      <c r="U232" s="276" t="str">
        <f t="shared" si="90"/>
        <v>Compléter montant contrat</v>
      </c>
      <c r="V232" s="279"/>
      <c r="W232" s="279"/>
      <c r="X232" s="279"/>
      <c r="Y232" s="274"/>
      <c r="Z232" s="280"/>
      <c r="AA232" s="281" t="str">
        <f t="shared" si="91"/>
        <v>Compléter date émission</v>
      </c>
      <c r="AB232" s="269"/>
      <c r="AC232" s="269"/>
      <c r="AD232" s="282"/>
      <c r="AE232" s="282"/>
      <c r="AF232" s="270"/>
      <c r="AG232" s="269"/>
      <c r="AH232" s="269"/>
      <c r="AI232" s="269"/>
      <c r="AJ232" s="269"/>
      <c r="AK232" s="283" t="str">
        <f t="shared" si="92"/>
        <v>Compléter mode de gestion et montant FI</v>
      </c>
      <c r="AL232" s="270"/>
      <c r="AM232" s="270"/>
      <c r="AN232" s="270"/>
      <c r="AO232" s="280"/>
      <c r="AP232" s="281" t="str">
        <f t="shared" si="93"/>
        <v>Préciser montant FI, mode de passation et Type marché</v>
      </c>
      <c r="AQ232" s="281" t="str">
        <f t="shared" si="94"/>
        <v>Préciser montant FI, mode de passation et Type marché</v>
      </c>
      <c r="AR232" s="281" t="str">
        <f t="shared" si="95"/>
        <v>Préciser montant FI, mode de passation et Type marché</v>
      </c>
      <c r="AS232" s="281" t="str">
        <f t="shared" si="96"/>
        <v>Préciser montant FI, mode de passation et Type marché</v>
      </c>
      <c r="AT232" s="281" t="str">
        <f t="shared" si="97"/>
        <v>Préciser montant FI, mode de passation et Type marché</v>
      </c>
      <c r="AU232" s="281" t="str">
        <f t="shared" si="98"/>
        <v>Compléter délais du marché</v>
      </c>
      <c r="AV232" s="281" t="str">
        <f t="shared" si="99"/>
        <v>Compléter délais du marché</v>
      </c>
      <c r="AW232" s="280"/>
      <c r="AX232" s="284">
        <f t="shared" si="100"/>
        <v>0</v>
      </c>
      <c r="AY232" s="280"/>
      <c r="AZ232" s="284">
        <f t="shared" si="101"/>
        <v>0</v>
      </c>
      <c r="BA232" s="280"/>
      <c r="BB232" s="284">
        <f t="shared" si="102"/>
        <v>0</v>
      </c>
      <c r="BC232" s="280"/>
      <c r="BD232" s="284">
        <f t="shared" si="103"/>
        <v>0</v>
      </c>
      <c r="BE232" s="280"/>
      <c r="BF232" s="284">
        <f t="shared" si="104"/>
        <v>0</v>
      </c>
      <c r="BG232" s="280"/>
      <c r="BH232" s="284">
        <f t="shared" si="105"/>
        <v>0</v>
      </c>
      <c r="BI232" s="280" t="str">
        <f t="shared" si="106"/>
        <v/>
      </c>
      <c r="BJ232" s="280"/>
      <c r="BK232" s="284">
        <f t="shared" si="107"/>
        <v>0</v>
      </c>
      <c r="BL232" s="280"/>
      <c r="BM232" s="284">
        <f t="shared" si="108"/>
        <v>0</v>
      </c>
      <c r="BN232" s="271">
        <f t="shared" si="109"/>
        <v>0</v>
      </c>
      <c r="BO232" s="271" t="str">
        <f t="shared" si="110"/>
        <v>Confection</v>
      </c>
      <c r="BP232" s="271">
        <f t="shared" si="111"/>
        <v>0</v>
      </c>
      <c r="BQ232" s="269"/>
      <c r="BR232" s="269"/>
      <c r="BS232" s="269"/>
      <c r="BT232" s="285"/>
      <c r="BU232" s="273"/>
    </row>
    <row r="233" spans="1:73" ht="60.75" thickBot="1" x14ac:dyDescent="0.3">
      <c r="A233" s="269"/>
      <c r="B233" s="270"/>
      <c r="C233" s="271" t="str">
        <f t="shared" si="84"/>
        <v/>
      </c>
      <c r="D233" s="271" t="str">
        <f t="shared" si="85"/>
        <v/>
      </c>
      <c r="E233" s="270"/>
      <c r="F233" s="273"/>
      <c r="G233" s="269"/>
      <c r="H233" s="274"/>
      <c r="I233" s="274"/>
      <c r="J233" s="274"/>
      <c r="K233" s="274"/>
      <c r="L233" s="274"/>
      <c r="M233" s="275"/>
      <c r="N233" s="274"/>
      <c r="O233" s="276" t="str">
        <f t="shared" si="86"/>
        <v>Compéter montant FI</v>
      </c>
      <c r="P233" s="277" t="str">
        <f t="shared" si="87"/>
        <v/>
      </c>
      <c r="Q233" s="274"/>
      <c r="R233" s="276" t="str">
        <f t="shared" si="88"/>
        <v>Compléter montant contrat</v>
      </c>
      <c r="S233" s="278" t="str">
        <f t="shared" si="89"/>
        <v/>
      </c>
      <c r="T233" s="274"/>
      <c r="U233" s="276" t="str">
        <f t="shared" si="90"/>
        <v>Compléter montant contrat</v>
      </c>
      <c r="V233" s="279"/>
      <c r="W233" s="279"/>
      <c r="X233" s="279"/>
      <c r="Y233" s="274"/>
      <c r="Z233" s="280"/>
      <c r="AA233" s="281" t="str">
        <f t="shared" si="91"/>
        <v>Compléter date émission</v>
      </c>
      <c r="AB233" s="269"/>
      <c r="AC233" s="269"/>
      <c r="AD233" s="282"/>
      <c r="AE233" s="282"/>
      <c r="AF233" s="270"/>
      <c r="AG233" s="269"/>
      <c r="AH233" s="269"/>
      <c r="AI233" s="269"/>
      <c r="AJ233" s="269"/>
      <c r="AK233" s="283" t="str">
        <f t="shared" si="92"/>
        <v>Compléter mode de gestion et montant FI</v>
      </c>
      <c r="AL233" s="270"/>
      <c r="AM233" s="270"/>
      <c r="AN233" s="270"/>
      <c r="AO233" s="280"/>
      <c r="AP233" s="281" t="str">
        <f t="shared" si="93"/>
        <v>Préciser montant FI, mode de passation et Type marché</v>
      </c>
      <c r="AQ233" s="281" t="str">
        <f t="shared" si="94"/>
        <v>Préciser montant FI, mode de passation et Type marché</v>
      </c>
      <c r="AR233" s="281" t="str">
        <f t="shared" si="95"/>
        <v>Préciser montant FI, mode de passation et Type marché</v>
      </c>
      <c r="AS233" s="281" t="str">
        <f t="shared" si="96"/>
        <v>Préciser montant FI, mode de passation et Type marché</v>
      </c>
      <c r="AT233" s="281" t="str">
        <f t="shared" si="97"/>
        <v>Préciser montant FI, mode de passation et Type marché</v>
      </c>
      <c r="AU233" s="281" t="str">
        <f t="shared" si="98"/>
        <v>Compléter délais du marché</v>
      </c>
      <c r="AV233" s="281" t="str">
        <f t="shared" si="99"/>
        <v>Compléter délais du marché</v>
      </c>
      <c r="AW233" s="280"/>
      <c r="AX233" s="284">
        <f t="shared" si="100"/>
        <v>0</v>
      </c>
      <c r="AY233" s="280"/>
      <c r="AZ233" s="284">
        <f t="shared" si="101"/>
        <v>0</v>
      </c>
      <c r="BA233" s="280"/>
      <c r="BB233" s="284">
        <f t="shared" si="102"/>
        <v>0</v>
      </c>
      <c r="BC233" s="280"/>
      <c r="BD233" s="284">
        <f t="shared" si="103"/>
        <v>0</v>
      </c>
      <c r="BE233" s="280"/>
      <c r="BF233" s="284">
        <f t="shared" si="104"/>
        <v>0</v>
      </c>
      <c r="BG233" s="280"/>
      <c r="BH233" s="284">
        <f t="shared" si="105"/>
        <v>0</v>
      </c>
      <c r="BI233" s="280" t="str">
        <f t="shared" si="106"/>
        <v/>
      </c>
      <c r="BJ233" s="280"/>
      <c r="BK233" s="284">
        <f t="shared" si="107"/>
        <v>0</v>
      </c>
      <c r="BL233" s="280"/>
      <c r="BM233" s="284">
        <f t="shared" si="108"/>
        <v>0</v>
      </c>
      <c r="BN233" s="271">
        <f t="shared" si="109"/>
        <v>0</v>
      </c>
      <c r="BO233" s="271" t="str">
        <f t="shared" si="110"/>
        <v>Confection</v>
      </c>
      <c r="BP233" s="271">
        <f t="shared" si="111"/>
        <v>0</v>
      </c>
      <c r="BQ233" s="269"/>
      <c r="BR233" s="269"/>
      <c r="BS233" s="269"/>
      <c r="BT233" s="285"/>
      <c r="BU233" s="273"/>
    </row>
    <row r="234" spans="1:73" ht="60.75" thickBot="1" x14ac:dyDescent="0.3">
      <c r="A234" s="269"/>
      <c r="B234" s="270"/>
      <c r="C234" s="271" t="str">
        <f t="shared" si="84"/>
        <v/>
      </c>
      <c r="D234" s="271" t="str">
        <f t="shared" si="85"/>
        <v/>
      </c>
      <c r="E234" s="270"/>
      <c r="F234" s="273"/>
      <c r="G234" s="269"/>
      <c r="H234" s="274"/>
      <c r="I234" s="274"/>
      <c r="J234" s="274"/>
      <c r="K234" s="274"/>
      <c r="L234" s="274"/>
      <c r="M234" s="275"/>
      <c r="N234" s="274"/>
      <c r="O234" s="276" t="str">
        <f t="shared" si="86"/>
        <v>Compéter montant FI</v>
      </c>
      <c r="P234" s="277" t="str">
        <f t="shared" si="87"/>
        <v/>
      </c>
      <c r="Q234" s="274"/>
      <c r="R234" s="276" t="str">
        <f t="shared" si="88"/>
        <v>Compléter montant contrat</v>
      </c>
      <c r="S234" s="278" t="str">
        <f t="shared" si="89"/>
        <v/>
      </c>
      <c r="T234" s="274"/>
      <c r="U234" s="276" t="str">
        <f t="shared" si="90"/>
        <v>Compléter montant contrat</v>
      </c>
      <c r="V234" s="279"/>
      <c r="W234" s="279"/>
      <c r="X234" s="279"/>
      <c r="Y234" s="274"/>
      <c r="Z234" s="280"/>
      <c r="AA234" s="281" t="str">
        <f t="shared" si="91"/>
        <v>Compléter date émission</v>
      </c>
      <c r="AB234" s="269"/>
      <c r="AC234" s="269"/>
      <c r="AD234" s="282"/>
      <c r="AE234" s="282"/>
      <c r="AF234" s="270"/>
      <c r="AG234" s="269"/>
      <c r="AH234" s="269"/>
      <c r="AI234" s="269"/>
      <c r="AJ234" s="269"/>
      <c r="AK234" s="283" t="str">
        <f t="shared" si="92"/>
        <v>Compléter mode de gestion et montant FI</v>
      </c>
      <c r="AL234" s="270"/>
      <c r="AM234" s="270"/>
      <c r="AN234" s="270"/>
      <c r="AO234" s="280"/>
      <c r="AP234" s="281" t="str">
        <f t="shared" si="93"/>
        <v>Préciser montant FI, mode de passation et Type marché</v>
      </c>
      <c r="AQ234" s="281" t="str">
        <f t="shared" si="94"/>
        <v>Préciser montant FI, mode de passation et Type marché</v>
      </c>
      <c r="AR234" s="281" t="str">
        <f t="shared" si="95"/>
        <v>Préciser montant FI, mode de passation et Type marché</v>
      </c>
      <c r="AS234" s="281" t="str">
        <f t="shared" si="96"/>
        <v>Préciser montant FI, mode de passation et Type marché</v>
      </c>
      <c r="AT234" s="281" t="str">
        <f t="shared" si="97"/>
        <v>Préciser montant FI, mode de passation et Type marché</v>
      </c>
      <c r="AU234" s="281" t="str">
        <f t="shared" si="98"/>
        <v>Compléter délais du marché</v>
      </c>
      <c r="AV234" s="281" t="str">
        <f t="shared" si="99"/>
        <v>Compléter délais du marché</v>
      </c>
      <c r="AW234" s="280"/>
      <c r="AX234" s="284">
        <f t="shared" si="100"/>
        <v>0</v>
      </c>
      <c r="AY234" s="280"/>
      <c r="AZ234" s="284">
        <f t="shared" si="101"/>
        <v>0</v>
      </c>
      <c r="BA234" s="280"/>
      <c r="BB234" s="284">
        <f t="shared" si="102"/>
        <v>0</v>
      </c>
      <c r="BC234" s="280"/>
      <c r="BD234" s="284">
        <f t="shared" si="103"/>
        <v>0</v>
      </c>
      <c r="BE234" s="280"/>
      <c r="BF234" s="284">
        <f t="shared" si="104"/>
        <v>0</v>
      </c>
      <c r="BG234" s="280"/>
      <c r="BH234" s="284">
        <f t="shared" si="105"/>
        <v>0</v>
      </c>
      <c r="BI234" s="280" t="str">
        <f t="shared" si="106"/>
        <v/>
      </c>
      <c r="BJ234" s="280"/>
      <c r="BK234" s="284">
        <f t="shared" si="107"/>
        <v>0</v>
      </c>
      <c r="BL234" s="280"/>
      <c r="BM234" s="284">
        <f t="shared" si="108"/>
        <v>0</v>
      </c>
      <c r="BN234" s="271">
        <f t="shared" si="109"/>
        <v>0</v>
      </c>
      <c r="BO234" s="271" t="str">
        <f t="shared" si="110"/>
        <v>Confection</v>
      </c>
      <c r="BP234" s="271">
        <f t="shared" si="111"/>
        <v>0</v>
      </c>
      <c r="BQ234" s="269"/>
      <c r="BR234" s="269"/>
      <c r="BS234" s="269"/>
      <c r="BT234" s="285"/>
      <c r="BU234" s="273"/>
    </row>
    <row r="235" spans="1:73" ht="60.75" thickBot="1" x14ac:dyDescent="0.3">
      <c r="A235" s="269"/>
      <c r="B235" s="270"/>
      <c r="C235" s="271" t="str">
        <f t="shared" si="84"/>
        <v/>
      </c>
      <c r="D235" s="271" t="str">
        <f t="shared" si="85"/>
        <v/>
      </c>
      <c r="E235" s="270"/>
      <c r="F235" s="273"/>
      <c r="G235" s="269"/>
      <c r="H235" s="274"/>
      <c r="I235" s="274"/>
      <c r="J235" s="274"/>
      <c r="K235" s="274"/>
      <c r="L235" s="274"/>
      <c r="M235" s="275"/>
      <c r="N235" s="274"/>
      <c r="O235" s="276" t="str">
        <f t="shared" si="86"/>
        <v>Compéter montant FI</v>
      </c>
      <c r="P235" s="277" t="str">
        <f t="shared" si="87"/>
        <v/>
      </c>
      <c r="Q235" s="274"/>
      <c r="R235" s="276" t="str">
        <f t="shared" si="88"/>
        <v>Compléter montant contrat</v>
      </c>
      <c r="S235" s="278" t="str">
        <f t="shared" si="89"/>
        <v/>
      </c>
      <c r="T235" s="274"/>
      <c r="U235" s="276" t="str">
        <f t="shared" si="90"/>
        <v>Compléter montant contrat</v>
      </c>
      <c r="V235" s="279"/>
      <c r="W235" s="279"/>
      <c r="X235" s="279"/>
      <c r="Y235" s="274"/>
      <c r="Z235" s="280"/>
      <c r="AA235" s="281" t="str">
        <f t="shared" si="91"/>
        <v>Compléter date émission</v>
      </c>
      <c r="AB235" s="269"/>
      <c r="AC235" s="269"/>
      <c r="AD235" s="282"/>
      <c r="AE235" s="282"/>
      <c r="AF235" s="270"/>
      <c r="AG235" s="269"/>
      <c r="AH235" s="269"/>
      <c r="AI235" s="269"/>
      <c r="AJ235" s="269"/>
      <c r="AK235" s="283" t="str">
        <f t="shared" si="92"/>
        <v>Compléter mode de gestion et montant FI</v>
      </c>
      <c r="AL235" s="270"/>
      <c r="AM235" s="270"/>
      <c r="AN235" s="270"/>
      <c r="AO235" s="280"/>
      <c r="AP235" s="281" t="str">
        <f t="shared" si="93"/>
        <v>Préciser montant FI, mode de passation et Type marché</v>
      </c>
      <c r="AQ235" s="281" t="str">
        <f t="shared" si="94"/>
        <v>Préciser montant FI, mode de passation et Type marché</v>
      </c>
      <c r="AR235" s="281" t="str">
        <f t="shared" si="95"/>
        <v>Préciser montant FI, mode de passation et Type marché</v>
      </c>
      <c r="AS235" s="281" t="str">
        <f t="shared" si="96"/>
        <v>Préciser montant FI, mode de passation et Type marché</v>
      </c>
      <c r="AT235" s="281" t="str">
        <f t="shared" si="97"/>
        <v>Préciser montant FI, mode de passation et Type marché</v>
      </c>
      <c r="AU235" s="281" t="str">
        <f t="shared" si="98"/>
        <v>Compléter délais du marché</v>
      </c>
      <c r="AV235" s="281" t="str">
        <f t="shared" si="99"/>
        <v>Compléter délais du marché</v>
      </c>
      <c r="AW235" s="280"/>
      <c r="AX235" s="284">
        <f t="shared" si="100"/>
        <v>0</v>
      </c>
      <c r="AY235" s="280"/>
      <c r="AZ235" s="284">
        <f t="shared" si="101"/>
        <v>0</v>
      </c>
      <c r="BA235" s="280"/>
      <c r="BB235" s="284">
        <f t="shared" si="102"/>
        <v>0</v>
      </c>
      <c r="BC235" s="280"/>
      <c r="BD235" s="284">
        <f t="shared" si="103"/>
        <v>0</v>
      </c>
      <c r="BE235" s="280"/>
      <c r="BF235" s="284">
        <f t="shared" si="104"/>
        <v>0</v>
      </c>
      <c r="BG235" s="280"/>
      <c r="BH235" s="284">
        <f t="shared" si="105"/>
        <v>0</v>
      </c>
      <c r="BI235" s="280" t="str">
        <f t="shared" si="106"/>
        <v/>
      </c>
      <c r="BJ235" s="280"/>
      <c r="BK235" s="284">
        <f t="shared" si="107"/>
        <v>0</v>
      </c>
      <c r="BL235" s="280"/>
      <c r="BM235" s="284">
        <f t="shared" si="108"/>
        <v>0</v>
      </c>
      <c r="BN235" s="271">
        <f t="shared" si="109"/>
        <v>0</v>
      </c>
      <c r="BO235" s="271" t="str">
        <f t="shared" si="110"/>
        <v>Confection</v>
      </c>
      <c r="BP235" s="271">
        <f t="shared" si="111"/>
        <v>0</v>
      </c>
      <c r="BQ235" s="269"/>
      <c r="BR235" s="269"/>
      <c r="BS235" s="269"/>
      <c r="BT235" s="285"/>
      <c r="BU235" s="273"/>
    </row>
    <row r="236" spans="1:73" ht="60.75" thickBot="1" x14ac:dyDescent="0.3">
      <c r="A236" s="269"/>
      <c r="B236" s="270"/>
      <c r="C236" s="271" t="str">
        <f t="shared" si="84"/>
        <v/>
      </c>
      <c r="D236" s="271" t="str">
        <f t="shared" si="85"/>
        <v/>
      </c>
      <c r="E236" s="270"/>
      <c r="F236" s="273"/>
      <c r="G236" s="269"/>
      <c r="H236" s="274"/>
      <c r="I236" s="274"/>
      <c r="J236" s="274"/>
      <c r="K236" s="274"/>
      <c r="L236" s="274"/>
      <c r="M236" s="275"/>
      <c r="N236" s="274"/>
      <c r="O236" s="276" t="str">
        <f t="shared" si="86"/>
        <v>Compéter montant FI</v>
      </c>
      <c r="P236" s="277" t="str">
        <f t="shared" si="87"/>
        <v/>
      </c>
      <c r="Q236" s="274"/>
      <c r="R236" s="276" t="str">
        <f t="shared" si="88"/>
        <v>Compléter montant contrat</v>
      </c>
      <c r="S236" s="278" t="str">
        <f t="shared" si="89"/>
        <v/>
      </c>
      <c r="T236" s="274"/>
      <c r="U236" s="276" t="str">
        <f t="shared" si="90"/>
        <v>Compléter montant contrat</v>
      </c>
      <c r="V236" s="279"/>
      <c r="W236" s="279"/>
      <c r="X236" s="279"/>
      <c r="Y236" s="274"/>
      <c r="Z236" s="280"/>
      <c r="AA236" s="281" t="str">
        <f t="shared" si="91"/>
        <v>Compléter date émission</v>
      </c>
      <c r="AB236" s="269"/>
      <c r="AC236" s="269"/>
      <c r="AD236" s="282"/>
      <c r="AE236" s="282"/>
      <c r="AF236" s="270"/>
      <c r="AG236" s="269"/>
      <c r="AH236" s="269"/>
      <c r="AI236" s="269"/>
      <c r="AJ236" s="269"/>
      <c r="AK236" s="283" t="str">
        <f t="shared" si="92"/>
        <v>Compléter mode de gestion et montant FI</v>
      </c>
      <c r="AL236" s="270"/>
      <c r="AM236" s="270"/>
      <c r="AN236" s="270"/>
      <c r="AO236" s="280"/>
      <c r="AP236" s="281" t="str">
        <f t="shared" si="93"/>
        <v>Préciser montant FI, mode de passation et Type marché</v>
      </c>
      <c r="AQ236" s="281" t="str">
        <f t="shared" si="94"/>
        <v>Préciser montant FI, mode de passation et Type marché</v>
      </c>
      <c r="AR236" s="281" t="str">
        <f t="shared" si="95"/>
        <v>Préciser montant FI, mode de passation et Type marché</v>
      </c>
      <c r="AS236" s="281" t="str">
        <f t="shared" si="96"/>
        <v>Préciser montant FI, mode de passation et Type marché</v>
      </c>
      <c r="AT236" s="281" t="str">
        <f t="shared" si="97"/>
        <v>Préciser montant FI, mode de passation et Type marché</v>
      </c>
      <c r="AU236" s="281" t="str">
        <f t="shared" si="98"/>
        <v>Compléter délais du marché</v>
      </c>
      <c r="AV236" s="281" t="str">
        <f t="shared" si="99"/>
        <v>Compléter délais du marché</v>
      </c>
      <c r="AW236" s="280"/>
      <c r="AX236" s="284">
        <f t="shared" si="100"/>
        <v>0</v>
      </c>
      <c r="AY236" s="280"/>
      <c r="AZ236" s="284">
        <f t="shared" si="101"/>
        <v>0</v>
      </c>
      <c r="BA236" s="280"/>
      <c r="BB236" s="284">
        <f t="shared" si="102"/>
        <v>0</v>
      </c>
      <c r="BC236" s="280"/>
      <c r="BD236" s="284">
        <f t="shared" si="103"/>
        <v>0</v>
      </c>
      <c r="BE236" s="280"/>
      <c r="BF236" s="284">
        <f t="shared" si="104"/>
        <v>0</v>
      </c>
      <c r="BG236" s="280"/>
      <c r="BH236" s="284">
        <f t="shared" si="105"/>
        <v>0</v>
      </c>
      <c r="BI236" s="280" t="str">
        <f t="shared" si="106"/>
        <v/>
      </c>
      <c r="BJ236" s="280"/>
      <c r="BK236" s="284">
        <f t="shared" si="107"/>
        <v>0</v>
      </c>
      <c r="BL236" s="280"/>
      <c r="BM236" s="284">
        <f t="shared" si="108"/>
        <v>0</v>
      </c>
      <c r="BN236" s="271">
        <f t="shared" si="109"/>
        <v>0</v>
      </c>
      <c r="BO236" s="271" t="str">
        <f t="shared" si="110"/>
        <v>Confection</v>
      </c>
      <c r="BP236" s="271">
        <f t="shared" si="111"/>
        <v>0</v>
      </c>
      <c r="BQ236" s="269"/>
      <c r="BR236" s="269"/>
      <c r="BS236" s="269"/>
      <c r="BT236" s="285"/>
      <c r="BU236" s="273"/>
    </row>
    <row r="237" spans="1:73" ht="60.75" thickBot="1" x14ac:dyDescent="0.3">
      <c r="A237" s="269"/>
      <c r="B237" s="270"/>
      <c r="C237" s="271" t="str">
        <f t="shared" si="84"/>
        <v/>
      </c>
      <c r="D237" s="271" t="str">
        <f t="shared" si="85"/>
        <v/>
      </c>
      <c r="E237" s="270"/>
      <c r="F237" s="273"/>
      <c r="G237" s="269"/>
      <c r="H237" s="274"/>
      <c r="I237" s="274"/>
      <c r="J237" s="274"/>
      <c r="K237" s="274"/>
      <c r="L237" s="274"/>
      <c r="M237" s="275"/>
      <c r="N237" s="274"/>
      <c r="O237" s="276" t="str">
        <f t="shared" si="86"/>
        <v>Compéter montant FI</v>
      </c>
      <c r="P237" s="277" t="str">
        <f t="shared" si="87"/>
        <v/>
      </c>
      <c r="Q237" s="274"/>
      <c r="R237" s="276" t="str">
        <f t="shared" si="88"/>
        <v>Compléter montant contrat</v>
      </c>
      <c r="S237" s="278" t="str">
        <f t="shared" si="89"/>
        <v/>
      </c>
      <c r="T237" s="274"/>
      <c r="U237" s="276" t="str">
        <f t="shared" si="90"/>
        <v>Compléter montant contrat</v>
      </c>
      <c r="V237" s="279"/>
      <c r="W237" s="279"/>
      <c r="X237" s="279"/>
      <c r="Y237" s="274"/>
      <c r="Z237" s="280"/>
      <c r="AA237" s="281" t="str">
        <f t="shared" si="91"/>
        <v>Compléter date émission</v>
      </c>
      <c r="AB237" s="269"/>
      <c r="AC237" s="269"/>
      <c r="AD237" s="282"/>
      <c r="AE237" s="282"/>
      <c r="AF237" s="270"/>
      <c r="AG237" s="269"/>
      <c r="AH237" s="269"/>
      <c r="AI237" s="269"/>
      <c r="AJ237" s="269"/>
      <c r="AK237" s="283" t="str">
        <f t="shared" si="92"/>
        <v>Compléter mode de gestion et montant FI</v>
      </c>
      <c r="AL237" s="270"/>
      <c r="AM237" s="270"/>
      <c r="AN237" s="270"/>
      <c r="AO237" s="280"/>
      <c r="AP237" s="281" t="str">
        <f t="shared" si="93"/>
        <v>Préciser montant FI, mode de passation et Type marché</v>
      </c>
      <c r="AQ237" s="281" t="str">
        <f t="shared" si="94"/>
        <v>Préciser montant FI, mode de passation et Type marché</v>
      </c>
      <c r="AR237" s="281" t="str">
        <f t="shared" si="95"/>
        <v>Préciser montant FI, mode de passation et Type marché</v>
      </c>
      <c r="AS237" s="281" t="str">
        <f t="shared" si="96"/>
        <v>Préciser montant FI, mode de passation et Type marché</v>
      </c>
      <c r="AT237" s="281" t="str">
        <f t="shared" si="97"/>
        <v>Préciser montant FI, mode de passation et Type marché</v>
      </c>
      <c r="AU237" s="281" t="str">
        <f t="shared" si="98"/>
        <v>Compléter délais du marché</v>
      </c>
      <c r="AV237" s="281" t="str">
        <f t="shared" si="99"/>
        <v>Compléter délais du marché</v>
      </c>
      <c r="AW237" s="280"/>
      <c r="AX237" s="284">
        <f t="shared" si="100"/>
        <v>0</v>
      </c>
      <c r="AY237" s="280"/>
      <c r="AZ237" s="284">
        <f t="shared" si="101"/>
        <v>0</v>
      </c>
      <c r="BA237" s="280"/>
      <c r="BB237" s="284">
        <f t="shared" si="102"/>
        <v>0</v>
      </c>
      <c r="BC237" s="280"/>
      <c r="BD237" s="284">
        <f t="shared" si="103"/>
        <v>0</v>
      </c>
      <c r="BE237" s="280"/>
      <c r="BF237" s="284">
        <f t="shared" si="104"/>
        <v>0</v>
      </c>
      <c r="BG237" s="280"/>
      <c r="BH237" s="284">
        <f t="shared" si="105"/>
        <v>0</v>
      </c>
      <c r="BI237" s="280" t="str">
        <f t="shared" si="106"/>
        <v/>
      </c>
      <c r="BJ237" s="280"/>
      <c r="BK237" s="284">
        <f t="shared" si="107"/>
        <v>0</v>
      </c>
      <c r="BL237" s="280"/>
      <c r="BM237" s="284">
        <f t="shared" si="108"/>
        <v>0</v>
      </c>
      <c r="BN237" s="271">
        <f t="shared" si="109"/>
        <v>0</v>
      </c>
      <c r="BO237" s="271" t="str">
        <f t="shared" si="110"/>
        <v>Confection</v>
      </c>
      <c r="BP237" s="271">
        <f t="shared" si="111"/>
        <v>0</v>
      </c>
      <c r="BQ237" s="269"/>
      <c r="BR237" s="269"/>
      <c r="BS237" s="269"/>
      <c r="BT237" s="285"/>
      <c r="BU237" s="273"/>
    </row>
    <row r="238" spans="1:73" ht="60.75" thickBot="1" x14ac:dyDescent="0.3">
      <c r="A238" s="269"/>
      <c r="B238" s="270"/>
      <c r="C238" s="271" t="str">
        <f t="shared" si="84"/>
        <v/>
      </c>
      <c r="D238" s="271" t="str">
        <f t="shared" si="85"/>
        <v/>
      </c>
      <c r="E238" s="270"/>
      <c r="F238" s="273"/>
      <c r="G238" s="269"/>
      <c r="H238" s="274"/>
      <c r="I238" s="274"/>
      <c r="J238" s="274"/>
      <c r="K238" s="274"/>
      <c r="L238" s="274"/>
      <c r="M238" s="275"/>
      <c r="N238" s="274"/>
      <c r="O238" s="276" t="str">
        <f t="shared" si="86"/>
        <v>Compéter montant FI</v>
      </c>
      <c r="P238" s="277" t="str">
        <f t="shared" si="87"/>
        <v/>
      </c>
      <c r="Q238" s="274"/>
      <c r="R238" s="276" t="str">
        <f t="shared" si="88"/>
        <v>Compléter montant contrat</v>
      </c>
      <c r="S238" s="278" t="str">
        <f t="shared" si="89"/>
        <v/>
      </c>
      <c r="T238" s="274"/>
      <c r="U238" s="276" t="str">
        <f t="shared" si="90"/>
        <v>Compléter montant contrat</v>
      </c>
      <c r="V238" s="279"/>
      <c r="W238" s="279"/>
      <c r="X238" s="279"/>
      <c r="Y238" s="274"/>
      <c r="Z238" s="280"/>
      <c r="AA238" s="281" t="str">
        <f t="shared" si="91"/>
        <v>Compléter date émission</v>
      </c>
      <c r="AB238" s="269"/>
      <c r="AC238" s="269"/>
      <c r="AD238" s="282"/>
      <c r="AE238" s="282"/>
      <c r="AF238" s="270"/>
      <c r="AG238" s="269"/>
      <c r="AH238" s="269"/>
      <c r="AI238" s="269"/>
      <c r="AJ238" s="269"/>
      <c r="AK238" s="283" t="str">
        <f t="shared" si="92"/>
        <v>Compléter mode de gestion et montant FI</v>
      </c>
      <c r="AL238" s="270"/>
      <c r="AM238" s="270"/>
      <c r="AN238" s="270"/>
      <c r="AO238" s="280"/>
      <c r="AP238" s="281" t="str">
        <f t="shared" si="93"/>
        <v>Préciser montant FI, mode de passation et Type marché</v>
      </c>
      <c r="AQ238" s="281" t="str">
        <f t="shared" si="94"/>
        <v>Préciser montant FI, mode de passation et Type marché</v>
      </c>
      <c r="AR238" s="281" t="str">
        <f t="shared" si="95"/>
        <v>Préciser montant FI, mode de passation et Type marché</v>
      </c>
      <c r="AS238" s="281" t="str">
        <f t="shared" si="96"/>
        <v>Préciser montant FI, mode de passation et Type marché</v>
      </c>
      <c r="AT238" s="281" t="str">
        <f t="shared" si="97"/>
        <v>Préciser montant FI, mode de passation et Type marché</v>
      </c>
      <c r="AU238" s="281" t="str">
        <f t="shared" si="98"/>
        <v>Compléter délais du marché</v>
      </c>
      <c r="AV238" s="281" t="str">
        <f t="shared" si="99"/>
        <v>Compléter délais du marché</v>
      </c>
      <c r="AW238" s="280"/>
      <c r="AX238" s="284">
        <f t="shared" si="100"/>
        <v>0</v>
      </c>
      <c r="AY238" s="280"/>
      <c r="AZ238" s="284">
        <f t="shared" si="101"/>
        <v>0</v>
      </c>
      <c r="BA238" s="280"/>
      <c r="BB238" s="284">
        <f t="shared" si="102"/>
        <v>0</v>
      </c>
      <c r="BC238" s="280"/>
      <c r="BD238" s="284">
        <f t="shared" si="103"/>
        <v>0</v>
      </c>
      <c r="BE238" s="280"/>
      <c r="BF238" s="284">
        <f t="shared" si="104"/>
        <v>0</v>
      </c>
      <c r="BG238" s="280"/>
      <c r="BH238" s="284">
        <f t="shared" si="105"/>
        <v>0</v>
      </c>
      <c r="BI238" s="280" t="str">
        <f t="shared" si="106"/>
        <v/>
      </c>
      <c r="BJ238" s="280"/>
      <c r="BK238" s="284">
        <f t="shared" si="107"/>
        <v>0</v>
      </c>
      <c r="BL238" s="280"/>
      <c r="BM238" s="284">
        <f t="shared" si="108"/>
        <v>0</v>
      </c>
      <c r="BN238" s="271">
        <f t="shared" si="109"/>
        <v>0</v>
      </c>
      <c r="BO238" s="271" t="str">
        <f t="shared" si="110"/>
        <v>Confection</v>
      </c>
      <c r="BP238" s="271">
        <f t="shared" si="111"/>
        <v>0</v>
      </c>
      <c r="BQ238" s="269"/>
      <c r="BR238" s="269"/>
      <c r="BS238" s="269"/>
      <c r="BT238" s="285"/>
      <c r="BU238" s="273"/>
    </row>
    <row r="239" spans="1:73" ht="60.75" thickBot="1" x14ac:dyDescent="0.3">
      <c r="A239" s="269"/>
      <c r="B239" s="270"/>
      <c r="C239" s="271" t="str">
        <f t="shared" si="84"/>
        <v/>
      </c>
      <c r="D239" s="271" t="str">
        <f t="shared" si="85"/>
        <v/>
      </c>
      <c r="E239" s="270"/>
      <c r="F239" s="273"/>
      <c r="G239" s="269"/>
      <c r="H239" s="274"/>
      <c r="I239" s="274"/>
      <c r="J239" s="274"/>
      <c r="K239" s="274"/>
      <c r="L239" s="274"/>
      <c r="M239" s="275"/>
      <c r="N239" s="274"/>
      <c r="O239" s="276" t="str">
        <f t="shared" si="86"/>
        <v>Compéter montant FI</v>
      </c>
      <c r="P239" s="277" t="str">
        <f t="shared" si="87"/>
        <v/>
      </c>
      <c r="Q239" s="274"/>
      <c r="R239" s="276" t="str">
        <f t="shared" si="88"/>
        <v>Compléter montant contrat</v>
      </c>
      <c r="S239" s="278" t="str">
        <f t="shared" si="89"/>
        <v/>
      </c>
      <c r="T239" s="274"/>
      <c r="U239" s="276" t="str">
        <f t="shared" si="90"/>
        <v>Compléter montant contrat</v>
      </c>
      <c r="V239" s="279"/>
      <c r="W239" s="279"/>
      <c r="X239" s="279"/>
      <c r="Y239" s="274"/>
      <c r="Z239" s="280"/>
      <c r="AA239" s="281" t="str">
        <f t="shared" si="91"/>
        <v>Compléter date émission</v>
      </c>
      <c r="AB239" s="269"/>
      <c r="AC239" s="269"/>
      <c r="AD239" s="282"/>
      <c r="AE239" s="282"/>
      <c r="AF239" s="270"/>
      <c r="AG239" s="269"/>
      <c r="AH239" s="269"/>
      <c r="AI239" s="269"/>
      <c r="AJ239" s="269"/>
      <c r="AK239" s="283" t="str">
        <f t="shared" si="92"/>
        <v>Compléter mode de gestion et montant FI</v>
      </c>
      <c r="AL239" s="270"/>
      <c r="AM239" s="270"/>
      <c r="AN239" s="270"/>
      <c r="AO239" s="280"/>
      <c r="AP239" s="281" t="str">
        <f t="shared" si="93"/>
        <v>Préciser montant FI, mode de passation et Type marché</v>
      </c>
      <c r="AQ239" s="281" t="str">
        <f t="shared" si="94"/>
        <v>Préciser montant FI, mode de passation et Type marché</v>
      </c>
      <c r="AR239" s="281" t="str">
        <f t="shared" si="95"/>
        <v>Préciser montant FI, mode de passation et Type marché</v>
      </c>
      <c r="AS239" s="281" t="str">
        <f t="shared" si="96"/>
        <v>Préciser montant FI, mode de passation et Type marché</v>
      </c>
      <c r="AT239" s="281" t="str">
        <f t="shared" si="97"/>
        <v>Préciser montant FI, mode de passation et Type marché</v>
      </c>
      <c r="AU239" s="281" t="str">
        <f t="shared" si="98"/>
        <v>Compléter délais du marché</v>
      </c>
      <c r="AV239" s="281" t="str">
        <f t="shared" si="99"/>
        <v>Compléter délais du marché</v>
      </c>
      <c r="AW239" s="280"/>
      <c r="AX239" s="284">
        <f t="shared" si="100"/>
        <v>0</v>
      </c>
      <c r="AY239" s="280"/>
      <c r="AZ239" s="284">
        <f t="shared" si="101"/>
        <v>0</v>
      </c>
      <c r="BA239" s="280"/>
      <c r="BB239" s="284">
        <f t="shared" si="102"/>
        <v>0</v>
      </c>
      <c r="BC239" s="280"/>
      <c r="BD239" s="284">
        <f t="shared" si="103"/>
        <v>0</v>
      </c>
      <c r="BE239" s="280"/>
      <c r="BF239" s="284">
        <f t="shared" si="104"/>
        <v>0</v>
      </c>
      <c r="BG239" s="280"/>
      <c r="BH239" s="284">
        <f t="shared" si="105"/>
        <v>0</v>
      </c>
      <c r="BI239" s="280" t="str">
        <f t="shared" si="106"/>
        <v/>
      </c>
      <c r="BJ239" s="280"/>
      <c r="BK239" s="284">
        <f t="shared" si="107"/>
        <v>0</v>
      </c>
      <c r="BL239" s="280"/>
      <c r="BM239" s="284">
        <f t="shared" si="108"/>
        <v>0</v>
      </c>
      <c r="BN239" s="271">
        <f t="shared" si="109"/>
        <v>0</v>
      </c>
      <c r="BO239" s="271" t="str">
        <f t="shared" si="110"/>
        <v>Confection</v>
      </c>
      <c r="BP239" s="271">
        <f t="shared" si="111"/>
        <v>0</v>
      </c>
      <c r="BQ239" s="269"/>
      <c r="BR239" s="269"/>
      <c r="BS239" s="269"/>
      <c r="BT239" s="285"/>
      <c r="BU239" s="273"/>
    </row>
    <row r="240" spans="1:73" ht="60.75" thickBot="1" x14ac:dyDescent="0.3">
      <c r="A240" s="269"/>
      <c r="B240" s="270"/>
      <c r="C240" s="271" t="str">
        <f t="shared" si="84"/>
        <v/>
      </c>
      <c r="D240" s="271" t="str">
        <f t="shared" si="85"/>
        <v/>
      </c>
      <c r="E240" s="270"/>
      <c r="F240" s="273"/>
      <c r="G240" s="269"/>
      <c r="H240" s="274"/>
      <c r="I240" s="274"/>
      <c r="J240" s="274"/>
      <c r="K240" s="274"/>
      <c r="L240" s="274"/>
      <c r="M240" s="275"/>
      <c r="N240" s="274"/>
      <c r="O240" s="276" t="str">
        <f t="shared" si="86"/>
        <v>Compéter montant FI</v>
      </c>
      <c r="P240" s="277" t="str">
        <f t="shared" si="87"/>
        <v/>
      </c>
      <c r="Q240" s="274"/>
      <c r="R240" s="276" t="str">
        <f t="shared" si="88"/>
        <v>Compléter montant contrat</v>
      </c>
      <c r="S240" s="278" t="str">
        <f t="shared" si="89"/>
        <v/>
      </c>
      <c r="T240" s="274"/>
      <c r="U240" s="276" t="str">
        <f t="shared" si="90"/>
        <v>Compléter montant contrat</v>
      </c>
      <c r="V240" s="279"/>
      <c r="W240" s="279"/>
      <c r="X240" s="279"/>
      <c r="Y240" s="274"/>
      <c r="Z240" s="280"/>
      <c r="AA240" s="281" t="str">
        <f t="shared" si="91"/>
        <v>Compléter date émission</v>
      </c>
      <c r="AB240" s="269"/>
      <c r="AC240" s="269"/>
      <c r="AD240" s="282"/>
      <c r="AE240" s="282"/>
      <c r="AF240" s="270"/>
      <c r="AG240" s="269"/>
      <c r="AH240" s="269"/>
      <c r="AI240" s="269"/>
      <c r="AJ240" s="269"/>
      <c r="AK240" s="283" t="str">
        <f t="shared" si="92"/>
        <v>Compléter mode de gestion et montant FI</v>
      </c>
      <c r="AL240" s="270"/>
      <c r="AM240" s="270"/>
      <c r="AN240" s="270"/>
      <c r="AO240" s="280"/>
      <c r="AP240" s="281" t="str">
        <f t="shared" si="93"/>
        <v>Préciser montant FI, mode de passation et Type marché</v>
      </c>
      <c r="AQ240" s="281" t="str">
        <f t="shared" si="94"/>
        <v>Préciser montant FI, mode de passation et Type marché</v>
      </c>
      <c r="AR240" s="281" t="str">
        <f t="shared" si="95"/>
        <v>Préciser montant FI, mode de passation et Type marché</v>
      </c>
      <c r="AS240" s="281" t="str">
        <f t="shared" si="96"/>
        <v>Préciser montant FI, mode de passation et Type marché</v>
      </c>
      <c r="AT240" s="281" t="str">
        <f t="shared" si="97"/>
        <v>Préciser montant FI, mode de passation et Type marché</v>
      </c>
      <c r="AU240" s="281" t="str">
        <f t="shared" si="98"/>
        <v>Compléter délais du marché</v>
      </c>
      <c r="AV240" s="281" t="str">
        <f t="shared" si="99"/>
        <v>Compléter délais du marché</v>
      </c>
      <c r="AW240" s="280"/>
      <c r="AX240" s="284">
        <f t="shared" si="100"/>
        <v>0</v>
      </c>
      <c r="AY240" s="280"/>
      <c r="AZ240" s="284">
        <f t="shared" si="101"/>
        <v>0</v>
      </c>
      <c r="BA240" s="280"/>
      <c r="BB240" s="284">
        <f t="shared" si="102"/>
        <v>0</v>
      </c>
      <c r="BC240" s="280"/>
      <c r="BD240" s="284">
        <f t="shared" si="103"/>
        <v>0</v>
      </c>
      <c r="BE240" s="280"/>
      <c r="BF240" s="284">
        <f t="shared" si="104"/>
        <v>0</v>
      </c>
      <c r="BG240" s="280"/>
      <c r="BH240" s="284">
        <f t="shared" si="105"/>
        <v>0</v>
      </c>
      <c r="BI240" s="280" t="str">
        <f t="shared" si="106"/>
        <v/>
      </c>
      <c r="BJ240" s="280"/>
      <c r="BK240" s="284">
        <f t="shared" si="107"/>
        <v>0</v>
      </c>
      <c r="BL240" s="280"/>
      <c r="BM240" s="284">
        <f t="shared" si="108"/>
        <v>0</v>
      </c>
      <c r="BN240" s="271">
        <f t="shared" si="109"/>
        <v>0</v>
      </c>
      <c r="BO240" s="271" t="str">
        <f t="shared" si="110"/>
        <v>Confection</v>
      </c>
      <c r="BP240" s="271">
        <f t="shared" si="111"/>
        <v>0</v>
      </c>
      <c r="BQ240" s="269"/>
      <c r="BR240" s="269"/>
      <c r="BS240" s="269"/>
      <c r="BT240" s="285"/>
      <c r="BU240" s="273"/>
    </row>
    <row r="241" spans="1:73" ht="60.75" thickBot="1" x14ac:dyDescent="0.3">
      <c r="A241" s="269"/>
      <c r="B241" s="270"/>
      <c r="C241" s="271" t="str">
        <f t="shared" si="84"/>
        <v/>
      </c>
      <c r="D241" s="271" t="str">
        <f t="shared" si="85"/>
        <v/>
      </c>
      <c r="E241" s="270"/>
      <c r="F241" s="273"/>
      <c r="G241" s="269"/>
      <c r="H241" s="274"/>
      <c r="I241" s="274"/>
      <c r="J241" s="274"/>
      <c r="K241" s="274"/>
      <c r="L241" s="274"/>
      <c r="M241" s="275"/>
      <c r="N241" s="274"/>
      <c r="O241" s="276" t="str">
        <f t="shared" si="86"/>
        <v>Compéter montant FI</v>
      </c>
      <c r="P241" s="277" t="str">
        <f t="shared" si="87"/>
        <v/>
      </c>
      <c r="Q241" s="274"/>
      <c r="R241" s="276" t="str">
        <f t="shared" si="88"/>
        <v>Compléter montant contrat</v>
      </c>
      <c r="S241" s="278" t="str">
        <f t="shared" si="89"/>
        <v/>
      </c>
      <c r="T241" s="274"/>
      <c r="U241" s="276" t="str">
        <f t="shared" si="90"/>
        <v>Compléter montant contrat</v>
      </c>
      <c r="V241" s="279"/>
      <c r="W241" s="279"/>
      <c r="X241" s="279"/>
      <c r="Y241" s="274"/>
      <c r="Z241" s="280"/>
      <c r="AA241" s="281" t="str">
        <f t="shared" si="91"/>
        <v>Compléter date émission</v>
      </c>
      <c r="AB241" s="269"/>
      <c r="AC241" s="269"/>
      <c r="AD241" s="282"/>
      <c r="AE241" s="282"/>
      <c r="AF241" s="270"/>
      <c r="AG241" s="269"/>
      <c r="AH241" s="269"/>
      <c r="AI241" s="269"/>
      <c r="AJ241" s="269"/>
      <c r="AK241" s="283" t="str">
        <f t="shared" si="92"/>
        <v>Compléter mode de gestion et montant FI</v>
      </c>
      <c r="AL241" s="270"/>
      <c r="AM241" s="270"/>
      <c r="AN241" s="270"/>
      <c r="AO241" s="280"/>
      <c r="AP241" s="281" t="str">
        <f t="shared" si="93"/>
        <v>Préciser montant FI, mode de passation et Type marché</v>
      </c>
      <c r="AQ241" s="281" t="str">
        <f t="shared" si="94"/>
        <v>Préciser montant FI, mode de passation et Type marché</v>
      </c>
      <c r="AR241" s="281" t="str">
        <f t="shared" si="95"/>
        <v>Préciser montant FI, mode de passation et Type marché</v>
      </c>
      <c r="AS241" s="281" t="str">
        <f t="shared" si="96"/>
        <v>Préciser montant FI, mode de passation et Type marché</v>
      </c>
      <c r="AT241" s="281" t="str">
        <f t="shared" si="97"/>
        <v>Préciser montant FI, mode de passation et Type marché</v>
      </c>
      <c r="AU241" s="281" t="str">
        <f t="shared" si="98"/>
        <v>Compléter délais du marché</v>
      </c>
      <c r="AV241" s="281" t="str">
        <f t="shared" si="99"/>
        <v>Compléter délais du marché</v>
      </c>
      <c r="AW241" s="280"/>
      <c r="AX241" s="284">
        <f t="shared" si="100"/>
        <v>0</v>
      </c>
      <c r="AY241" s="280"/>
      <c r="AZ241" s="284">
        <f t="shared" si="101"/>
        <v>0</v>
      </c>
      <c r="BA241" s="280"/>
      <c r="BB241" s="284">
        <f t="shared" si="102"/>
        <v>0</v>
      </c>
      <c r="BC241" s="280"/>
      <c r="BD241" s="284">
        <f t="shared" si="103"/>
        <v>0</v>
      </c>
      <c r="BE241" s="280"/>
      <c r="BF241" s="284">
        <f t="shared" si="104"/>
        <v>0</v>
      </c>
      <c r="BG241" s="280"/>
      <c r="BH241" s="284">
        <f t="shared" si="105"/>
        <v>0</v>
      </c>
      <c r="BI241" s="280" t="str">
        <f t="shared" si="106"/>
        <v/>
      </c>
      <c r="BJ241" s="280"/>
      <c r="BK241" s="284">
        <f t="shared" si="107"/>
        <v>0</v>
      </c>
      <c r="BL241" s="280"/>
      <c r="BM241" s="284">
        <f t="shared" si="108"/>
        <v>0</v>
      </c>
      <c r="BN241" s="271">
        <f t="shared" si="109"/>
        <v>0</v>
      </c>
      <c r="BO241" s="271" t="str">
        <f t="shared" si="110"/>
        <v>Confection</v>
      </c>
      <c r="BP241" s="271">
        <f t="shared" si="111"/>
        <v>0</v>
      </c>
      <c r="BQ241" s="269"/>
      <c r="BR241" s="269"/>
      <c r="BS241" s="269"/>
      <c r="BT241" s="285"/>
      <c r="BU241" s="273"/>
    </row>
    <row r="242" spans="1:73" ht="60.75" thickBot="1" x14ac:dyDescent="0.3">
      <c r="A242" s="269"/>
      <c r="B242" s="270"/>
      <c r="C242" s="271" t="str">
        <f t="shared" si="84"/>
        <v/>
      </c>
      <c r="D242" s="271" t="str">
        <f t="shared" si="85"/>
        <v/>
      </c>
      <c r="E242" s="270"/>
      <c r="F242" s="273"/>
      <c r="G242" s="269"/>
      <c r="H242" s="274"/>
      <c r="I242" s="274"/>
      <c r="J242" s="274"/>
      <c r="K242" s="274"/>
      <c r="L242" s="274"/>
      <c r="M242" s="275"/>
      <c r="N242" s="274"/>
      <c r="O242" s="276" t="str">
        <f t="shared" si="86"/>
        <v>Compéter montant FI</v>
      </c>
      <c r="P242" s="277" t="str">
        <f t="shared" si="87"/>
        <v/>
      </c>
      <c r="Q242" s="274"/>
      <c r="R242" s="276" t="str">
        <f t="shared" si="88"/>
        <v>Compléter montant contrat</v>
      </c>
      <c r="S242" s="278" t="str">
        <f t="shared" si="89"/>
        <v/>
      </c>
      <c r="T242" s="274"/>
      <c r="U242" s="276" t="str">
        <f t="shared" si="90"/>
        <v>Compléter montant contrat</v>
      </c>
      <c r="V242" s="279"/>
      <c r="W242" s="279"/>
      <c r="X242" s="279"/>
      <c r="Y242" s="274"/>
      <c r="Z242" s="280"/>
      <c r="AA242" s="281" t="str">
        <f t="shared" si="91"/>
        <v>Compléter date émission</v>
      </c>
      <c r="AB242" s="269"/>
      <c r="AC242" s="269"/>
      <c r="AD242" s="282"/>
      <c r="AE242" s="282"/>
      <c r="AF242" s="270"/>
      <c r="AG242" s="269"/>
      <c r="AH242" s="269"/>
      <c r="AI242" s="269"/>
      <c r="AJ242" s="269"/>
      <c r="AK242" s="283" t="str">
        <f t="shared" si="92"/>
        <v>Compléter mode de gestion et montant FI</v>
      </c>
      <c r="AL242" s="270"/>
      <c r="AM242" s="270"/>
      <c r="AN242" s="270"/>
      <c r="AO242" s="280"/>
      <c r="AP242" s="281" t="str">
        <f t="shared" si="93"/>
        <v>Préciser montant FI, mode de passation et Type marché</v>
      </c>
      <c r="AQ242" s="281" t="str">
        <f t="shared" si="94"/>
        <v>Préciser montant FI, mode de passation et Type marché</v>
      </c>
      <c r="AR242" s="281" t="str">
        <f t="shared" si="95"/>
        <v>Préciser montant FI, mode de passation et Type marché</v>
      </c>
      <c r="AS242" s="281" t="str">
        <f t="shared" si="96"/>
        <v>Préciser montant FI, mode de passation et Type marché</v>
      </c>
      <c r="AT242" s="281" t="str">
        <f t="shared" si="97"/>
        <v>Préciser montant FI, mode de passation et Type marché</v>
      </c>
      <c r="AU242" s="281" t="str">
        <f t="shared" si="98"/>
        <v>Compléter délais du marché</v>
      </c>
      <c r="AV242" s="281" t="str">
        <f t="shared" si="99"/>
        <v>Compléter délais du marché</v>
      </c>
      <c r="AW242" s="280"/>
      <c r="AX242" s="284">
        <f t="shared" si="100"/>
        <v>0</v>
      </c>
      <c r="AY242" s="280"/>
      <c r="AZ242" s="284">
        <f t="shared" si="101"/>
        <v>0</v>
      </c>
      <c r="BA242" s="280"/>
      <c r="BB242" s="284">
        <f t="shared" si="102"/>
        <v>0</v>
      </c>
      <c r="BC242" s="280"/>
      <c r="BD242" s="284">
        <f t="shared" si="103"/>
        <v>0</v>
      </c>
      <c r="BE242" s="280"/>
      <c r="BF242" s="284">
        <f t="shared" si="104"/>
        <v>0</v>
      </c>
      <c r="BG242" s="280"/>
      <c r="BH242" s="284">
        <f t="shared" si="105"/>
        <v>0</v>
      </c>
      <c r="BI242" s="280" t="str">
        <f t="shared" si="106"/>
        <v/>
      </c>
      <c r="BJ242" s="280"/>
      <c r="BK242" s="284">
        <f t="shared" si="107"/>
        <v>0</v>
      </c>
      <c r="BL242" s="280"/>
      <c r="BM242" s="284">
        <f t="shared" si="108"/>
        <v>0</v>
      </c>
      <c r="BN242" s="271">
        <f t="shared" si="109"/>
        <v>0</v>
      </c>
      <c r="BO242" s="271" t="str">
        <f t="shared" si="110"/>
        <v>Confection</v>
      </c>
      <c r="BP242" s="271">
        <f t="shared" si="111"/>
        <v>0</v>
      </c>
      <c r="BQ242" s="269"/>
      <c r="BR242" s="269"/>
      <c r="BS242" s="269"/>
      <c r="BT242" s="285"/>
      <c r="BU242" s="273"/>
    </row>
    <row r="243" spans="1:73" ht="60.75" thickBot="1" x14ac:dyDescent="0.3">
      <c r="A243" s="269"/>
      <c r="B243" s="270"/>
      <c r="C243" s="271" t="str">
        <f t="shared" si="84"/>
        <v/>
      </c>
      <c r="D243" s="271" t="str">
        <f t="shared" si="85"/>
        <v/>
      </c>
      <c r="E243" s="270"/>
      <c r="F243" s="273"/>
      <c r="G243" s="269"/>
      <c r="H243" s="274"/>
      <c r="I243" s="274"/>
      <c r="J243" s="274"/>
      <c r="K243" s="274"/>
      <c r="L243" s="274"/>
      <c r="M243" s="275"/>
      <c r="N243" s="274"/>
      <c r="O243" s="276" t="str">
        <f t="shared" si="86"/>
        <v>Compéter montant FI</v>
      </c>
      <c r="P243" s="277" t="str">
        <f t="shared" si="87"/>
        <v/>
      </c>
      <c r="Q243" s="274"/>
      <c r="R243" s="276" t="str">
        <f t="shared" si="88"/>
        <v>Compléter montant contrat</v>
      </c>
      <c r="S243" s="278" t="str">
        <f t="shared" si="89"/>
        <v/>
      </c>
      <c r="T243" s="274"/>
      <c r="U243" s="276" t="str">
        <f t="shared" si="90"/>
        <v>Compléter montant contrat</v>
      </c>
      <c r="V243" s="279"/>
      <c r="W243" s="279"/>
      <c r="X243" s="279"/>
      <c r="Y243" s="274"/>
      <c r="Z243" s="280"/>
      <c r="AA243" s="281" t="str">
        <f t="shared" si="91"/>
        <v>Compléter date émission</v>
      </c>
      <c r="AB243" s="269"/>
      <c r="AC243" s="269"/>
      <c r="AD243" s="282"/>
      <c r="AE243" s="282"/>
      <c r="AF243" s="270"/>
      <c r="AG243" s="269"/>
      <c r="AH243" s="269"/>
      <c r="AI243" s="269"/>
      <c r="AJ243" s="269"/>
      <c r="AK243" s="283" t="str">
        <f t="shared" si="92"/>
        <v>Compléter mode de gestion et montant FI</v>
      </c>
      <c r="AL243" s="270"/>
      <c r="AM243" s="270"/>
      <c r="AN243" s="270"/>
      <c r="AO243" s="280"/>
      <c r="AP243" s="281" t="str">
        <f t="shared" si="93"/>
        <v>Préciser montant FI, mode de passation et Type marché</v>
      </c>
      <c r="AQ243" s="281" t="str">
        <f t="shared" si="94"/>
        <v>Préciser montant FI, mode de passation et Type marché</v>
      </c>
      <c r="AR243" s="281" t="str">
        <f t="shared" si="95"/>
        <v>Préciser montant FI, mode de passation et Type marché</v>
      </c>
      <c r="AS243" s="281" t="str">
        <f t="shared" si="96"/>
        <v>Préciser montant FI, mode de passation et Type marché</v>
      </c>
      <c r="AT243" s="281" t="str">
        <f t="shared" si="97"/>
        <v>Préciser montant FI, mode de passation et Type marché</v>
      </c>
      <c r="AU243" s="281" t="str">
        <f t="shared" si="98"/>
        <v>Compléter délais du marché</v>
      </c>
      <c r="AV243" s="281" t="str">
        <f t="shared" si="99"/>
        <v>Compléter délais du marché</v>
      </c>
      <c r="AW243" s="280"/>
      <c r="AX243" s="284">
        <f t="shared" si="100"/>
        <v>0</v>
      </c>
      <c r="AY243" s="280"/>
      <c r="AZ243" s="284">
        <f t="shared" si="101"/>
        <v>0</v>
      </c>
      <c r="BA243" s="280"/>
      <c r="BB243" s="284">
        <f t="shared" si="102"/>
        <v>0</v>
      </c>
      <c r="BC243" s="280"/>
      <c r="BD243" s="284">
        <f t="shared" si="103"/>
        <v>0</v>
      </c>
      <c r="BE243" s="280"/>
      <c r="BF243" s="284">
        <f t="shared" si="104"/>
        <v>0</v>
      </c>
      <c r="BG243" s="280"/>
      <c r="BH243" s="284">
        <f t="shared" si="105"/>
        <v>0</v>
      </c>
      <c r="BI243" s="280" t="str">
        <f t="shared" si="106"/>
        <v/>
      </c>
      <c r="BJ243" s="280"/>
      <c r="BK243" s="284">
        <f t="shared" si="107"/>
        <v>0</v>
      </c>
      <c r="BL243" s="280"/>
      <c r="BM243" s="284">
        <f t="shared" si="108"/>
        <v>0</v>
      </c>
      <c r="BN243" s="271">
        <f t="shared" si="109"/>
        <v>0</v>
      </c>
      <c r="BO243" s="271" t="str">
        <f t="shared" si="110"/>
        <v>Confection</v>
      </c>
      <c r="BP243" s="271">
        <f t="shared" si="111"/>
        <v>0</v>
      </c>
      <c r="BQ243" s="269"/>
      <c r="BR243" s="269"/>
      <c r="BS243" s="269"/>
      <c r="BT243" s="285"/>
      <c r="BU243" s="273"/>
    </row>
    <row r="244" spans="1:73" ht="60.75" thickBot="1" x14ac:dyDescent="0.3">
      <c r="A244" s="269"/>
      <c r="B244" s="270"/>
      <c r="C244" s="271" t="str">
        <f t="shared" si="84"/>
        <v/>
      </c>
      <c r="D244" s="271" t="str">
        <f t="shared" si="85"/>
        <v/>
      </c>
      <c r="E244" s="270"/>
      <c r="F244" s="273"/>
      <c r="G244" s="269"/>
      <c r="H244" s="274"/>
      <c r="I244" s="274"/>
      <c r="J244" s="274"/>
      <c r="K244" s="274"/>
      <c r="L244" s="274"/>
      <c r="M244" s="275"/>
      <c r="N244" s="274"/>
      <c r="O244" s="276" t="str">
        <f t="shared" si="86"/>
        <v>Compéter montant FI</v>
      </c>
      <c r="P244" s="277" t="str">
        <f t="shared" si="87"/>
        <v/>
      </c>
      <c r="Q244" s="274"/>
      <c r="R244" s="276" t="str">
        <f t="shared" si="88"/>
        <v>Compléter montant contrat</v>
      </c>
      <c r="S244" s="278" t="str">
        <f t="shared" si="89"/>
        <v/>
      </c>
      <c r="T244" s="274"/>
      <c r="U244" s="276" t="str">
        <f t="shared" si="90"/>
        <v>Compléter montant contrat</v>
      </c>
      <c r="V244" s="279"/>
      <c r="W244" s="279"/>
      <c r="X244" s="279"/>
      <c r="Y244" s="274"/>
      <c r="Z244" s="280"/>
      <c r="AA244" s="281" t="str">
        <f t="shared" si="91"/>
        <v>Compléter date émission</v>
      </c>
      <c r="AB244" s="269"/>
      <c r="AC244" s="269"/>
      <c r="AD244" s="282"/>
      <c r="AE244" s="282"/>
      <c r="AF244" s="270"/>
      <c r="AG244" s="269"/>
      <c r="AH244" s="269"/>
      <c r="AI244" s="269"/>
      <c r="AJ244" s="269"/>
      <c r="AK244" s="283" t="str">
        <f t="shared" si="92"/>
        <v>Compléter mode de gestion et montant FI</v>
      </c>
      <c r="AL244" s="270"/>
      <c r="AM244" s="270"/>
      <c r="AN244" s="270"/>
      <c r="AO244" s="280"/>
      <c r="AP244" s="281" t="str">
        <f t="shared" si="93"/>
        <v>Préciser montant FI, mode de passation et Type marché</v>
      </c>
      <c r="AQ244" s="281" t="str">
        <f t="shared" si="94"/>
        <v>Préciser montant FI, mode de passation et Type marché</v>
      </c>
      <c r="AR244" s="281" t="str">
        <f t="shared" si="95"/>
        <v>Préciser montant FI, mode de passation et Type marché</v>
      </c>
      <c r="AS244" s="281" t="str">
        <f t="shared" si="96"/>
        <v>Préciser montant FI, mode de passation et Type marché</v>
      </c>
      <c r="AT244" s="281" t="str">
        <f t="shared" si="97"/>
        <v>Préciser montant FI, mode de passation et Type marché</v>
      </c>
      <c r="AU244" s="281" t="str">
        <f t="shared" si="98"/>
        <v>Compléter délais du marché</v>
      </c>
      <c r="AV244" s="281" t="str">
        <f t="shared" si="99"/>
        <v>Compléter délais du marché</v>
      </c>
      <c r="AW244" s="280"/>
      <c r="AX244" s="284">
        <f t="shared" si="100"/>
        <v>0</v>
      </c>
      <c r="AY244" s="280"/>
      <c r="AZ244" s="284">
        <f t="shared" si="101"/>
        <v>0</v>
      </c>
      <c r="BA244" s="280"/>
      <c r="BB244" s="284">
        <f t="shared" si="102"/>
        <v>0</v>
      </c>
      <c r="BC244" s="280"/>
      <c r="BD244" s="284">
        <f t="shared" si="103"/>
        <v>0</v>
      </c>
      <c r="BE244" s="280"/>
      <c r="BF244" s="284">
        <f t="shared" si="104"/>
        <v>0</v>
      </c>
      <c r="BG244" s="280"/>
      <c r="BH244" s="284">
        <f t="shared" si="105"/>
        <v>0</v>
      </c>
      <c r="BI244" s="280" t="str">
        <f t="shared" si="106"/>
        <v/>
      </c>
      <c r="BJ244" s="280"/>
      <c r="BK244" s="284">
        <f t="shared" si="107"/>
        <v>0</v>
      </c>
      <c r="BL244" s="280"/>
      <c r="BM244" s="284">
        <f t="shared" si="108"/>
        <v>0</v>
      </c>
      <c r="BN244" s="271">
        <f t="shared" si="109"/>
        <v>0</v>
      </c>
      <c r="BO244" s="271" t="str">
        <f t="shared" si="110"/>
        <v>Confection</v>
      </c>
      <c r="BP244" s="271">
        <f t="shared" si="111"/>
        <v>0</v>
      </c>
      <c r="BQ244" s="269"/>
      <c r="BR244" s="269"/>
      <c r="BS244" s="269"/>
      <c r="BT244" s="285"/>
      <c r="BU244" s="273"/>
    </row>
    <row r="245" spans="1:73" ht="60.75" thickBot="1" x14ac:dyDescent="0.3">
      <c r="A245" s="269"/>
      <c r="B245" s="270"/>
      <c r="C245" s="271" t="str">
        <f t="shared" si="84"/>
        <v/>
      </c>
      <c r="D245" s="271" t="str">
        <f t="shared" si="85"/>
        <v/>
      </c>
      <c r="E245" s="270"/>
      <c r="F245" s="273"/>
      <c r="G245" s="269"/>
      <c r="H245" s="274"/>
      <c r="I245" s="274"/>
      <c r="J245" s="274"/>
      <c r="K245" s="274"/>
      <c r="L245" s="274"/>
      <c r="M245" s="275"/>
      <c r="N245" s="274"/>
      <c r="O245" s="276" t="str">
        <f t="shared" si="86"/>
        <v>Compéter montant FI</v>
      </c>
      <c r="P245" s="277" t="str">
        <f t="shared" si="87"/>
        <v/>
      </c>
      <c r="Q245" s="274"/>
      <c r="R245" s="276" t="str">
        <f t="shared" si="88"/>
        <v>Compléter montant contrat</v>
      </c>
      <c r="S245" s="278" t="str">
        <f t="shared" si="89"/>
        <v/>
      </c>
      <c r="T245" s="274"/>
      <c r="U245" s="276" t="str">
        <f t="shared" si="90"/>
        <v>Compléter montant contrat</v>
      </c>
      <c r="V245" s="279"/>
      <c r="W245" s="279"/>
      <c r="X245" s="279"/>
      <c r="Y245" s="274"/>
      <c r="Z245" s="280"/>
      <c r="AA245" s="281" t="str">
        <f t="shared" si="91"/>
        <v>Compléter date émission</v>
      </c>
      <c r="AB245" s="269"/>
      <c r="AC245" s="269"/>
      <c r="AD245" s="282"/>
      <c r="AE245" s="282"/>
      <c r="AF245" s="270"/>
      <c r="AG245" s="269"/>
      <c r="AH245" s="269"/>
      <c r="AI245" s="269"/>
      <c r="AJ245" s="269"/>
      <c r="AK245" s="283" t="str">
        <f t="shared" si="92"/>
        <v>Compléter mode de gestion et montant FI</v>
      </c>
      <c r="AL245" s="270"/>
      <c r="AM245" s="270"/>
      <c r="AN245" s="270"/>
      <c r="AO245" s="280"/>
      <c r="AP245" s="281" t="str">
        <f t="shared" si="93"/>
        <v>Préciser montant FI, mode de passation et Type marché</v>
      </c>
      <c r="AQ245" s="281" t="str">
        <f t="shared" si="94"/>
        <v>Préciser montant FI, mode de passation et Type marché</v>
      </c>
      <c r="AR245" s="281" t="str">
        <f t="shared" si="95"/>
        <v>Préciser montant FI, mode de passation et Type marché</v>
      </c>
      <c r="AS245" s="281" t="str">
        <f t="shared" si="96"/>
        <v>Préciser montant FI, mode de passation et Type marché</v>
      </c>
      <c r="AT245" s="281" t="str">
        <f t="shared" si="97"/>
        <v>Préciser montant FI, mode de passation et Type marché</v>
      </c>
      <c r="AU245" s="281" t="str">
        <f t="shared" si="98"/>
        <v>Compléter délais du marché</v>
      </c>
      <c r="AV245" s="281" t="str">
        <f t="shared" si="99"/>
        <v>Compléter délais du marché</v>
      </c>
      <c r="AW245" s="280"/>
      <c r="AX245" s="284">
        <f t="shared" si="100"/>
        <v>0</v>
      </c>
      <c r="AY245" s="280"/>
      <c r="AZ245" s="284">
        <f t="shared" si="101"/>
        <v>0</v>
      </c>
      <c r="BA245" s="280"/>
      <c r="BB245" s="284">
        <f t="shared" si="102"/>
        <v>0</v>
      </c>
      <c r="BC245" s="280"/>
      <c r="BD245" s="284">
        <f t="shared" si="103"/>
        <v>0</v>
      </c>
      <c r="BE245" s="280"/>
      <c r="BF245" s="284">
        <f t="shared" si="104"/>
        <v>0</v>
      </c>
      <c r="BG245" s="280"/>
      <c r="BH245" s="284">
        <f t="shared" si="105"/>
        <v>0</v>
      </c>
      <c r="BI245" s="280" t="str">
        <f t="shared" si="106"/>
        <v/>
      </c>
      <c r="BJ245" s="280"/>
      <c r="BK245" s="284">
        <f t="shared" si="107"/>
        <v>0</v>
      </c>
      <c r="BL245" s="280"/>
      <c r="BM245" s="284">
        <f t="shared" si="108"/>
        <v>0</v>
      </c>
      <c r="BN245" s="271">
        <f t="shared" si="109"/>
        <v>0</v>
      </c>
      <c r="BO245" s="271" t="str">
        <f t="shared" si="110"/>
        <v>Confection</v>
      </c>
      <c r="BP245" s="271">
        <f t="shared" si="111"/>
        <v>0</v>
      </c>
      <c r="BQ245" s="269"/>
      <c r="BR245" s="269"/>
      <c r="BS245" s="269"/>
      <c r="BT245" s="285"/>
      <c r="BU245" s="273"/>
    </row>
    <row r="246" spans="1:73" ht="60.75" thickBot="1" x14ac:dyDescent="0.3">
      <c r="A246" s="269"/>
      <c r="B246" s="270"/>
      <c r="C246" s="271" t="str">
        <f t="shared" si="84"/>
        <v/>
      </c>
      <c r="D246" s="271" t="str">
        <f t="shared" si="85"/>
        <v/>
      </c>
      <c r="E246" s="270"/>
      <c r="F246" s="273"/>
      <c r="G246" s="269"/>
      <c r="H246" s="274"/>
      <c r="I246" s="274"/>
      <c r="J246" s="274"/>
      <c r="K246" s="274"/>
      <c r="L246" s="274"/>
      <c r="M246" s="275"/>
      <c r="N246" s="274"/>
      <c r="O246" s="276" t="str">
        <f t="shared" si="86"/>
        <v>Compéter montant FI</v>
      </c>
      <c r="P246" s="277" t="str">
        <f t="shared" si="87"/>
        <v/>
      </c>
      <c r="Q246" s="274"/>
      <c r="R246" s="276" t="str">
        <f t="shared" si="88"/>
        <v>Compléter montant contrat</v>
      </c>
      <c r="S246" s="278" t="str">
        <f t="shared" si="89"/>
        <v/>
      </c>
      <c r="T246" s="274"/>
      <c r="U246" s="276" t="str">
        <f t="shared" si="90"/>
        <v>Compléter montant contrat</v>
      </c>
      <c r="V246" s="279"/>
      <c r="W246" s="279"/>
      <c r="X246" s="279"/>
      <c r="Y246" s="274"/>
      <c r="Z246" s="280"/>
      <c r="AA246" s="281" t="str">
        <f t="shared" si="91"/>
        <v>Compléter date émission</v>
      </c>
      <c r="AB246" s="269"/>
      <c r="AC246" s="269"/>
      <c r="AD246" s="282"/>
      <c r="AE246" s="282"/>
      <c r="AF246" s="270"/>
      <c r="AG246" s="269"/>
      <c r="AH246" s="269"/>
      <c r="AI246" s="269"/>
      <c r="AJ246" s="269"/>
      <c r="AK246" s="283" t="str">
        <f t="shared" si="92"/>
        <v>Compléter mode de gestion et montant FI</v>
      </c>
      <c r="AL246" s="270"/>
      <c r="AM246" s="270"/>
      <c r="AN246" s="270"/>
      <c r="AO246" s="280"/>
      <c r="AP246" s="281" t="str">
        <f t="shared" si="93"/>
        <v>Préciser montant FI, mode de passation et Type marché</v>
      </c>
      <c r="AQ246" s="281" t="str">
        <f t="shared" si="94"/>
        <v>Préciser montant FI, mode de passation et Type marché</v>
      </c>
      <c r="AR246" s="281" t="str">
        <f t="shared" si="95"/>
        <v>Préciser montant FI, mode de passation et Type marché</v>
      </c>
      <c r="AS246" s="281" t="str">
        <f t="shared" si="96"/>
        <v>Préciser montant FI, mode de passation et Type marché</v>
      </c>
      <c r="AT246" s="281" t="str">
        <f t="shared" si="97"/>
        <v>Préciser montant FI, mode de passation et Type marché</v>
      </c>
      <c r="AU246" s="281" t="str">
        <f t="shared" si="98"/>
        <v>Compléter délais du marché</v>
      </c>
      <c r="AV246" s="281" t="str">
        <f t="shared" si="99"/>
        <v>Compléter délais du marché</v>
      </c>
      <c r="AW246" s="280"/>
      <c r="AX246" s="284">
        <f t="shared" si="100"/>
        <v>0</v>
      </c>
      <c r="AY246" s="280"/>
      <c r="AZ246" s="284">
        <f t="shared" si="101"/>
        <v>0</v>
      </c>
      <c r="BA246" s="280"/>
      <c r="BB246" s="284">
        <f t="shared" si="102"/>
        <v>0</v>
      </c>
      <c r="BC246" s="280"/>
      <c r="BD246" s="284">
        <f t="shared" si="103"/>
        <v>0</v>
      </c>
      <c r="BE246" s="280"/>
      <c r="BF246" s="284">
        <f t="shared" si="104"/>
        <v>0</v>
      </c>
      <c r="BG246" s="280"/>
      <c r="BH246" s="284">
        <f t="shared" si="105"/>
        <v>0</v>
      </c>
      <c r="BI246" s="280" t="str">
        <f t="shared" si="106"/>
        <v/>
      </c>
      <c r="BJ246" s="280"/>
      <c r="BK246" s="284">
        <f t="shared" si="107"/>
        <v>0</v>
      </c>
      <c r="BL246" s="280"/>
      <c r="BM246" s="284">
        <f t="shared" si="108"/>
        <v>0</v>
      </c>
      <c r="BN246" s="271">
        <f t="shared" si="109"/>
        <v>0</v>
      </c>
      <c r="BO246" s="271" t="str">
        <f t="shared" si="110"/>
        <v>Confection</v>
      </c>
      <c r="BP246" s="271">
        <f t="shared" si="111"/>
        <v>0</v>
      </c>
      <c r="BQ246" s="269"/>
      <c r="BR246" s="269"/>
      <c r="BS246" s="269"/>
      <c r="BT246" s="285"/>
      <c r="BU246" s="273"/>
    </row>
    <row r="247" spans="1:73" ht="60.75" thickBot="1" x14ac:dyDescent="0.3">
      <c r="A247" s="269"/>
      <c r="B247" s="270"/>
      <c r="C247" s="271" t="str">
        <f t="shared" si="84"/>
        <v/>
      </c>
      <c r="D247" s="271" t="str">
        <f t="shared" si="85"/>
        <v/>
      </c>
      <c r="E247" s="270"/>
      <c r="F247" s="273"/>
      <c r="G247" s="269"/>
      <c r="H247" s="274"/>
      <c r="I247" s="274"/>
      <c r="J247" s="274"/>
      <c r="K247" s="274"/>
      <c r="L247" s="274"/>
      <c r="M247" s="275"/>
      <c r="N247" s="274"/>
      <c r="O247" s="276" t="str">
        <f t="shared" si="86"/>
        <v>Compéter montant FI</v>
      </c>
      <c r="P247" s="277" t="str">
        <f t="shared" si="87"/>
        <v/>
      </c>
      <c r="Q247" s="274"/>
      <c r="R247" s="276" t="str">
        <f t="shared" si="88"/>
        <v>Compléter montant contrat</v>
      </c>
      <c r="S247" s="278" t="str">
        <f t="shared" si="89"/>
        <v/>
      </c>
      <c r="T247" s="274"/>
      <c r="U247" s="276" t="str">
        <f t="shared" si="90"/>
        <v>Compléter montant contrat</v>
      </c>
      <c r="V247" s="279"/>
      <c r="W247" s="279"/>
      <c r="X247" s="279"/>
      <c r="Y247" s="274"/>
      <c r="Z247" s="280"/>
      <c r="AA247" s="281" t="str">
        <f t="shared" si="91"/>
        <v>Compléter date émission</v>
      </c>
      <c r="AB247" s="269"/>
      <c r="AC247" s="269"/>
      <c r="AD247" s="282"/>
      <c r="AE247" s="282"/>
      <c r="AF247" s="270"/>
      <c r="AG247" s="269"/>
      <c r="AH247" s="269"/>
      <c r="AI247" s="269"/>
      <c r="AJ247" s="269"/>
      <c r="AK247" s="283" t="str">
        <f t="shared" si="92"/>
        <v>Compléter mode de gestion et montant FI</v>
      </c>
      <c r="AL247" s="270"/>
      <c r="AM247" s="270"/>
      <c r="AN247" s="270"/>
      <c r="AO247" s="280"/>
      <c r="AP247" s="281" t="str">
        <f t="shared" si="93"/>
        <v>Préciser montant FI, mode de passation et Type marché</v>
      </c>
      <c r="AQ247" s="281" t="str">
        <f t="shared" si="94"/>
        <v>Préciser montant FI, mode de passation et Type marché</v>
      </c>
      <c r="AR247" s="281" t="str">
        <f t="shared" si="95"/>
        <v>Préciser montant FI, mode de passation et Type marché</v>
      </c>
      <c r="AS247" s="281" t="str">
        <f t="shared" si="96"/>
        <v>Préciser montant FI, mode de passation et Type marché</v>
      </c>
      <c r="AT247" s="281" t="str">
        <f t="shared" si="97"/>
        <v>Préciser montant FI, mode de passation et Type marché</v>
      </c>
      <c r="AU247" s="281" t="str">
        <f t="shared" si="98"/>
        <v>Compléter délais du marché</v>
      </c>
      <c r="AV247" s="281" t="str">
        <f t="shared" si="99"/>
        <v>Compléter délais du marché</v>
      </c>
      <c r="AW247" s="280"/>
      <c r="AX247" s="284">
        <f t="shared" si="100"/>
        <v>0</v>
      </c>
      <c r="AY247" s="280"/>
      <c r="AZ247" s="284">
        <f t="shared" si="101"/>
        <v>0</v>
      </c>
      <c r="BA247" s="280"/>
      <c r="BB247" s="284">
        <f t="shared" si="102"/>
        <v>0</v>
      </c>
      <c r="BC247" s="280"/>
      <c r="BD247" s="284">
        <f t="shared" si="103"/>
        <v>0</v>
      </c>
      <c r="BE247" s="280"/>
      <c r="BF247" s="284">
        <f t="shared" si="104"/>
        <v>0</v>
      </c>
      <c r="BG247" s="280"/>
      <c r="BH247" s="284">
        <f t="shared" si="105"/>
        <v>0</v>
      </c>
      <c r="BI247" s="280" t="str">
        <f t="shared" si="106"/>
        <v/>
      </c>
      <c r="BJ247" s="280"/>
      <c r="BK247" s="284">
        <f t="shared" si="107"/>
        <v>0</v>
      </c>
      <c r="BL247" s="280"/>
      <c r="BM247" s="284">
        <f t="shared" si="108"/>
        <v>0</v>
      </c>
      <c r="BN247" s="271">
        <f t="shared" si="109"/>
        <v>0</v>
      </c>
      <c r="BO247" s="271" t="str">
        <f t="shared" si="110"/>
        <v>Confection</v>
      </c>
      <c r="BP247" s="271">
        <f t="shared" si="111"/>
        <v>0</v>
      </c>
      <c r="BQ247" s="269"/>
      <c r="BR247" s="269"/>
      <c r="BS247" s="269"/>
      <c r="BT247" s="285"/>
      <c r="BU247" s="273"/>
    </row>
    <row r="248" spans="1:73" ht="60.75" thickBot="1" x14ac:dyDescent="0.3">
      <c r="A248" s="269"/>
      <c r="B248" s="270"/>
      <c r="C248" s="271" t="str">
        <f t="shared" si="84"/>
        <v/>
      </c>
      <c r="D248" s="271" t="str">
        <f t="shared" si="85"/>
        <v/>
      </c>
      <c r="E248" s="270"/>
      <c r="F248" s="273"/>
      <c r="G248" s="269"/>
      <c r="H248" s="274"/>
      <c r="I248" s="274"/>
      <c r="J248" s="274"/>
      <c r="K248" s="274"/>
      <c r="L248" s="274"/>
      <c r="M248" s="275"/>
      <c r="N248" s="274"/>
      <c r="O248" s="276" t="str">
        <f t="shared" si="86"/>
        <v>Compéter montant FI</v>
      </c>
      <c r="P248" s="277" t="str">
        <f t="shared" si="87"/>
        <v/>
      </c>
      <c r="Q248" s="274"/>
      <c r="R248" s="276" t="str">
        <f t="shared" si="88"/>
        <v>Compléter montant contrat</v>
      </c>
      <c r="S248" s="278" t="str">
        <f t="shared" si="89"/>
        <v/>
      </c>
      <c r="T248" s="274"/>
      <c r="U248" s="276" t="str">
        <f t="shared" si="90"/>
        <v>Compléter montant contrat</v>
      </c>
      <c r="V248" s="279"/>
      <c r="W248" s="279"/>
      <c r="X248" s="279"/>
      <c r="Y248" s="274"/>
      <c r="Z248" s="280"/>
      <c r="AA248" s="281" t="str">
        <f t="shared" si="91"/>
        <v>Compléter date émission</v>
      </c>
      <c r="AB248" s="269"/>
      <c r="AC248" s="269"/>
      <c r="AD248" s="282"/>
      <c r="AE248" s="282"/>
      <c r="AF248" s="270"/>
      <c r="AG248" s="269"/>
      <c r="AH248" s="269"/>
      <c r="AI248" s="269"/>
      <c r="AJ248" s="269"/>
      <c r="AK248" s="283" t="str">
        <f t="shared" si="92"/>
        <v>Compléter mode de gestion et montant FI</v>
      </c>
      <c r="AL248" s="270"/>
      <c r="AM248" s="270"/>
      <c r="AN248" s="270"/>
      <c r="AO248" s="280"/>
      <c r="AP248" s="281" t="str">
        <f t="shared" si="93"/>
        <v>Préciser montant FI, mode de passation et Type marché</v>
      </c>
      <c r="AQ248" s="281" t="str">
        <f t="shared" si="94"/>
        <v>Préciser montant FI, mode de passation et Type marché</v>
      </c>
      <c r="AR248" s="281" t="str">
        <f t="shared" si="95"/>
        <v>Préciser montant FI, mode de passation et Type marché</v>
      </c>
      <c r="AS248" s="281" t="str">
        <f t="shared" si="96"/>
        <v>Préciser montant FI, mode de passation et Type marché</v>
      </c>
      <c r="AT248" s="281" t="str">
        <f t="shared" si="97"/>
        <v>Préciser montant FI, mode de passation et Type marché</v>
      </c>
      <c r="AU248" s="281" t="str">
        <f t="shared" si="98"/>
        <v>Compléter délais du marché</v>
      </c>
      <c r="AV248" s="281" t="str">
        <f t="shared" si="99"/>
        <v>Compléter délais du marché</v>
      </c>
      <c r="AW248" s="280"/>
      <c r="AX248" s="284">
        <f t="shared" si="100"/>
        <v>0</v>
      </c>
      <c r="AY248" s="280"/>
      <c r="AZ248" s="284">
        <f t="shared" si="101"/>
        <v>0</v>
      </c>
      <c r="BA248" s="280"/>
      <c r="BB248" s="284">
        <f t="shared" si="102"/>
        <v>0</v>
      </c>
      <c r="BC248" s="280"/>
      <c r="BD248" s="284">
        <f t="shared" si="103"/>
        <v>0</v>
      </c>
      <c r="BE248" s="280"/>
      <c r="BF248" s="284">
        <f t="shared" si="104"/>
        <v>0</v>
      </c>
      <c r="BG248" s="280"/>
      <c r="BH248" s="284">
        <f t="shared" si="105"/>
        <v>0</v>
      </c>
      <c r="BI248" s="280" t="str">
        <f t="shared" si="106"/>
        <v/>
      </c>
      <c r="BJ248" s="280"/>
      <c r="BK248" s="284">
        <f t="shared" si="107"/>
        <v>0</v>
      </c>
      <c r="BL248" s="280"/>
      <c r="BM248" s="284">
        <f t="shared" si="108"/>
        <v>0</v>
      </c>
      <c r="BN248" s="271">
        <f t="shared" si="109"/>
        <v>0</v>
      </c>
      <c r="BO248" s="271" t="str">
        <f t="shared" si="110"/>
        <v>Confection</v>
      </c>
      <c r="BP248" s="271">
        <f t="shared" si="111"/>
        <v>0</v>
      </c>
      <c r="BQ248" s="269"/>
      <c r="BR248" s="269"/>
      <c r="BS248" s="269"/>
      <c r="BT248" s="285"/>
      <c r="BU248" s="273"/>
    </row>
    <row r="249" spans="1:73" ht="60.75" thickBot="1" x14ac:dyDescent="0.3">
      <c r="A249" s="269"/>
      <c r="B249" s="270"/>
      <c r="C249" s="271" t="str">
        <f t="shared" si="84"/>
        <v/>
      </c>
      <c r="D249" s="271" t="str">
        <f t="shared" si="85"/>
        <v/>
      </c>
      <c r="E249" s="270"/>
      <c r="F249" s="273"/>
      <c r="G249" s="269"/>
      <c r="H249" s="274"/>
      <c r="I249" s="274"/>
      <c r="J249" s="274"/>
      <c r="K249" s="274"/>
      <c r="L249" s="274"/>
      <c r="M249" s="275"/>
      <c r="N249" s="274"/>
      <c r="O249" s="276" t="str">
        <f t="shared" si="86"/>
        <v>Compéter montant FI</v>
      </c>
      <c r="P249" s="277" t="str">
        <f t="shared" si="87"/>
        <v/>
      </c>
      <c r="Q249" s="274"/>
      <c r="R249" s="276" t="str">
        <f t="shared" si="88"/>
        <v>Compléter montant contrat</v>
      </c>
      <c r="S249" s="278" t="str">
        <f t="shared" si="89"/>
        <v/>
      </c>
      <c r="T249" s="274"/>
      <c r="U249" s="276" t="str">
        <f t="shared" si="90"/>
        <v>Compléter montant contrat</v>
      </c>
      <c r="V249" s="279"/>
      <c r="W249" s="279"/>
      <c r="X249" s="279"/>
      <c r="Y249" s="274"/>
      <c r="Z249" s="280"/>
      <c r="AA249" s="281" t="str">
        <f t="shared" si="91"/>
        <v>Compléter date émission</v>
      </c>
      <c r="AB249" s="269"/>
      <c r="AC249" s="269"/>
      <c r="AD249" s="282"/>
      <c r="AE249" s="282"/>
      <c r="AF249" s="270"/>
      <c r="AG249" s="269"/>
      <c r="AH249" s="269"/>
      <c r="AI249" s="269"/>
      <c r="AJ249" s="269"/>
      <c r="AK249" s="283" t="str">
        <f t="shared" si="92"/>
        <v>Compléter mode de gestion et montant FI</v>
      </c>
      <c r="AL249" s="270"/>
      <c r="AM249" s="270"/>
      <c r="AN249" s="270"/>
      <c r="AO249" s="280"/>
      <c r="AP249" s="281" t="str">
        <f t="shared" si="93"/>
        <v>Préciser montant FI, mode de passation et Type marché</v>
      </c>
      <c r="AQ249" s="281" t="str">
        <f t="shared" si="94"/>
        <v>Préciser montant FI, mode de passation et Type marché</v>
      </c>
      <c r="AR249" s="281" t="str">
        <f t="shared" si="95"/>
        <v>Préciser montant FI, mode de passation et Type marché</v>
      </c>
      <c r="AS249" s="281" t="str">
        <f t="shared" si="96"/>
        <v>Préciser montant FI, mode de passation et Type marché</v>
      </c>
      <c r="AT249" s="281" t="str">
        <f t="shared" si="97"/>
        <v>Préciser montant FI, mode de passation et Type marché</v>
      </c>
      <c r="AU249" s="281" t="str">
        <f t="shared" si="98"/>
        <v>Compléter délais du marché</v>
      </c>
      <c r="AV249" s="281" t="str">
        <f t="shared" si="99"/>
        <v>Compléter délais du marché</v>
      </c>
      <c r="AW249" s="280"/>
      <c r="AX249" s="284">
        <f t="shared" si="100"/>
        <v>0</v>
      </c>
      <c r="AY249" s="280"/>
      <c r="AZ249" s="284">
        <f t="shared" si="101"/>
        <v>0</v>
      </c>
      <c r="BA249" s="280"/>
      <c r="BB249" s="284">
        <f t="shared" si="102"/>
        <v>0</v>
      </c>
      <c r="BC249" s="280"/>
      <c r="BD249" s="284">
        <f t="shared" si="103"/>
        <v>0</v>
      </c>
      <c r="BE249" s="280"/>
      <c r="BF249" s="284">
        <f t="shared" si="104"/>
        <v>0</v>
      </c>
      <c r="BG249" s="280"/>
      <c r="BH249" s="284">
        <f t="shared" si="105"/>
        <v>0</v>
      </c>
      <c r="BI249" s="280" t="str">
        <f t="shared" si="106"/>
        <v/>
      </c>
      <c r="BJ249" s="280"/>
      <c r="BK249" s="284">
        <f t="shared" si="107"/>
        <v>0</v>
      </c>
      <c r="BL249" s="280"/>
      <c r="BM249" s="284">
        <f t="shared" si="108"/>
        <v>0</v>
      </c>
      <c r="BN249" s="271">
        <f t="shared" si="109"/>
        <v>0</v>
      </c>
      <c r="BO249" s="271" t="str">
        <f t="shared" si="110"/>
        <v>Confection</v>
      </c>
      <c r="BP249" s="271">
        <f t="shared" si="111"/>
        <v>0</v>
      </c>
      <c r="BQ249" s="269"/>
      <c r="BR249" s="269"/>
      <c r="BS249" s="269"/>
      <c r="BT249" s="285"/>
      <c r="BU249" s="273"/>
    </row>
    <row r="250" spans="1:73" ht="60.75" thickBot="1" x14ac:dyDescent="0.3">
      <c r="A250" s="269"/>
      <c r="B250" s="270"/>
      <c r="C250" s="271" t="str">
        <f t="shared" si="84"/>
        <v/>
      </c>
      <c r="D250" s="271" t="str">
        <f t="shared" si="85"/>
        <v/>
      </c>
      <c r="E250" s="270"/>
      <c r="F250" s="273"/>
      <c r="G250" s="269"/>
      <c r="H250" s="274"/>
      <c r="I250" s="274"/>
      <c r="J250" s="274"/>
      <c r="K250" s="274"/>
      <c r="L250" s="274"/>
      <c r="M250" s="275"/>
      <c r="N250" s="274"/>
      <c r="O250" s="276" t="str">
        <f t="shared" si="86"/>
        <v>Compéter montant FI</v>
      </c>
      <c r="P250" s="277" t="str">
        <f t="shared" si="87"/>
        <v/>
      </c>
      <c r="Q250" s="274"/>
      <c r="R250" s="276" t="str">
        <f t="shared" si="88"/>
        <v>Compléter montant contrat</v>
      </c>
      <c r="S250" s="278" t="str">
        <f t="shared" si="89"/>
        <v/>
      </c>
      <c r="T250" s="274"/>
      <c r="U250" s="276" t="str">
        <f t="shared" si="90"/>
        <v>Compléter montant contrat</v>
      </c>
      <c r="V250" s="279"/>
      <c r="W250" s="279"/>
      <c r="X250" s="279"/>
      <c r="Y250" s="274"/>
      <c r="Z250" s="280"/>
      <c r="AA250" s="281" t="str">
        <f t="shared" si="91"/>
        <v>Compléter date émission</v>
      </c>
      <c r="AB250" s="269"/>
      <c r="AC250" s="269"/>
      <c r="AD250" s="282"/>
      <c r="AE250" s="282"/>
      <c r="AF250" s="270"/>
      <c r="AG250" s="269"/>
      <c r="AH250" s="269"/>
      <c r="AI250" s="269"/>
      <c r="AJ250" s="269"/>
      <c r="AK250" s="283" t="str">
        <f t="shared" si="92"/>
        <v>Compléter mode de gestion et montant FI</v>
      </c>
      <c r="AL250" s="270"/>
      <c r="AM250" s="270"/>
      <c r="AN250" s="270"/>
      <c r="AO250" s="280"/>
      <c r="AP250" s="281" t="str">
        <f t="shared" si="93"/>
        <v>Préciser montant FI, mode de passation et Type marché</v>
      </c>
      <c r="AQ250" s="281" t="str">
        <f t="shared" si="94"/>
        <v>Préciser montant FI, mode de passation et Type marché</v>
      </c>
      <c r="AR250" s="281" t="str">
        <f t="shared" si="95"/>
        <v>Préciser montant FI, mode de passation et Type marché</v>
      </c>
      <c r="AS250" s="281" t="str">
        <f t="shared" si="96"/>
        <v>Préciser montant FI, mode de passation et Type marché</v>
      </c>
      <c r="AT250" s="281" t="str">
        <f t="shared" si="97"/>
        <v>Préciser montant FI, mode de passation et Type marché</v>
      </c>
      <c r="AU250" s="281" t="str">
        <f t="shared" si="98"/>
        <v>Compléter délais du marché</v>
      </c>
      <c r="AV250" s="281" t="str">
        <f t="shared" si="99"/>
        <v>Compléter délais du marché</v>
      </c>
      <c r="AW250" s="280"/>
      <c r="AX250" s="284">
        <f t="shared" si="100"/>
        <v>0</v>
      </c>
      <c r="AY250" s="280"/>
      <c r="AZ250" s="284">
        <f t="shared" si="101"/>
        <v>0</v>
      </c>
      <c r="BA250" s="280"/>
      <c r="BB250" s="284">
        <f t="shared" si="102"/>
        <v>0</v>
      </c>
      <c r="BC250" s="280"/>
      <c r="BD250" s="284">
        <f t="shared" si="103"/>
        <v>0</v>
      </c>
      <c r="BE250" s="280"/>
      <c r="BF250" s="284">
        <f t="shared" si="104"/>
        <v>0</v>
      </c>
      <c r="BG250" s="280"/>
      <c r="BH250" s="284">
        <f t="shared" si="105"/>
        <v>0</v>
      </c>
      <c r="BI250" s="280" t="str">
        <f t="shared" si="106"/>
        <v/>
      </c>
      <c r="BJ250" s="280"/>
      <c r="BK250" s="284">
        <f t="shared" si="107"/>
        <v>0</v>
      </c>
      <c r="BL250" s="280"/>
      <c r="BM250" s="284">
        <f t="shared" si="108"/>
        <v>0</v>
      </c>
      <c r="BN250" s="271">
        <f t="shared" si="109"/>
        <v>0</v>
      </c>
      <c r="BO250" s="271" t="str">
        <f t="shared" si="110"/>
        <v>Confection</v>
      </c>
      <c r="BP250" s="271">
        <f t="shared" si="111"/>
        <v>0</v>
      </c>
      <c r="BQ250" s="269"/>
      <c r="BR250" s="269"/>
      <c r="BS250" s="269"/>
      <c r="BT250" s="285"/>
      <c r="BU250" s="273"/>
    </row>
    <row r="251" spans="1:73" ht="60.75" thickBot="1" x14ac:dyDescent="0.3">
      <c r="A251" s="269"/>
      <c r="B251" s="270"/>
      <c r="C251" s="271" t="str">
        <f t="shared" si="84"/>
        <v/>
      </c>
      <c r="D251" s="271" t="str">
        <f t="shared" si="85"/>
        <v/>
      </c>
      <c r="E251" s="270"/>
      <c r="F251" s="273"/>
      <c r="G251" s="269"/>
      <c r="H251" s="274"/>
      <c r="I251" s="274"/>
      <c r="J251" s="274"/>
      <c r="K251" s="274"/>
      <c r="L251" s="274"/>
      <c r="M251" s="275"/>
      <c r="N251" s="274"/>
      <c r="O251" s="276" t="str">
        <f t="shared" si="86"/>
        <v>Compéter montant FI</v>
      </c>
      <c r="P251" s="277" t="str">
        <f t="shared" si="87"/>
        <v/>
      </c>
      <c r="Q251" s="274"/>
      <c r="R251" s="276" t="str">
        <f t="shared" si="88"/>
        <v>Compléter montant contrat</v>
      </c>
      <c r="S251" s="278" t="str">
        <f t="shared" si="89"/>
        <v/>
      </c>
      <c r="T251" s="274"/>
      <c r="U251" s="276" t="str">
        <f t="shared" si="90"/>
        <v>Compléter montant contrat</v>
      </c>
      <c r="V251" s="279"/>
      <c r="W251" s="279"/>
      <c r="X251" s="279"/>
      <c r="Y251" s="274"/>
      <c r="Z251" s="280"/>
      <c r="AA251" s="281" t="str">
        <f t="shared" si="91"/>
        <v>Compléter date émission</v>
      </c>
      <c r="AB251" s="269"/>
      <c r="AC251" s="269"/>
      <c r="AD251" s="282"/>
      <c r="AE251" s="282"/>
      <c r="AF251" s="270"/>
      <c r="AG251" s="269"/>
      <c r="AH251" s="269"/>
      <c r="AI251" s="269"/>
      <c r="AJ251" s="269"/>
      <c r="AK251" s="283" t="str">
        <f t="shared" si="92"/>
        <v>Compléter mode de gestion et montant FI</v>
      </c>
      <c r="AL251" s="270"/>
      <c r="AM251" s="270"/>
      <c r="AN251" s="270"/>
      <c r="AO251" s="280"/>
      <c r="AP251" s="281" t="str">
        <f t="shared" si="93"/>
        <v>Préciser montant FI, mode de passation et Type marché</v>
      </c>
      <c r="AQ251" s="281" t="str">
        <f t="shared" si="94"/>
        <v>Préciser montant FI, mode de passation et Type marché</v>
      </c>
      <c r="AR251" s="281" t="str">
        <f t="shared" si="95"/>
        <v>Préciser montant FI, mode de passation et Type marché</v>
      </c>
      <c r="AS251" s="281" t="str">
        <f t="shared" si="96"/>
        <v>Préciser montant FI, mode de passation et Type marché</v>
      </c>
      <c r="AT251" s="281" t="str">
        <f t="shared" si="97"/>
        <v>Préciser montant FI, mode de passation et Type marché</v>
      </c>
      <c r="AU251" s="281" t="str">
        <f t="shared" si="98"/>
        <v>Compléter délais du marché</v>
      </c>
      <c r="AV251" s="281" t="str">
        <f t="shared" si="99"/>
        <v>Compléter délais du marché</v>
      </c>
      <c r="AW251" s="280"/>
      <c r="AX251" s="284">
        <f t="shared" si="100"/>
        <v>0</v>
      </c>
      <c r="AY251" s="280"/>
      <c r="AZ251" s="284">
        <f t="shared" si="101"/>
        <v>0</v>
      </c>
      <c r="BA251" s="280"/>
      <c r="BB251" s="284">
        <f t="shared" si="102"/>
        <v>0</v>
      </c>
      <c r="BC251" s="280"/>
      <c r="BD251" s="284">
        <f t="shared" si="103"/>
        <v>0</v>
      </c>
      <c r="BE251" s="280"/>
      <c r="BF251" s="284">
        <f t="shared" si="104"/>
        <v>0</v>
      </c>
      <c r="BG251" s="280"/>
      <c r="BH251" s="284">
        <f t="shared" si="105"/>
        <v>0</v>
      </c>
      <c r="BI251" s="280" t="str">
        <f t="shared" si="106"/>
        <v/>
      </c>
      <c r="BJ251" s="280"/>
      <c r="BK251" s="284">
        <f t="shared" si="107"/>
        <v>0</v>
      </c>
      <c r="BL251" s="280"/>
      <c r="BM251" s="284">
        <f t="shared" si="108"/>
        <v>0</v>
      </c>
      <c r="BN251" s="271">
        <f t="shared" si="109"/>
        <v>0</v>
      </c>
      <c r="BO251" s="271" t="str">
        <f t="shared" si="110"/>
        <v>Confection</v>
      </c>
      <c r="BP251" s="271">
        <f t="shared" si="111"/>
        <v>0</v>
      </c>
      <c r="BQ251" s="269"/>
      <c r="BR251" s="269"/>
      <c r="BS251" s="269"/>
      <c r="BT251" s="285"/>
      <c r="BU251" s="273"/>
    </row>
    <row r="252" spans="1:73" ht="60.75" thickBot="1" x14ac:dyDescent="0.3">
      <c r="A252" s="269"/>
      <c r="B252" s="270"/>
      <c r="C252" s="271" t="str">
        <f t="shared" si="84"/>
        <v/>
      </c>
      <c r="D252" s="271" t="str">
        <f t="shared" si="85"/>
        <v/>
      </c>
      <c r="E252" s="270"/>
      <c r="F252" s="273"/>
      <c r="G252" s="269"/>
      <c r="H252" s="274"/>
      <c r="I252" s="274"/>
      <c r="J252" s="274"/>
      <c r="K252" s="274"/>
      <c r="L252" s="274"/>
      <c r="M252" s="275"/>
      <c r="N252" s="274"/>
      <c r="O252" s="276" t="str">
        <f t="shared" si="86"/>
        <v>Compéter montant FI</v>
      </c>
      <c r="P252" s="277" t="str">
        <f t="shared" si="87"/>
        <v/>
      </c>
      <c r="Q252" s="274"/>
      <c r="R252" s="276" t="str">
        <f t="shared" si="88"/>
        <v>Compléter montant contrat</v>
      </c>
      <c r="S252" s="278" t="str">
        <f t="shared" si="89"/>
        <v/>
      </c>
      <c r="T252" s="274"/>
      <c r="U252" s="276" t="str">
        <f t="shared" si="90"/>
        <v>Compléter montant contrat</v>
      </c>
      <c r="V252" s="279"/>
      <c r="W252" s="279"/>
      <c r="X252" s="279"/>
      <c r="Y252" s="274"/>
      <c r="Z252" s="280"/>
      <c r="AA252" s="281" t="str">
        <f t="shared" si="91"/>
        <v>Compléter date émission</v>
      </c>
      <c r="AB252" s="269"/>
      <c r="AC252" s="269"/>
      <c r="AD252" s="282"/>
      <c r="AE252" s="282"/>
      <c r="AF252" s="270"/>
      <c r="AG252" s="269"/>
      <c r="AH252" s="269"/>
      <c r="AI252" s="269"/>
      <c r="AJ252" s="269"/>
      <c r="AK252" s="283" t="str">
        <f t="shared" si="92"/>
        <v>Compléter mode de gestion et montant FI</v>
      </c>
      <c r="AL252" s="270"/>
      <c r="AM252" s="270"/>
      <c r="AN252" s="270"/>
      <c r="AO252" s="280"/>
      <c r="AP252" s="281" t="str">
        <f t="shared" si="93"/>
        <v>Préciser montant FI, mode de passation et Type marché</v>
      </c>
      <c r="AQ252" s="281" t="str">
        <f t="shared" si="94"/>
        <v>Préciser montant FI, mode de passation et Type marché</v>
      </c>
      <c r="AR252" s="281" t="str">
        <f t="shared" si="95"/>
        <v>Préciser montant FI, mode de passation et Type marché</v>
      </c>
      <c r="AS252" s="281" t="str">
        <f t="shared" si="96"/>
        <v>Préciser montant FI, mode de passation et Type marché</v>
      </c>
      <c r="AT252" s="281" t="str">
        <f t="shared" si="97"/>
        <v>Préciser montant FI, mode de passation et Type marché</v>
      </c>
      <c r="AU252" s="281" t="str">
        <f t="shared" si="98"/>
        <v>Compléter délais du marché</v>
      </c>
      <c r="AV252" s="281" t="str">
        <f t="shared" si="99"/>
        <v>Compléter délais du marché</v>
      </c>
      <c r="AW252" s="280"/>
      <c r="AX252" s="284">
        <f t="shared" si="100"/>
        <v>0</v>
      </c>
      <c r="AY252" s="280"/>
      <c r="AZ252" s="284">
        <f t="shared" si="101"/>
        <v>0</v>
      </c>
      <c r="BA252" s="280"/>
      <c r="BB252" s="284">
        <f t="shared" si="102"/>
        <v>0</v>
      </c>
      <c r="BC252" s="280"/>
      <c r="BD252" s="284">
        <f t="shared" si="103"/>
        <v>0</v>
      </c>
      <c r="BE252" s="280"/>
      <c r="BF252" s="284">
        <f t="shared" si="104"/>
        <v>0</v>
      </c>
      <c r="BG252" s="280"/>
      <c r="BH252" s="284">
        <f t="shared" si="105"/>
        <v>0</v>
      </c>
      <c r="BI252" s="280" t="str">
        <f t="shared" si="106"/>
        <v/>
      </c>
      <c r="BJ252" s="280"/>
      <c r="BK252" s="284">
        <f t="shared" si="107"/>
        <v>0</v>
      </c>
      <c r="BL252" s="280"/>
      <c r="BM252" s="284">
        <f t="shared" si="108"/>
        <v>0</v>
      </c>
      <c r="BN252" s="271">
        <f t="shared" si="109"/>
        <v>0</v>
      </c>
      <c r="BO252" s="271" t="str">
        <f t="shared" si="110"/>
        <v>Confection</v>
      </c>
      <c r="BP252" s="271">
        <f t="shared" si="111"/>
        <v>0</v>
      </c>
      <c r="BQ252" s="269"/>
      <c r="BR252" s="269"/>
      <c r="BS252" s="269"/>
      <c r="BT252" s="285"/>
      <c r="BU252" s="273"/>
    </row>
    <row r="253" spans="1:73" ht="60.75" thickBot="1" x14ac:dyDescent="0.3">
      <c r="A253" s="269"/>
      <c r="B253" s="270"/>
      <c r="C253" s="271" t="str">
        <f t="shared" si="84"/>
        <v/>
      </c>
      <c r="D253" s="271" t="str">
        <f t="shared" si="85"/>
        <v/>
      </c>
      <c r="E253" s="270"/>
      <c r="F253" s="273"/>
      <c r="G253" s="269"/>
      <c r="H253" s="274"/>
      <c r="I253" s="274"/>
      <c r="J253" s="274"/>
      <c r="K253" s="274"/>
      <c r="L253" s="274"/>
      <c r="M253" s="275"/>
      <c r="N253" s="274"/>
      <c r="O253" s="276" t="str">
        <f t="shared" si="86"/>
        <v>Compéter montant FI</v>
      </c>
      <c r="P253" s="277" t="str">
        <f t="shared" si="87"/>
        <v/>
      </c>
      <c r="Q253" s="274"/>
      <c r="R253" s="276" t="str">
        <f t="shared" si="88"/>
        <v>Compléter montant contrat</v>
      </c>
      <c r="S253" s="278" t="str">
        <f t="shared" si="89"/>
        <v/>
      </c>
      <c r="T253" s="274"/>
      <c r="U253" s="276" t="str">
        <f t="shared" si="90"/>
        <v>Compléter montant contrat</v>
      </c>
      <c r="V253" s="279"/>
      <c r="W253" s="279"/>
      <c r="X253" s="279"/>
      <c r="Y253" s="274"/>
      <c r="Z253" s="280"/>
      <c r="AA253" s="281" t="str">
        <f t="shared" si="91"/>
        <v>Compléter date émission</v>
      </c>
      <c r="AB253" s="269"/>
      <c r="AC253" s="269"/>
      <c r="AD253" s="282"/>
      <c r="AE253" s="282"/>
      <c r="AF253" s="270"/>
      <c r="AG253" s="269"/>
      <c r="AH253" s="269"/>
      <c r="AI253" s="269"/>
      <c r="AJ253" s="269"/>
      <c r="AK253" s="283" t="str">
        <f t="shared" si="92"/>
        <v>Compléter mode de gestion et montant FI</v>
      </c>
      <c r="AL253" s="270"/>
      <c r="AM253" s="270"/>
      <c r="AN253" s="270"/>
      <c r="AO253" s="280"/>
      <c r="AP253" s="281" t="str">
        <f t="shared" si="93"/>
        <v>Préciser montant FI, mode de passation et Type marché</v>
      </c>
      <c r="AQ253" s="281" t="str">
        <f t="shared" si="94"/>
        <v>Préciser montant FI, mode de passation et Type marché</v>
      </c>
      <c r="AR253" s="281" t="str">
        <f t="shared" si="95"/>
        <v>Préciser montant FI, mode de passation et Type marché</v>
      </c>
      <c r="AS253" s="281" t="str">
        <f t="shared" si="96"/>
        <v>Préciser montant FI, mode de passation et Type marché</v>
      </c>
      <c r="AT253" s="281" t="str">
        <f t="shared" si="97"/>
        <v>Préciser montant FI, mode de passation et Type marché</v>
      </c>
      <c r="AU253" s="281" t="str">
        <f t="shared" si="98"/>
        <v>Compléter délais du marché</v>
      </c>
      <c r="AV253" s="281" t="str">
        <f t="shared" si="99"/>
        <v>Compléter délais du marché</v>
      </c>
      <c r="AW253" s="280"/>
      <c r="AX253" s="284">
        <f t="shared" si="100"/>
        <v>0</v>
      </c>
      <c r="AY253" s="280"/>
      <c r="AZ253" s="284">
        <f t="shared" si="101"/>
        <v>0</v>
      </c>
      <c r="BA253" s="280"/>
      <c r="BB253" s="284">
        <f t="shared" si="102"/>
        <v>0</v>
      </c>
      <c r="BC253" s="280"/>
      <c r="BD253" s="284">
        <f t="shared" si="103"/>
        <v>0</v>
      </c>
      <c r="BE253" s="280"/>
      <c r="BF253" s="284">
        <f t="shared" si="104"/>
        <v>0</v>
      </c>
      <c r="BG253" s="280"/>
      <c r="BH253" s="284">
        <f t="shared" si="105"/>
        <v>0</v>
      </c>
      <c r="BI253" s="280" t="str">
        <f t="shared" si="106"/>
        <v/>
      </c>
      <c r="BJ253" s="280"/>
      <c r="BK253" s="284">
        <f t="shared" si="107"/>
        <v>0</v>
      </c>
      <c r="BL253" s="280"/>
      <c r="BM253" s="284">
        <f t="shared" si="108"/>
        <v>0</v>
      </c>
      <c r="BN253" s="271">
        <f t="shared" si="109"/>
        <v>0</v>
      </c>
      <c r="BO253" s="271" t="str">
        <f t="shared" si="110"/>
        <v>Confection</v>
      </c>
      <c r="BP253" s="271">
        <f t="shared" si="111"/>
        <v>0</v>
      </c>
      <c r="BQ253" s="269"/>
      <c r="BR253" s="269"/>
      <c r="BS253" s="269"/>
      <c r="BT253" s="285"/>
      <c r="BU253" s="273"/>
    </row>
    <row r="254" spans="1:73" ht="60.75" thickBot="1" x14ac:dyDescent="0.3">
      <c r="A254" s="269"/>
      <c r="B254" s="270"/>
      <c r="C254" s="271" t="str">
        <f t="shared" si="84"/>
        <v/>
      </c>
      <c r="D254" s="271" t="str">
        <f t="shared" si="85"/>
        <v/>
      </c>
      <c r="E254" s="270"/>
      <c r="F254" s="273"/>
      <c r="G254" s="269"/>
      <c r="H254" s="274"/>
      <c r="I254" s="274"/>
      <c r="J254" s="274"/>
      <c r="K254" s="274"/>
      <c r="L254" s="274"/>
      <c r="M254" s="275"/>
      <c r="N254" s="274"/>
      <c r="O254" s="276" t="str">
        <f t="shared" si="86"/>
        <v>Compéter montant FI</v>
      </c>
      <c r="P254" s="277" t="str">
        <f t="shared" si="87"/>
        <v/>
      </c>
      <c r="Q254" s="274"/>
      <c r="R254" s="276" t="str">
        <f t="shared" si="88"/>
        <v>Compléter montant contrat</v>
      </c>
      <c r="S254" s="278" t="str">
        <f t="shared" si="89"/>
        <v/>
      </c>
      <c r="T254" s="274"/>
      <c r="U254" s="276" t="str">
        <f t="shared" si="90"/>
        <v>Compléter montant contrat</v>
      </c>
      <c r="V254" s="279"/>
      <c r="W254" s="279"/>
      <c r="X254" s="279"/>
      <c r="Y254" s="274"/>
      <c r="Z254" s="280"/>
      <c r="AA254" s="281" t="str">
        <f t="shared" si="91"/>
        <v>Compléter date émission</v>
      </c>
      <c r="AB254" s="269"/>
      <c r="AC254" s="269"/>
      <c r="AD254" s="282"/>
      <c r="AE254" s="282"/>
      <c r="AF254" s="270"/>
      <c r="AG254" s="269"/>
      <c r="AH254" s="269"/>
      <c r="AI254" s="269"/>
      <c r="AJ254" s="269"/>
      <c r="AK254" s="283" t="str">
        <f t="shared" si="92"/>
        <v>Compléter mode de gestion et montant FI</v>
      </c>
      <c r="AL254" s="270"/>
      <c r="AM254" s="270"/>
      <c r="AN254" s="270"/>
      <c r="AO254" s="280"/>
      <c r="AP254" s="281" t="str">
        <f t="shared" si="93"/>
        <v>Préciser montant FI, mode de passation et Type marché</v>
      </c>
      <c r="AQ254" s="281" t="str">
        <f t="shared" si="94"/>
        <v>Préciser montant FI, mode de passation et Type marché</v>
      </c>
      <c r="AR254" s="281" t="str">
        <f t="shared" si="95"/>
        <v>Préciser montant FI, mode de passation et Type marché</v>
      </c>
      <c r="AS254" s="281" t="str">
        <f t="shared" si="96"/>
        <v>Préciser montant FI, mode de passation et Type marché</v>
      </c>
      <c r="AT254" s="281" t="str">
        <f t="shared" si="97"/>
        <v>Préciser montant FI, mode de passation et Type marché</v>
      </c>
      <c r="AU254" s="281" t="str">
        <f t="shared" si="98"/>
        <v>Compléter délais du marché</v>
      </c>
      <c r="AV254" s="281" t="str">
        <f t="shared" si="99"/>
        <v>Compléter délais du marché</v>
      </c>
      <c r="AW254" s="280"/>
      <c r="AX254" s="284">
        <f t="shared" si="100"/>
        <v>0</v>
      </c>
      <c r="AY254" s="280"/>
      <c r="AZ254" s="284">
        <f t="shared" si="101"/>
        <v>0</v>
      </c>
      <c r="BA254" s="280"/>
      <c r="BB254" s="284">
        <f t="shared" si="102"/>
        <v>0</v>
      </c>
      <c r="BC254" s="280"/>
      <c r="BD254" s="284">
        <f t="shared" si="103"/>
        <v>0</v>
      </c>
      <c r="BE254" s="280"/>
      <c r="BF254" s="284">
        <f t="shared" si="104"/>
        <v>0</v>
      </c>
      <c r="BG254" s="280"/>
      <c r="BH254" s="284">
        <f t="shared" si="105"/>
        <v>0</v>
      </c>
      <c r="BI254" s="280" t="str">
        <f t="shared" si="106"/>
        <v/>
      </c>
      <c r="BJ254" s="280"/>
      <c r="BK254" s="284">
        <f t="shared" si="107"/>
        <v>0</v>
      </c>
      <c r="BL254" s="280"/>
      <c r="BM254" s="284">
        <f t="shared" si="108"/>
        <v>0</v>
      </c>
      <c r="BN254" s="271">
        <f t="shared" si="109"/>
        <v>0</v>
      </c>
      <c r="BO254" s="271" t="str">
        <f t="shared" si="110"/>
        <v>Confection</v>
      </c>
      <c r="BP254" s="271">
        <f t="shared" si="111"/>
        <v>0</v>
      </c>
      <c r="BQ254" s="269"/>
      <c r="BR254" s="269"/>
      <c r="BS254" s="269"/>
      <c r="BT254" s="285"/>
      <c r="BU254" s="273"/>
    </row>
    <row r="255" spans="1:73" ht="60.75" thickBot="1" x14ac:dyDescent="0.3">
      <c r="A255" s="269"/>
      <c r="B255" s="270"/>
      <c r="C255" s="271" t="str">
        <f t="shared" si="84"/>
        <v/>
      </c>
      <c r="D255" s="271" t="str">
        <f t="shared" si="85"/>
        <v/>
      </c>
      <c r="E255" s="270"/>
      <c r="F255" s="273"/>
      <c r="G255" s="269"/>
      <c r="H255" s="274"/>
      <c r="I255" s="274"/>
      <c r="J255" s="274"/>
      <c r="K255" s="274"/>
      <c r="L255" s="274"/>
      <c r="M255" s="275"/>
      <c r="N255" s="274"/>
      <c r="O255" s="276" t="str">
        <f t="shared" si="86"/>
        <v>Compéter montant FI</v>
      </c>
      <c r="P255" s="277" t="str">
        <f t="shared" si="87"/>
        <v/>
      </c>
      <c r="Q255" s="274"/>
      <c r="R255" s="276" t="str">
        <f t="shared" si="88"/>
        <v>Compléter montant contrat</v>
      </c>
      <c r="S255" s="278" t="str">
        <f t="shared" si="89"/>
        <v/>
      </c>
      <c r="T255" s="274"/>
      <c r="U255" s="276" t="str">
        <f t="shared" si="90"/>
        <v>Compléter montant contrat</v>
      </c>
      <c r="V255" s="279"/>
      <c r="W255" s="279"/>
      <c r="X255" s="279"/>
      <c r="Y255" s="274"/>
      <c r="Z255" s="280"/>
      <c r="AA255" s="281" t="str">
        <f t="shared" si="91"/>
        <v>Compléter date émission</v>
      </c>
      <c r="AB255" s="269"/>
      <c r="AC255" s="269"/>
      <c r="AD255" s="282"/>
      <c r="AE255" s="282"/>
      <c r="AF255" s="270"/>
      <c r="AG255" s="269"/>
      <c r="AH255" s="269"/>
      <c r="AI255" s="269"/>
      <c r="AJ255" s="269"/>
      <c r="AK255" s="283" t="str">
        <f t="shared" si="92"/>
        <v>Compléter mode de gestion et montant FI</v>
      </c>
      <c r="AL255" s="270"/>
      <c r="AM255" s="270"/>
      <c r="AN255" s="270"/>
      <c r="AO255" s="280"/>
      <c r="AP255" s="281" t="str">
        <f t="shared" si="93"/>
        <v>Préciser montant FI, mode de passation et Type marché</v>
      </c>
      <c r="AQ255" s="281" t="str">
        <f t="shared" si="94"/>
        <v>Préciser montant FI, mode de passation et Type marché</v>
      </c>
      <c r="AR255" s="281" t="str">
        <f t="shared" si="95"/>
        <v>Préciser montant FI, mode de passation et Type marché</v>
      </c>
      <c r="AS255" s="281" t="str">
        <f t="shared" si="96"/>
        <v>Préciser montant FI, mode de passation et Type marché</v>
      </c>
      <c r="AT255" s="281" t="str">
        <f t="shared" si="97"/>
        <v>Préciser montant FI, mode de passation et Type marché</v>
      </c>
      <c r="AU255" s="281" t="str">
        <f t="shared" si="98"/>
        <v>Compléter délais du marché</v>
      </c>
      <c r="AV255" s="281" t="str">
        <f t="shared" si="99"/>
        <v>Compléter délais du marché</v>
      </c>
      <c r="AW255" s="280"/>
      <c r="AX255" s="284">
        <f t="shared" si="100"/>
        <v>0</v>
      </c>
      <c r="AY255" s="280"/>
      <c r="AZ255" s="284">
        <f t="shared" si="101"/>
        <v>0</v>
      </c>
      <c r="BA255" s="280"/>
      <c r="BB255" s="284">
        <f t="shared" si="102"/>
        <v>0</v>
      </c>
      <c r="BC255" s="280"/>
      <c r="BD255" s="284">
        <f t="shared" si="103"/>
        <v>0</v>
      </c>
      <c r="BE255" s="280"/>
      <c r="BF255" s="284">
        <f t="shared" si="104"/>
        <v>0</v>
      </c>
      <c r="BG255" s="280"/>
      <c r="BH255" s="284">
        <f t="shared" si="105"/>
        <v>0</v>
      </c>
      <c r="BI255" s="280" t="str">
        <f t="shared" si="106"/>
        <v/>
      </c>
      <c r="BJ255" s="280"/>
      <c r="BK255" s="284">
        <f t="shared" si="107"/>
        <v>0</v>
      </c>
      <c r="BL255" s="280"/>
      <c r="BM255" s="284">
        <f t="shared" si="108"/>
        <v>0</v>
      </c>
      <c r="BN255" s="271">
        <f t="shared" si="109"/>
        <v>0</v>
      </c>
      <c r="BO255" s="271" t="str">
        <f t="shared" si="110"/>
        <v>Confection</v>
      </c>
      <c r="BP255" s="271">
        <f t="shared" si="111"/>
        <v>0</v>
      </c>
      <c r="BQ255" s="269"/>
      <c r="BR255" s="269"/>
      <c r="BS255" s="269"/>
      <c r="BT255" s="285"/>
      <c r="BU255" s="273"/>
    </row>
    <row r="256" spans="1:73" ht="60.75" thickBot="1" x14ac:dyDescent="0.3">
      <c r="A256" s="269"/>
      <c r="B256" s="270"/>
      <c r="C256" s="271" t="str">
        <f t="shared" si="84"/>
        <v/>
      </c>
      <c r="D256" s="271" t="str">
        <f t="shared" si="85"/>
        <v/>
      </c>
      <c r="E256" s="270"/>
      <c r="F256" s="273"/>
      <c r="G256" s="269"/>
      <c r="H256" s="274"/>
      <c r="I256" s="274"/>
      <c r="J256" s="274"/>
      <c r="K256" s="274"/>
      <c r="L256" s="274"/>
      <c r="M256" s="275"/>
      <c r="N256" s="274"/>
      <c r="O256" s="276" t="str">
        <f t="shared" si="86"/>
        <v>Compéter montant FI</v>
      </c>
      <c r="P256" s="277" t="str">
        <f t="shared" si="87"/>
        <v/>
      </c>
      <c r="Q256" s="274"/>
      <c r="R256" s="276" t="str">
        <f t="shared" si="88"/>
        <v>Compléter montant contrat</v>
      </c>
      <c r="S256" s="278" t="str">
        <f t="shared" si="89"/>
        <v/>
      </c>
      <c r="T256" s="274"/>
      <c r="U256" s="276" t="str">
        <f t="shared" si="90"/>
        <v>Compléter montant contrat</v>
      </c>
      <c r="V256" s="279"/>
      <c r="W256" s="279"/>
      <c r="X256" s="279"/>
      <c r="Y256" s="274"/>
      <c r="Z256" s="280"/>
      <c r="AA256" s="281" t="str">
        <f t="shared" si="91"/>
        <v>Compléter date émission</v>
      </c>
      <c r="AB256" s="269"/>
      <c r="AC256" s="269"/>
      <c r="AD256" s="282"/>
      <c r="AE256" s="282"/>
      <c r="AF256" s="270"/>
      <c r="AG256" s="269"/>
      <c r="AH256" s="269"/>
      <c r="AI256" s="269"/>
      <c r="AJ256" s="269"/>
      <c r="AK256" s="283" t="str">
        <f t="shared" si="92"/>
        <v>Compléter mode de gestion et montant FI</v>
      </c>
      <c r="AL256" s="270"/>
      <c r="AM256" s="270"/>
      <c r="AN256" s="270"/>
      <c r="AO256" s="280"/>
      <c r="AP256" s="281" t="str">
        <f t="shared" si="93"/>
        <v>Préciser montant FI, mode de passation et Type marché</v>
      </c>
      <c r="AQ256" s="281" t="str">
        <f t="shared" si="94"/>
        <v>Préciser montant FI, mode de passation et Type marché</v>
      </c>
      <c r="AR256" s="281" t="str">
        <f t="shared" si="95"/>
        <v>Préciser montant FI, mode de passation et Type marché</v>
      </c>
      <c r="AS256" s="281" t="str">
        <f t="shared" si="96"/>
        <v>Préciser montant FI, mode de passation et Type marché</v>
      </c>
      <c r="AT256" s="281" t="str">
        <f t="shared" si="97"/>
        <v>Préciser montant FI, mode de passation et Type marché</v>
      </c>
      <c r="AU256" s="281" t="str">
        <f t="shared" si="98"/>
        <v>Compléter délais du marché</v>
      </c>
      <c r="AV256" s="281" t="str">
        <f t="shared" si="99"/>
        <v>Compléter délais du marché</v>
      </c>
      <c r="AW256" s="280"/>
      <c r="AX256" s="284">
        <f t="shared" si="100"/>
        <v>0</v>
      </c>
      <c r="AY256" s="280"/>
      <c r="AZ256" s="284">
        <f t="shared" si="101"/>
        <v>0</v>
      </c>
      <c r="BA256" s="280"/>
      <c r="BB256" s="284">
        <f t="shared" si="102"/>
        <v>0</v>
      </c>
      <c r="BC256" s="280"/>
      <c r="BD256" s="284">
        <f t="shared" si="103"/>
        <v>0</v>
      </c>
      <c r="BE256" s="280"/>
      <c r="BF256" s="284">
        <f t="shared" si="104"/>
        <v>0</v>
      </c>
      <c r="BG256" s="280"/>
      <c r="BH256" s="284">
        <f t="shared" si="105"/>
        <v>0</v>
      </c>
      <c r="BI256" s="280" t="str">
        <f t="shared" si="106"/>
        <v/>
      </c>
      <c r="BJ256" s="280"/>
      <c r="BK256" s="284">
        <f t="shared" si="107"/>
        <v>0</v>
      </c>
      <c r="BL256" s="280"/>
      <c r="BM256" s="284">
        <f t="shared" si="108"/>
        <v>0</v>
      </c>
      <c r="BN256" s="271">
        <f t="shared" si="109"/>
        <v>0</v>
      </c>
      <c r="BO256" s="271" t="str">
        <f t="shared" si="110"/>
        <v>Confection</v>
      </c>
      <c r="BP256" s="271">
        <f t="shared" si="111"/>
        <v>0</v>
      </c>
      <c r="BQ256" s="269"/>
      <c r="BR256" s="269"/>
      <c r="BS256" s="269"/>
      <c r="BT256" s="285"/>
      <c r="BU256" s="273"/>
    </row>
    <row r="257" spans="1:73" ht="60.75" thickBot="1" x14ac:dyDescent="0.3">
      <c r="A257" s="269"/>
      <c r="B257" s="270"/>
      <c r="C257" s="271" t="str">
        <f t="shared" si="84"/>
        <v/>
      </c>
      <c r="D257" s="271" t="str">
        <f t="shared" si="85"/>
        <v/>
      </c>
      <c r="E257" s="270"/>
      <c r="F257" s="273"/>
      <c r="G257" s="269"/>
      <c r="H257" s="274"/>
      <c r="I257" s="274"/>
      <c r="J257" s="274"/>
      <c r="K257" s="274"/>
      <c r="L257" s="274"/>
      <c r="M257" s="275"/>
      <c r="N257" s="274"/>
      <c r="O257" s="276" t="str">
        <f t="shared" si="86"/>
        <v>Compéter montant FI</v>
      </c>
      <c r="P257" s="277" t="str">
        <f t="shared" si="87"/>
        <v/>
      </c>
      <c r="Q257" s="274"/>
      <c r="R257" s="276" t="str">
        <f t="shared" si="88"/>
        <v>Compléter montant contrat</v>
      </c>
      <c r="S257" s="278" t="str">
        <f t="shared" si="89"/>
        <v/>
      </c>
      <c r="T257" s="274"/>
      <c r="U257" s="276" t="str">
        <f t="shared" si="90"/>
        <v>Compléter montant contrat</v>
      </c>
      <c r="V257" s="279"/>
      <c r="W257" s="279"/>
      <c r="X257" s="279"/>
      <c r="Y257" s="274"/>
      <c r="Z257" s="280"/>
      <c r="AA257" s="281" t="str">
        <f t="shared" si="91"/>
        <v>Compléter date émission</v>
      </c>
      <c r="AB257" s="269"/>
      <c r="AC257" s="269"/>
      <c r="AD257" s="282"/>
      <c r="AE257" s="282"/>
      <c r="AF257" s="270"/>
      <c r="AG257" s="269"/>
      <c r="AH257" s="269"/>
      <c r="AI257" s="269"/>
      <c r="AJ257" s="269"/>
      <c r="AK257" s="283" t="str">
        <f t="shared" si="92"/>
        <v>Compléter mode de gestion et montant FI</v>
      </c>
      <c r="AL257" s="270"/>
      <c r="AM257" s="270"/>
      <c r="AN257" s="270"/>
      <c r="AO257" s="280"/>
      <c r="AP257" s="281" t="str">
        <f t="shared" si="93"/>
        <v>Préciser montant FI, mode de passation et Type marché</v>
      </c>
      <c r="AQ257" s="281" t="str">
        <f t="shared" si="94"/>
        <v>Préciser montant FI, mode de passation et Type marché</v>
      </c>
      <c r="AR257" s="281" t="str">
        <f t="shared" si="95"/>
        <v>Préciser montant FI, mode de passation et Type marché</v>
      </c>
      <c r="AS257" s="281" t="str">
        <f t="shared" si="96"/>
        <v>Préciser montant FI, mode de passation et Type marché</v>
      </c>
      <c r="AT257" s="281" t="str">
        <f t="shared" si="97"/>
        <v>Préciser montant FI, mode de passation et Type marché</v>
      </c>
      <c r="AU257" s="281" t="str">
        <f t="shared" si="98"/>
        <v>Compléter délais du marché</v>
      </c>
      <c r="AV257" s="281" t="str">
        <f t="shared" si="99"/>
        <v>Compléter délais du marché</v>
      </c>
      <c r="AW257" s="280"/>
      <c r="AX257" s="284">
        <f t="shared" si="100"/>
        <v>0</v>
      </c>
      <c r="AY257" s="280"/>
      <c r="AZ257" s="284">
        <f t="shared" si="101"/>
        <v>0</v>
      </c>
      <c r="BA257" s="280"/>
      <c r="BB257" s="284">
        <f t="shared" si="102"/>
        <v>0</v>
      </c>
      <c r="BC257" s="280"/>
      <c r="BD257" s="284">
        <f t="shared" si="103"/>
        <v>0</v>
      </c>
      <c r="BE257" s="280"/>
      <c r="BF257" s="284">
        <f t="shared" si="104"/>
        <v>0</v>
      </c>
      <c r="BG257" s="280"/>
      <c r="BH257" s="284">
        <f t="shared" si="105"/>
        <v>0</v>
      </c>
      <c r="BI257" s="280" t="str">
        <f t="shared" si="106"/>
        <v/>
      </c>
      <c r="BJ257" s="280"/>
      <c r="BK257" s="284">
        <f t="shared" si="107"/>
        <v>0</v>
      </c>
      <c r="BL257" s="280"/>
      <c r="BM257" s="284">
        <f t="shared" si="108"/>
        <v>0</v>
      </c>
      <c r="BN257" s="271">
        <f t="shared" si="109"/>
        <v>0</v>
      </c>
      <c r="BO257" s="271" t="str">
        <f t="shared" si="110"/>
        <v>Confection</v>
      </c>
      <c r="BP257" s="271">
        <f t="shared" si="111"/>
        <v>0</v>
      </c>
      <c r="BQ257" s="269"/>
      <c r="BR257" s="269"/>
      <c r="BS257" s="269"/>
      <c r="BT257" s="285"/>
      <c r="BU257" s="273"/>
    </row>
    <row r="258" spans="1:73" ht="60.75" thickBot="1" x14ac:dyDescent="0.3">
      <c r="A258" s="269"/>
      <c r="B258" s="270"/>
      <c r="C258" s="271" t="str">
        <f t="shared" si="84"/>
        <v/>
      </c>
      <c r="D258" s="271" t="str">
        <f t="shared" si="85"/>
        <v/>
      </c>
      <c r="E258" s="270"/>
      <c r="F258" s="273"/>
      <c r="G258" s="269"/>
      <c r="H258" s="274"/>
      <c r="I258" s="274"/>
      <c r="J258" s="274"/>
      <c r="K258" s="274"/>
      <c r="L258" s="274"/>
      <c r="M258" s="275"/>
      <c r="N258" s="274"/>
      <c r="O258" s="276" t="str">
        <f t="shared" si="86"/>
        <v>Compéter montant FI</v>
      </c>
      <c r="P258" s="277" t="str">
        <f t="shared" si="87"/>
        <v/>
      </c>
      <c r="Q258" s="274"/>
      <c r="R258" s="276" t="str">
        <f t="shared" si="88"/>
        <v>Compléter montant contrat</v>
      </c>
      <c r="S258" s="278" t="str">
        <f t="shared" si="89"/>
        <v/>
      </c>
      <c r="T258" s="274"/>
      <c r="U258" s="276" t="str">
        <f t="shared" si="90"/>
        <v>Compléter montant contrat</v>
      </c>
      <c r="V258" s="279"/>
      <c r="W258" s="279"/>
      <c r="X258" s="279"/>
      <c r="Y258" s="274"/>
      <c r="Z258" s="280"/>
      <c r="AA258" s="281" t="str">
        <f t="shared" si="91"/>
        <v>Compléter date émission</v>
      </c>
      <c r="AB258" s="269"/>
      <c r="AC258" s="269"/>
      <c r="AD258" s="282"/>
      <c r="AE258" s="282"/>
      <c r="AF258" s="270"/>
      <c r="AG258" s="269"/>
      <c r="AH258" s="269"/>
      <c r="AI258" s="269"/>
      <c r="AJ258" s="269"/>
      <c r="AK258" s="283" t="str">
        <f t="shared" si="92"/>
        <v>Compléter mode de gestion et montant FI</v>
      </c>
      <c r="AL258" s="270"/>
      <c r="AM258" s="270"/>
      <c r="AN258" s="270"/>
      <c r="AO258" s="280"/>
      <c r="AP258" s="281" t="str">
        <f t="shared" si="93"/>
        <v>Préciser montant FI, mode de passation et Type marché</v>
      </c>
      <c r="AQ258" s="281" t="str">
        <f t="shared" si="94"/>
        <v>Préciser montant FI, mode de passation et Type marché</v>
      </c>
      <c r="AR258" s="281" t="str">
        <f t="shared" si="95"/>
        <v>Préciser montant FI, mode de passation et Type marché</v>
      </c>
      <c r="AS258" s="281" t="str">
        <f t="shared" si="96"/>
        <v>Préciser montant FI, mode de passation et Type marché</v>
      </c>
      <c r="AT258" s="281" t="str">
        <f t="shared" si="97"/>
        <v>Préciser montant FI, mode de passation et Type marché</v>
      </c>
      <c r="AU258" s="281" t="str">
        <f t="shared" si="98"/>
        <v>Compléter délais du marché</v>
      </c>
      <c r="AV258" s="281" t="str">
        <f t="shared" si="99"/>
        <v>Compléter délais du marché</v>
      </c>
      <c r="AW258" s="280"/>
      <c r="AX258" s="284">
        <f t="shared" si="100"/>
        <v>0</v>
      </c>
      <c r="AY258" s="280"/>
      <c r="AZ258" s="284">
        <f t="shared" si="101"/>
        <v>0</v>
      </c>
      <c r="BA258" s="280"/>
      <c r="BB258" s="284">
        <f t="shared" si="102"/>
        <v>0</v>
      </c>
      <c r="BC258" s="280"/>
      <c r="BD258" s="284">
        <f t="shared" si="103"/>
        <v>0</v>
      </c>
      <c r="BE258" s="280"/>
      <c r="BF258" s="284">
        <f t="shared" si="104"/>
        <v>0</v>
      </c>
      <c r="BG258" s="280"/>
      <c r="BH258" s="284">
        <f t="shared" si="105"/>
        <v>0</v>
      </c>
      <c r="BI258" s="280" t="str">
        <f t="shared" si="106"/>
        <v/>
      </c>
      <c r="BJ258" s="280"/>
      <c r="BK258" s="284">
        <f t="shared" si="107"/>
        <v>0</v>
      </c>
      <c r="BL258" s="280"/>
      <c r="BM258" s="284">
        <f t="shared" si="108"/>
        <v>0</v>
      </c>
      <c r="BN258" s="271">
        <f t="shared" si="109"/>
        <v>0</v>
      </c>
      <c r="BO258" s="271" t="str">
        <f t="shared" si="110"/>
        <v>Confection</v>
      </c>
      <c r="BP258" s="271">
        <f t="shared" si="111"/>
        <v>0</v>
      </c>
      <c r="BQ258" s="269"/>
      <c r="BR258" s="269"/>
      <c r="BS258" s="269"/>
      <c r="BT258" s="285"/>
      <c r="BU258" s="273"/>
    </row>
    <row r="259" spans="1:73" ht="60.75" thickBot="1" x14ac:dyDescent="0.3">
      <c r="A259" s="269"/>
      <c r="B259" s="270"/>
      <c r="C259" s="271" t="str">
        <f t="shared" si="84"/>
        <v/>
      </c>
      <c r="D259" s="271" t="str">
        <f t="shared" si="85"/>
        <v/>
      </c>
      <c r="E259" s="270"/>
      <c r="F259" s="273"/>
      <c r="G259" s="269"/>
      <c r="H259" s="274"/>
      <c r="I259" s="274"/>
      <c r="J259" s="274"/>
      <c r="K259" s="274"/>
      <c r="L259" s="274"/>
      <c r="M259" s="275"/>
      <c r="N259" s="274"/>
      <c r="O259" s="276" t="str">
        <f t="shared" si="86"/>
        <v>Compéter montant FI</v>
      </c>
      <c r="P259" s="277" t="str">
        <f t="shared" si="87"/>
        <v/>
      </c>
      <c r="Q259" s="274"/>
      <c r="R259" s="276" t="str">
        <f t="shared" si="88"/>
        <v>Compléter montant contrat</v>
      </c>
      <c r="S259" s="278" t="str">
        <f t="shared" si="89"/>
        <v/>
      </c>
      <c r="T259" s="274"/>
      <c r="U259" s="276" t="str">
        <f t="shared" si="90"/>
        <v>Compléter montant contrat</v>
      </c>
      <c r="V259" s="279"/>
      <c r="W259" s="279"/>
      <c r="X259" s="279"/>
      <c r="Y259" s="274"/>
      <c r="Z259" s="280"/>
      <c r="AA259" s="281" t="str">
        <f t="shared" si="91"/>
        <v>Compléter date émission</v>
      </c>
      <c r="AB259" s="269"/>
      <c r="AC259" s="269"/>
      <c r="AD259" s="282"/>
      <c r="AE259" s="282"/>
      <c r="AF259" s="270"/>
      <c r="AG259" s="269"/>
      <c r="AH259" s="269"/>
      <c r="AI259" s="269"/>
      <c r="AJ259" s="269"/>
      <c r="AK259" s="283" t="str">
        <f t="shared" si="92"/>
        <v>Compléter mode de gestion et montant FI</v>
      </c>
      <c r="AL259" s="270"/>
      <c r="AM259" s="270"/>
      <c r="AN259" s="270"/>
      <c r="AO259" s="280"/>
      <c r="AP259" s="281" t="str">
        <f t="shared" si="93"/>
        <v>Préciser montant FI, mode de passation et Type marché</v>
      </c>
      <c r="AQ259" s="281" t="str">
        <f t="shared" si="94"/>
        <v>Préciser montant FI, mode de passation et Type marché</v>
      </c>
      <c r="AR259" s="281" t="str">
        <f t="shared" si="95"/>
        <v>Préciser montant FI, mode de passation et Type marché</v>
      </c>
      <c r="AS259" s="281" t="str">
        <f t="shared" si="96"/>
        <v>Préciser montant FI, mode de passation et Type marché</v>
      </c>
      <c r="AT259" s="281" t="str">
        <f t="shared" si="97"/>
        <v>Préciser montant FI, mode de passation et Type marché</v>
      </c>
      <c r="AU259" s="281" t="str">
        <f t="shared" si="98"/>
        <v>Compléter délais du marché</v>
      </c>
      <c r="AV259" s="281" t="str">
        <f t="shared" si="99"/>
        <v>Compléter délais du marché</v>
      </c>
      <c r="AW259" s="280"/>
      <c r="AX259" s="284">
        <f t="shared" si="100"/>
        <v>0</v>
      </c>
      <c r="AY259" s="280"/>
      <c r="AZ259" s="284">
        <f t="shared" si="101"/>
        <v>0</v>
      </c>
      <c r="BA259" s="280"/>
      <c r="BB259" s="284">
        <f t="shared" si="102"/>
        <v>0</v>
      </c>
      <c r="BC259" s="280"/>
      <c r="BD259" s="284">
        <f t="shared" si="103"/>
        <v>0</v>
      </c>
      <c r="BE259" s="280"/>
      <c r="BF259" s="284">
        <f t="shared" si="104"/>
        <v>0</v>
      </c>
      <c r="BG259" s="280"/>
      <c r="BH259" s="284">
        <f t="shared" si="105"/>
        <v>0</v>
      </c>
      <c r="BI259" s="280" t="str">
        <f t="shared" si="106"/>
        <v/>
      </c>
      <c r="BJ259" s="280"/>
      <c r="BK259" s="284">
        <f t="shared" si="107"/>
        <v>0</v>
      </c>
      <c r="BL259" s="280"/>
      <c r="BM259" s="284">
        <f t="shared" si="108"/>
        <v>0</v>
      </c>
      <c r="BN259" s="271">
        <f t="shared" si="109"/>
        <v>0</v>
      </c>
      <c r="BO259" s="271" t="str">
        <f t="shared" si="110"/>
        <v>Confection</v>
      </c>
      <c r="BP259" s="271">
        <f t="shared" si="111"/>
        <v>0</v>
      </c>
      <c r="BQ259" s="269"/>
      <c r="BR259" s="269"/>
      <c r="BS259" s="269"/>
      <c r="BT259" s="285"/>
      <c r="BU259" s="273"/>
    </row>
    <row r="260" spans="1:73" ht="60.75" thickBot="1" x14ac:dyDescent="0.3">
      <c r="A260" s="269"/>
      <c r="B260" s="270"/>
      <c r="C260" s="271" t="str">
        <f t="shared" si="84"/>
        <v/>
      </c>
      <c r="D260" s="271" t="str">
        <f t="shared" si="85"/>
        <v/>
      </c>
      <c r="E260" s="270"/>
      <c r="F260" s="273"/>
      <c r="G260" s="269"/>
      <c r="H260" s="274"/>
      <c r="I260" s="274"/>
      <c r="J260" s="274"/>
      <c r="K260" s="274"/>
      <c r="L260" s="274"/>
      <c r="M260" s="275"/>
      <c r="N260" s="274"/>
      <c r="O260" s="276" t="str">
        <f t="shared" si="86"/>
        <v>Compéter montant FI</v>
      </c>
      <c r="P260" s="277" t="str">
        <f t="shared" si="87"/>
        <v/>
      </c>
      <c r="Q260" s="274"/>
      <c r="R260" s="276" t="str">
        <f t="shared" si="88"/>
        <v>Compléter montant contrat</v>
      </c>
      <c r="S260" s="278" t="str">
        <f t="shared" si="89"/>
        <v/>
      </c>
      <c r="T260" s="274"/>
      <c r="U260" s="276" t="str">
        <f t="shared" si="90"/>
        <v>Compléter montant contrat</v>
      </c>
      <c r="V260" s="279"/>
      <c r="W260" s="279"/>
      <c r="X260" s="279"/>
      <c r="Y260" s="274"/>
      <c r="Z260" s="280"/>
      <c r="AA260" s="281" t="str">
        <f t="shared" si="91"/>
        <v>Compléter date émission</v>
      </c>
      <c r="AB260" s="269"/>
      <c r="AC260" s="269"/>
      <c r="AD260" s="282"/>
      <c r="AE260" s="282"/>
      <c r="AF260" s="270"/>
      <c r="AG260" s="269"/>
      <c r="AH260" s="269"/>
      <c r="AI260" s="269"/>
      <c r="AJ260" s="269"/>
      <c r="AK260" s="283" t="str">
        <f t="shared" si="92"/>
        <v>Compléter mode de gestion et montant FI</v>
      </c>
      <c r="AL260" s="270"/>
      <c r="AM260" s="270"/>
      <c r="AN260" s="270"/>
      <c r="AO260" s="280"/>
      <c r="AP260" s="281" t="str">
        <f t="shared" si="93"/>
        <v>Préciser montant FI, mode de passation et Type marché</v>
      </c>
      <c r="AQ260" s="281" t="str">
        <f t="shared" si="94"/>
        <v>Préciser montant FI, mode de passation et Type marché</v>
      </c>
      <c r="AR260" s="281" t="str">
        <f t="shared" si="95"/>
        <v>Préciser montant FI, mode de passation et Type marché</v>
      </c>
      <c r="AS260" s="281" t="str">
        <f t="shared" si="96"/>
        <v>Préciser montant FI, mode de passation et Type marché</v>
      </c>
      <c r="AT260" s="281" t="str">
        <f t="shared" si="97"/>
        <v>Préciser montant FI, mode de passation et Type marché</v>
      </c>
      <c r="AU260" s="281" t="str">
        <f t="shared" si="98"/>
        <v>Compléter délais du marché</v>
      </c>
      <c r="AV260" s="281" t="str">
        <f t="shared" si="99"/>
        <v>Compléter délais du marché</v>
      </c>
      <c r="AW260" s="280"/>
      <c r="AX260" s="284">
        <f t="shared" si="100"/>
        <v>0</v>
      </c>
      <c r="AY260" s="280"/>
      <c r="AZ260" s="284">
        <f t="shared" si="101"/>
        <v>0</v>
      </c>
      <c r="BA260" s="280"/>
      <c r="BB260" s="284">
        <f t="shared" si="102"/>
        <v>0</v>
      </c>
      <c r="BC260" s="280"/>
      <c r="BD260" s="284">
        <f t="shared" si="103"/>
        <v>0</v>
      </c>
      <c r="BE260" s="280"/>
      <c r="BF260" s="284">
        <f t="shared" si="104"/>
        <v>0</v>
      </c>
      <c r="BG260" s="280"/>
      <c r="BH260" s="284">
        <f t="shared" si="105"/>
        <v>0</v>
      </c>
      <c r="BI260" s="280" t="str">
        <f t="shared" si="106"/>
        <v/>
      </c>
      <c r="BJ260" s="280"/>
      <c r="BK260" s="284">
        <f t="shared" si="107"/>
        <v>0</v>
      </c>
      <c r="BL260" s="280"/>
      <c r="BM260" s="284">
        <f t="shared" si="108"/>
        <v>0</v>
      </c>
      <c r="BN260" s="271">
        <f t="shared" si="109"/>
        <v>0</v>
      </c>
      <c r="BO260" s="271" t="str">
        <f t="shared" si="110"/>
        <v>Confection</v>
      </c>
      <c r="BP260" s="271">
        <f t="shared" si="111"/>
        <v>0</v>
      </c>
      <c r="BQ260" s="269"/>
      <c r="BR260" s="269"/>
      <c r="BS260" s="269"/>
      <c r="BT260" s="285"/>
      <c r="BU260" s="273"/>
    </row>
    <row r="261" spans="1:73" ht="60.75" thickBot="1" x14ac:dyDescent="0.3">
      <c r="A261" s="269"/>
      <c r="B261" s="270"/>
      <c r="C261" s="271" t="str">
        <f t="shared" si="84"/>
        <v/>
      </c>
      <c r="D261" s="271" t="str">
        <f t="shared" si="85"/>
        <v/>
      </c>
      <c r="E261" s="270"/>
      <c r="F261" s="273"/>
      <c r="G261" s="269"/>
      <c r="H261" s="274"/>
      <c r="I261" s="274"/>
      <c r="J261" s="274"/>
      <c r="K261" s="274"/>
      <c r="L261" s="274"/>
      <c r="M261" s="275"/>
      <c r="N261" s="274"/>
      <c r="O261" s="276" t="str">
        <f t="shared" si="86"/>
        <v>Compéter montant FI</v>
      </c>
      <c r="P261" s="277" t="str">
        <f t="shared" si="87"/>
        <v/>
      </c>
      <c r="Q261" s="274"/>
      <c r="R261" s="276" t="str">
        <f t="shared" si="88"/>
        <v>Compléter montant contrat</v>
      </c>
      <c r="S261" s="278" t="str">
        <f t="shared" si="89"/>
        <v/>
      </c>
      <c r="T261" s="274"/>
      <c r="U261" s="276" t="str">
        <f t="shared" si="90"/>
        <v>Compléter montant contrat</v>
      </c>
      <c r="V261" s="279"/>
      <c r="W261" s="279"/>
      <c r="X261" s="279"/>
      <c r="Y261" s="274"/>
      <c r="Z261" s="280"/>
      <c r="AA261" s="281" t="str">
        <f t="shared" si="91"/>
        <v>Compléter date émission</v>
      </c>
      <c r="AB261" s="269"/>
      <c r="AC261" s="269"/>
      <c r="AD261" s="282"/>
      <c r="AE261" s="282"/>
      <c r="AF261" s="270"/>
      <c r="AG261" s="269"/>
      <c r="AH261" s="269"/>
      <c r="AI261" s="269"/>
      <c r="AJ261" s="269"/>
      <c r="AK261" s="283" t="str">
        <f t="shared" si="92"/>
        <v>Compléter mode de gestion et montant FI</v>
      </c>
      <c r="AL261" s="270"/>
      <c r="AM261" s="270"/>
      <c r="AN261" s="270"/>
      <c r="AO261" s="280"/>
      <c r="AP261" s="281" t="str">
        <f t="shared" si="93"/>
        <v>Préciser montant FI, mode de passation et Type marché</v>
      </c>
      <c r="AQ261" s="281" t="str">
        <f t="shared" si="94"/>
        <v>Préciser montant FI, mode de passation et Type marché</v>
      </c>
      <c r="AR261" s="281" t="str">
        <f t="shared" si="95"/>
        <v>Préciser montant FI, mode de passation et Type marché</v>
      </c>
      <c r="AS261" s="281" t="str">
        <f t="shared" si="96"/>
        <v>Préciser montant FI, mode de passation et Type marché</v>
      </c>
      <c r="AT261" s="281" t="str">
        <f t="shared" si="97"/>
        <v>Préciser montant FI, mode de passation et Type marché</v>
      </c>
      <c r="AU261" s="281" t="str">
        <f t="shared" si="98"/>
        <v>Compléter délais du marché</v>
      </c>
      <c r="AV261" s="281" t="str">
        <f t="shared" si="99"/>
        <v>Compléter délais du marché</v>
      </c>
      <c r="AW261" s="280"/>
      <c r="AX261" s="284">
        <f t="shared" si="100"/>
        <v>0</v>
      </c>
      <c r="AY261" s="280"/>
      <c r="AZ261" s="284">
        <f t="shared" si="101"/>
        <v>0</v>
      </c>
      <c r="BA261" s="280"/>
      <c r="BB261" s="284">
        <f t="shared" si="102"/>
        <v>0</v>
      </c>
      <c r="BC261" s="280"/>
      <c r="BD261" s="284">
        <f t="shared" si="103"/>
        <v>0</v>
      </c>
      <c r="BE261" s="280"/>
      <c r="BF261" s="284">
        <f t="shared" si="104"/>
        <v>0</v>
      </c>
      <c r="BG261" s="280"/>
      <c r="BH261" s="284">
        <f t="shared" si="105"/>
        <v>0</v>
      </c>
      <c r="BI261" s="280" t="str">
        <f t="shared" si="106"/>
        <v/>
      </c>
      <c r="BJ261" s="280"/>
      <c r="BK261" s="284">
        <f t="shared" si="107"/>
        <v>0</v>
      </c>
      <c r="BL261" s="280"/>
      <c r="BM261" s="284">
        <f t="shared" si="108"/>
        <v>0</v>
      </c>
      <c r="BN261" s="271">
        <f t="shared" si="109"/>
        <v>0</v>
      </c>
      <c r="BO261" s="271" t="str">
        <f t="shared" si="110"/>
        <v>Confection</v>
      </c>
      <c r="BP261" s="271">
        <f t="shared" si="111"/>
        <v>0</v>
      </c>
      <c r="BQ261" s="269"/>
      <c r="BR261" s="269"/>
      <c r="BS261" s="269"/>
      <c r="BT261" s="285"/>
      <c r="BU261" s="273"/>
    </row>
    <row r="262" spans="1:73" ht="60.75" thickBot="1" x14ac:dyDescent="0.3">
      <c r="A262" s="269"/>
      <c r="B262" s="270"/>
      <c r="C262" s="271" t="str">
        <f t="shared" ref="C262:C325" si="112">IF(A262="REPBDI","n/a",IF(A262="PAEX","BDI0402111",IF(A262="PAREC","BDI00005",IF(A262="FBBR","BDI00006",IF(A262="APVR","BDI0502411",IF(AND(A262="Justice",B262=""),"compléter volet",IF(AND(A262="Justice",B262="AIOJ"),"BDI0703511",IF(AND(A262="Justice",B262="Justice C.-O."),"BDI0804711",IF(AND(A262="Justice",B262="Central &amp; Périph."),"BDI1006711",IF(A262="AEP","BDI0704211",IF(A262="FCE","BDI0704511",IF(AND(A262="Pavage",B262=""),"compléter volet",IF(AND(A262="Pavage",B262="HIMO"),"BDI0804911",IF(AND(A262="Pavage",B262="PNUD"),"BDI100691T",IF(A262="ADLPC","BDI0805011",IF(A262="PADAPC","BDI0805111",IF(A262="PAIOSA","BDI0905511",IF(A262="AFIE","BDI0905711",IF(A262="PAISS","BDI0905811",IF(AND(A262="Police",B262=""),"compléter volet",IF(AND(A262="Police",B262="APPNB"),"BDI0804811",IF(AND(A262="Police",B262="Appui SSR"),"BDI0905911",IF(A262="AFPT","BDI1006611",IF(A262="AASMPB","BDI1207311",IF(A262="ABGLC","BDI1107211",IF(A262="ASNIS","BDI1006811",IF(A262="MiniRelEx","BDI0703711",IF(A262="",""))))))))))))))))))))))))))))</f>
        <v/>
      </c>
      <c r="D262" s="271" t="str">
        <f t="shared" ref="D262:D325" si="113">IF(A262="REPBDI","n/a",IF(A262="PAEX","Autre",IF(A262="PAREC","Autre",IF(A262="FBBR","Autre",IF(A262="APVR","Agriculture",IF(A262="Justice","Gouvernance",IF(A262="AEP","Education",IF(A262="FCE","Education",IF(A262="Pavage","Infrastructure",IF(A262="ADLPC","Gouvernance",IF(A262="PADAPC","Agriculture",IF(A262="PAIOSA","Agriculture",IF(A262="AFIE","Education",IF(A262="PAISS","Santé",IF(A262="Police","Gouvernance",IF(A262="AFPT","Education",IF(A262="AASMPB","Gouvernance",IF(A262="ABGLC","Gouvernance",IF(A262="ASNIS","Santé",IF(A262="MiniRelEx","Autre",IF(A262="","")))))))))))))))))))))</f>
        <v/>
      </c>
      <c r="E262" s="270"/>
      <c r="F262" s="273"/>
      <c r="G262" s="269"/>
      <c r="H262" s="274"/>
      <c r="I262" s="274"/>
      <c r="J262" s="274"/>
      <c r="K262" s="274"/>
      <c r="L262" s="274"/>
      <c r="M262" s="275"/>
      <c r="N262" s="274"/>
      <c r="O262" s="276" t="str">
        <f t="shared" ref="O262:O325" si="114">IF(OR(H262="",I262=""),"Compéter montant FI",IF(M262="EUR",(N262/H262),IF(M262="BIF",N262/I262,IF(M262="USD",N262/(H262*1.3),IF(M262="","")))))</f>
        <v>Compéter montant FI</v>
      </c>
      <c r="P262" s="277" t="str">
        <f t="shared" ref="P262:P325" si="115">IF(M262="","",M262)</f>
        <v/>
      </c>
      <c r="Q262" s="274"/>
      <c r="R262" s="276" t="str">
        <f t="shared" ref="R262:R325" si="116">IF(OR(H262="",I262="",N262=""),"Compléter montant contrat",IF(Q262="","Compléter montant avenant",Q262/N262))</f>
        <v>Compléter montant contrat</v>
      </c>
      <c r="S262" s="278" t="str">
        <f t="shared" ref="S262:S325" si="117">IF(M262="","",M262)</f>
        <v/>
      </c>
      <c r="T262" s="274"/>
      <c r="U262" s="276" t="str">
        <f t="shared" ref="U262:U325" si="118">IF(OR(H262="",I262="",N262=""),"Compléter montant contrat",T262/(N262+Q262))</f>
        <v>Compléter montant contrat</v>
      </c>
      <c r="V262" s="279"/>
      <c r="W262" s="279"/>
      <c r="X262" s="279"/>
      <c r="Y262" s="274"/>
      <c r="Z262" s="280"/>
      <c r="AA262" s="281" t="str">
        <f t="shared" ref="AA262:AA325" si="119">IF(Z262="","Compléter date émission",IF(Z262="n/a","n/a",IF(AF262="","Compléter délai de garantie",Z262+AF262)))</f>
        <v>Compléter date émission</v>
      </c>
      <c r="AB262" s="269"/>
      <c r="AC262" s="269"/>
      <c r="AD262" s="282"/>
      <c r="AE262" s="282"/>
      <c r="AF262" s="270"/>
      <c r="AG262" s="269"/>
      <c r="AH262" s="269"/>
      <c r="AI262" s="269"/>
      <c r="AJ262" s="269"/>
      <c r="AK262" s="283" t="str">
        <f t="shared" ref="AK262:AK325" si="120">IF(OR(G262="",AND(L262="",K262="")),"Compléter mode de gestion et montant FI",IF(AND(G262="Régie",K262&lt;25000),"Aucun",IF(AND(G262="Régie",K262&gt;=25000,K262&lt;200000),"ANO RR",IF(AND(G262="Régie",K262&gt;=200000),"ANO RR + Mandat HQ",IF(AND(G262="Cogestion",K262&lt;25000),"Aucun",IF(AND(G262="Cogestion",K262&gt;=25000,L262&lt;150000000),"ANO RR",IF(AND(G262="Cogestion",L262&gt;=150000000,K262&lt;200000),"ANO RR + ANO DNCMP",IF(AND(G262="Cogestion",K262&gt;=200000),"ANO RR + ANO DNCMP + mandat HQ","Compléter mode de gestion et montant FI"))))))))</f>
        <v>Compléter mode de gestion et montant FI</v>
      </c>
      <c r="AL262" s="270"/>
      <c r="AM262" s="270"/>
      <c r="AN262" s="270"/>
      <c r="AO262" s="280"/>
      <c r="AP262" s="281" t="str">
        <f t="shared" ref="AP262:AP325" si="121">IF(OR(AK262="Compléter mode de gestion et montant FI",AB262=""),"Préciser montant FI, mode de passation et Type marché",IF(AO262="","Compléter date de confection",IF(OR(AK262="aucun",AK262="ANO RR",AK262="ANO RR + Mandat HQ"),"n/a",IF(OR(AK262="ANO RR + ANO DNCMP",AK262="ANO RR + ANO DNCMP + Mandat HQ"),AO262+23,"Préciser montant FI, mode de passation et Type marché"))))</f>
        <v>Préciser montant FI, mode de passation et Type marché</v>
      </c>
      <c r="AQ262" s="281" t="str">
        <f t="shared" ref="AQ262:AQ325" si="122">IF(OR(AK262="Compléter mode de gestion et montant FI",AB262=""),"Préciser montant FI, mode de passation et Type marché",IF(AO262="","Compléter date de confection",IF(OR(AK262="ANO RR + ANO DNCMP",AK262="ANO RR + ANO DNCMP + Mandat HQ"),AP262+3,IF(OR(AK262="ANO RR",AK262="ANO RR + Mandat HQ"),AO262+10,AO262+3))))</f>
        <v>Préciser montant FI, mode de passation et Type marché</v>
      </c>
      <c r="AR262" s="281" t="str">
        <f t="shared" ref="AR262:AR325" si="123">IF(OR(AK262="Compléter mode de gestion et montant FI",AB262=""),"Préciser montant FI, mode de passation et Type marché",IF(AO262="","Compléter date de confection",IF(AND(AB262="AOPQ phase 1",H262&lt;150000),AQ262+30,IF(AND(AB262="AOPQ phase 1",H262&gt;=150000),AQ262+45,IF(AB262="AOPQ phase 2",AQ262+30,IF(AND(OR(AB262="AOO",AB262="AOR"),H262&lt;150000),AQ262+30,IF(AND(OR(AB262="AOO",AB262="AOR"),H262&gt;=150000),AQ262+45,IF(AND(AB262="AOC",H262&lt;150000),AQ262+30,IF(AND(AB262="AOC",H262&gt;=150000),AQ262+45,IF(AND(AB262="MPI phase 1",H262&lt;150000),AQ262+30,IF(AND(AB262="MPI phase 1",H262&gt;=150000),AQ262+45,IF(AB262="MPI phase 2",AQ262+30,IF(AND(AB262="MCo",H262&lt;150000),AQ262+30,IF(AND(AB262="MCo",H262&gt;=150000),AQ262+45,IF(AND(AB262="MCl",H262&lt;150000),AQ262+30,IF(AND(AB262="MCl",H262&gt;=150000),AQ262+45,IF(OR(AB262="DC",AB262="GAG"),AQ262+15,IF(AND(G262="Régie",OR(H262&lt;85000,AB262="PNSP")),AQ262+15,IF(AND(G262="Régie",OR(AB262="AOG",AB262="AP"),H262&gt;=85000,H262&lt;150000),AQ262+36,IF(AND(G262="Régie",OR(AB262="AOG",AB262="AP"),H262&gt;=150000,H262&lt;193000),AQ262+45,IF(AND(G262="Régie",OR(AB262="AOG",AB262="AP"),H262&gt;=193000,OR(AC262="Services",AC262="Fournitures")),AQ262+52,IF(AND(G262="Régie",OR(AB262="AOG",AB262="AP"),H262&gt;=193000,AC262="Travaux"),AQ262+45,IF(AND(AB262="PNAP phase 1",H262&lt;150000),AQ262+15,IF(AND(AB262="PNAP phase 1",H262&gt;=150000),AQ262+45,IF(AND(AB262="PNAP phase 2",H262&lt;150000),AQ262+15,IF(AND(AB262="PNAP phase 2",H262&gt;=200000),AQ262+40,IF(AND(AB262="PNAP directe",H262&lt;150000),AQ262+22,IF(AND(AB262="PNAP directe",H262&gt;=150000),AQ262+45,"Préciser montant FI, mode de passation et Type marché"))))))))))))))))))))))))))))</f>
        <v>Préciser montant FI, mode de passation et Type marché</v>
      </c>
      <c r="AS262" s="281" t="str">
        <f t="shared" ref="AS262:AS325" si="124">IF(OR(AK262="Compléter mode de gestion et montant FI",AB262=""),"Préciser montant FI, mode de passation et Type marché",IF(AO262="","Compléter date de confection",IF(OR(AB262="AOPQ phase 1",AB262="AOPQ phase 2",AB262="AOO",AB262="AOC",AB262="AOR",AB262="MPI phase 1",AB262="MPI phase 2",AB262="MCo",AB262="MCl"),AR262+47,IF(OR(AB262="AOG",AB262="AP"),AR262+30,IF(OR(AB262="PNAP phase 1",AB262="PNAP phase 2",AB262="PNSP",AB262="DC",AB262="GAG",AB262="PNAP directe"),AR262+15,"Préciser montant FI, mode de passation et Type marché")))))</f>
        <v>Préciser montant FI, mode de passation et Type marché</v>
      </c>
      <c r="AT262" s="281" t="str">
        <f t="shared" ref="AT262:AT325" si="125">IF(OR(AK262="Compléter mode de gestion et montant FI",AB262=""),"Préciser montant FI, mode de passation et Type marché",IF(AO262="","Compléter date de confection",IF(AND(AB262="GAG",I262&lt;150000000),AS262+5,IF(AND(AB262="GAG",I262&gt;=150000000),AS262+20,IF(AK262="aucun",AS262+3,IF(AND(AK262="ANO RR",G262="Régie"),AS262+13,IF(AND(AK262="ANO RR",G262="Cogestion"),AS262+32,IF(AK262="ANO RR + Mandat HQ",AS262+33,IF(AK262="ANO RR + ANO DNCMP",AS262+60,IF(AK262="ANO RR + ANO DNCMP + Mandat HQ",AS262+60,"Préciser montant FI, mode de passation et Type marché"))))))))))</f>
        <v>Préciser montant FI, mode de passation et Type marché</v>
      </c>
      <c r="AU262" s="281" t="str">
        <f t="shared" ref="AU262:AU325" si="126">IF(OR(AB262="MPI phase 1",AB262="PNAP phase 1",AB262="AOPQ phase 1"),"n/a",IF(OR(AD262=0,AD262=""),"Compléter délais du marché",IF(OR(AF262=0,AF262=""),"n/a",IF(AT262="Préciser montant FI, mode de passation et Type marché","Préciser montant FI, mode de passation et Type marché",IF(AT262="Compléter date de confection","Compléter date de confection",AT262+AD262+AE262)))))</f>
        <v>Compléter délais du marché</v>
      </c>
      <c r="AV262" s="281" t="str">
        <f t="shared" ref="AV262:AV325" si="127">IF(AU262="Compléter délais du marché","Compléter délais du marché",IF(AND(AU262="n/a",AT262="Préciser montant FI, mode de passation et Type marché"),"Préciser montant FI, mode de passation et Type marché",IF(AT262="Compléter date de confection","Compléter date de confection",IF(OR(AB262="MPI phase 1",AB262="PNAP phase 1",AB262="AOPQ phase 1"),"n/a",IF(AU262="n/a",AT262+AD262,AU262+AF262)))))</f>
        <v>Compléter délais du marché</v>
      </c>
      <c r="AW262" s="280"/>
      <c r="AX262" s="284">
        <f t="shared" ref="AX262:AX325" si="128">IF(AW262="",0,AW262-AO262)</f>
        <v>0</v>
      </c>
      <c r="AY262" s="280"/>
      <c r="AZ262" s="284">
        <f t="shared" ref="AZ262:AZ325" si="129">IF(AP262="n/a","n/a",IF(AY262="",0,(AY262-AP262)-AX262))</f>
        <v>0</v>
      </c>
      <c r="BA262" s="280"/>
      <c r="BB262" s="284">
        <f t="shared" ref="BB262:BB325" si="130">IF(BA262="",0,IF(AZ262="n/a",(BA262-AQ262)-AX262,(BA262-AQ262)-(AX262+AZ262)))</f>
        <v>0</v>
      </c>
      <c r="BC262" s="280"/>
      <c r="BD262" s="284">
        <f t="shared" ref="BD262:BD325" si="131">IF(BC262="",0,IF(AZ262="n/a",(BC262-AR262)-(AX262+BB262),(BC262-AR262)-(AX262+AZ262+BB262)))</f>
        <v>0</v>
      </c>
      <c r="BE262" s="280"/>
      <c r="BF262" s="284">
        <f t="shared" ref="BF262:BF325" si="132">IF(BE262="",0,IF(AZ262="n/a",(BE262-AS262)-(AX262+BB262+BD262),(BE262-AS262)-(AX262+AZ262+BB262+BD262)))</f>
        <v>0</v>
      </c>
      <c r="BG262" s="280"/>
      <c r="BH262" s="284">
        <f t="shared" ref="BH262:BH325" si="133">IF(BG262="",0,IF(AZ262="n/a",(BG262-AT262)-(AX262+BB262+BD262+BF262),(BG262-AT262)-(AX262+AZ262+BB262+BD262+BF262)))</f>
        <v>0</v>
      </c>
      <c r="BI262" s="280" t="str">
        <f t="shared" ref="BI262:BI325" si="134">IF(BG262="","",BG262)</f>
        <v/>
      </c>
      <c r="BJ262" s="280"/>
      <c r="BK262" s="284">
        <f t="shared" ref="BK262:BK325" si="135">IF(BJ262="",0,IF(BJ262="n/a","n/a",-((BI262+AD262+AE262)-BJ262)))</f>
        <v>0</v>
      </c>
      <c r="BL262" s="280"/>
      <c r="BM262" s="284">
        <f t="shared" ref="BM262:BM325" si="136">IF(BL262="",0,IF(BJ262="n/a",-((BI262+AD262+AE262)-BL262),-((BJ262+AF262)-BL262)))</f>
        <v>0</v>
      </c>
      <c r="BN262" s="271">
        <f t="shared" ref="BN262:BN325" si="137">SUM(AX262,AZ262,BB262,BD262,BF262,BH262,BK262,BM262,BP262)</f>
        <v>0</v>
      </c>
      <c r="BO262" s="271" t="str">
        <f t="shared" ref="BO262:BO325" si="138">IF(ISBLANK(AW262),"Confection",IF(ISBLANK(AY262),"Approbation",IF(ISBLANK(BA262),"Publication",IF(ISBLANK(BC262),"Ouverture",IF(ISBLANK(BE262),"Attribution",IF(ISBLANK(BG262),"Notification",IF(AND(AU262="n/a",AV262="n/a"),"Phase de la procédure clôturée",IF(AND(AU262="n/a",ISBLANK(BL262)),"Réception définitive",IF(ISBLANK(BJ262),"Réception provisoire",IF(ISBLANK(BL262),"Réception définitive","Marché clôturé"))))))))))</f>
        <v>Confection</v>
      </c>
      <c r="BP262" s="271">
        <f t="shared" ref="BP262:BP325" si="139">IF(AND(BO262="Confection",ISBLANK(AO262)),0,IF(BO262="Confection",$C$1-AO262,IF(BO262="Approbation",$C$1-(AW262+(AP262-AO262)),IF(AND(BO262="Publication",AP262="n/a"),$C$1-(AW262+(AQ262-AO262)),IF(BO262="Publication",$C$1-(AY262+(AQ262-AP262)),IF(BO262="Ouverture",$C$1-(BA262+(AR262-AQ262)),IF(BO262="Attribution",$C$1-(BC262+(AS262-AR262)),IF(BO262="Notification",$C$1-(BE262+(AT262-AS262)),IF(BO262="Réception provisoire",$C$1-(BG262+(AU262-AT262)),IF(AND(BO262="Réception définitive",AU262="n/a"),$C$1-(BG262+(AV262-AT262)),IF(BO262="Réception définitive",$C$1-(BJ262+(AV262-AU262)),IF(BO262="Phase de la procédure clôturée","Phase de la procédure clôturée","Marché clôturé"))))))))))))</f>
        <v>0</v>
      </c>
      <c r="BQ262" s="269"/>
      <c r="BR262" s="269"/>
      <c r="BS262" s="269"/>
      <c r="BT262" s="285"/>
      <c r="BU262" s="273"/>
    </row>
    <row r="263" spans="1:73" ht="60.75" thickBot="1" x14ac:dyDescent="0.3">
      <c r="A263" s="269"/>
      <c r="B263" s="270"/>
      <c r="C263" s="271" t="str">
        <f t="shared" si="112"/>
        <v/>
      </c>
      <c r="D263" s="271" t="str">
        <f t="shared" si="113"/>
        <v/>
      </c>
      <c r="E263" s="270"/>
      <c r="F263" s="273"/>
      <c r="G263" s="269"/>
      <c r="H263" s="274"/>
      <c r="I263" s="274"/>
      <c r="J263" s="274"/>
      <c r="K263" s="274"/>
      <c r="L263" s="274"/>
      <c r="M263" s="275"/>
      <c r="N263" s="274"/>
      <c r="O263" s="276" t="str">
        <f t="shared" si="114"/>
        <v>Compéter montant FI</v>
      </c>
      <c r="P263" s="277" t="str">
        <f t="shared" si="115"/>
        <v/>
      </c>
      <c r="Q263" s="274"/>
      <c r="R263" s="276" t="str">
        <f t="shared" si="116"/>
        <v>Compléter montant contrat</v>
      </c>
      <c r="S263" s="278" t="str">
        <f t="shared" si="117"/>
        <v/>
      </c>
      <c r="T263" s="274"/>
      <c r="U263" s="276" t="str">
        <f t="shared" si="118"/>
        <v>Compléter montant contrat</v>
      </c>
      <c r="V263" s="279"/>
      <c r="W263" s="279"/>
      <c r="X263" s="279"/>
      <c r="Y263" s="274"/>
      <c r="Z263" s="280"/>
      <c r="AA263" s="281" t="str">
        <f t="shared" si="119"/>
        <v>Compléter date émission</v>
      </c>
      <c r="AB263" s="269"/>
      <c r="AC263" s="269"/>
      <c r="AD263" s="282"/>
      <c r="AE263" s="282"/>
      <c r="AF263" s="270"/>
      <c r="AG263" s="269"/>
      <c r="AH263" s="269"/>
      <c r="AI263" s="269"/>
      <c r="AJ263" s="269"/>
      <c r="AK263" s="283" t="str">
        <f t="shared" si="120"/>
        <v>Compléter mode de gestion et montant FI</v>
      </c>
      <c r="AL263" s="270"/>
      <c r="AM263" s="270"/>
      <c r="AN263" s="270"/>
      <c r="AO263" s="280"/>
      <c r="AP263" s="281" t="str">
        <f t="shared" si="121"/>
        <v>Préciser montant FI, mode de passation et Type marché</v>
      </c>
      <c r="AQ263" s="281" t="str">
        <f t="shared" si="122"/>
        <v>Préciser montant FI, mode de passation et Type marché</v>
      </c>
      <c r="AR263" s="281" t="str">
        <f t="shared" si="123"/>
        <v>Préciser montant FI, mode de passation et Type marché</v>
      </c>
      <c r="AS263" s="281" t="str">
        <f t="shared" si="124"/>
        <v>Préciser montant FI, mode de passation et Type marché</v>
      </c>
      <c r="AT263" s="281" t="str">
        <f t="shared" si="125"/>
        <v>Préciser montant FI, mode de passation et Type marché</v>
      </c>
      <c r="AU263" s="281" t="str">
        <f t="shared" si="126"/>
        <v>Compléter délais du marché</v>
      </c>
      <c r="AV263" s="281" t="str">
        <f t="shared" si="127"/>
        <v>Compléter délais du marché</v>
      </c>
      <c r="AW263" s="280"/>
      <c r="AX263" s="284">
        <f t="shared" si="128"/>
        <v>0</v>
      </c>
      <c r="AY263" s="280"/>
      <c r="AZ263" s="284">
        <f t="shared" si="129"/>
        <v>0</v>
      </c>
      <c r="BA263" s="280"/>
      <c r="BB263" s="284">
        <f t="shared" si="130"/>
        <v>0</v>
      </c>
      <c r="BC263" s="280"/>
      <c r="BD263" s="284">
        <f t="shared" si="131"/>
        <v>0</v>
      </c>
      <c r="BE263" s="280"/>
      <c r="BF263" s="284">
        <f t="shared" si="132"/>
        <v>0</v>
      </c>
      <c r="BG263" s="280"/>
      <c r="BH263" s="284">
        <f t="shared" si="133"/>
        <v>0</v>
      </c>
      <c r="BI263" s="280" t="str">
        <f t="shared" si="134"/>
        <v/>
      </c>
      <c r="BJ263" s="280"/>
      <c r="BK263" s="284">
        <f t="shared" si="135"/>
        <v>0</v>
      </c>
      <c r="BL263" s="280"/>
      <c r="BM263" s="284">
        <f t="shared" si="136"/>
        <v>0</v>
      </c>
      <c r="BN263" s="271">
        <f t="shared" si="137"/>
        <v>0</v>
      </c>
      <c r="BO263" s="271" t="str">
        <f t="shared" si="138"/>
        <v>Confection</v>
      </c>
      <c r="BP263" s="271">
        <f t="shared" si="139"/>
        <v>0</v>
      </c>
      <c r="BQ263" s="269"/>
      <c r="BR263" s="269"/>
      <c r="BS263" s="269"/>
      <c r="BT263" s="285"/>
      <c r="BU263" s="273"/>
    </row>
    <row r="264" spans="1:73" ht="60.75" thickBot="1" x14ac:dyDescent="0.3">
      <c r="A264" s="269"/>
      <c r="B264" s="270"/>
      <c r="C264" s="271" t="str">
        <f t="shared" si="112"/>
        <v/>
      </c>
      <c r="D264" s="271" t="str">
        <f t="shared" si="113"/>
        <v/>
      </c>
      <c r="E264" s="270"/>
      <c r="F264" s="273"/>
      <c r="G264" s="269"/>
      <c r="H264" s="274"/>
      <c r="I264" s="274"/>
      <c r="J264" s="274"/>
      <c r="K264" s="274"/>
      <c r="L264" s="274"/>
      <c r="M264" s="275"/>
      <c r="N264" s="274"/>
      <c r="O264" s="276" t="str">
        <f t="shared" si="114"/>
        <v>Compéter montant FI</v>
      </c>
      <c r="P264" s="277" t="str">
        <f t="shared" si="115"/>
        <v/>
      </c>
      <c r="Q264" s="274"/>
      <c r="R264" s="276" t="str">
        <f t="shared" si="116"/>
        <v>Compléter montant contrat</v>
      </c>
      <c r="S264" s="278" t="str">
        <f t="shared" si="117"/>
        <v/>
      </c>
      <c r="T264" s="274"/>
      <c r="U264" s="276" t="str">
        <f t="shared" si="118"/>
        <v>Compléter montant contrat</v>
      </c>
      <c r="V264" s="279"/>
      <c r="W264" s="279"/>
      <c r="X264" s="279"/>
      <c r="Y264" s="274"/>
      <c r="Z264" s="280"/>
      <c r="AA264" s="281" t="str">
        <f t="shared" si="119"/>
        <v>Compléter date émission</v>
      </c>
      <c r="AB264" s="269"/>
      <c r="AC264" s="269"/>
      <c r="AD264" s="282"/>
      <c r="AE264" s="282"/>
      <c r="AF264" s="270"/>
      <c r="AG264" s="269"/>
      <c r="AH264" s="269"/>
      <c r="AI264" s="269"/>
      <c r="AJ264" s="269"/>
      <c r="AK264" s="283" t="str">
        <f t="shared" si="120"/>
        <v>Compléter mode de gestion et montant FI</v>
      </c>
      <c r="AL264" s="270"/>
      <c r="AM264" s="270"/>
      <c r="AN264" s="270"/>
      <c r="AO264" s="280"/>
      <c r="AP264" s="281" t="str">
        <f t="shared" si="121"/>
        <v>Préciser montant FI, mode de passation et Type marché</v>
      </c>
      <c r="AQ264" s="281" t="str">
        <f t="shared" si="122"/>
        <v>Préciser montant FI, mode de passation et Type marché</v>
      </c>
      <c r="AR264" s="281" t="str">
        <f t="shared" si="123"/>
        <v>Préciser montant FI, mode de passation et Type marché</v>
      </c>
      <c r="AS264" s="281" t="str">
        <f t="shared" si="124"/>
        <v>Préciser montant FI, mode de passation et Type marché</v>
      </c>
      <c r="AT264" s="281" t="str">
        <f t="shared" si="125"/>
        <v>Préciser montant FI, mode de passation et Type marché</v>
      </c>
      <c r="AU264" s="281" t="str">
        <f t="shared" si="126"/>
        <v>Compléter délais du marché</v>
      </c>
      <c r="AV264" s="281" t="str">
        <f t="shared" si="127"/>
        <v>Compléter délais du marché</v>
      </c>
      <c r="AW264" s="280"/>
      <c r="AX264" s="284">
        <f t="shared" si="128"/>
        <v>0</v>
      </c>
      <c r="AY264" s="280"/>
      <c r="AZ264" s="284">
        <f t="shared" si="129"/>
        <v>0</v>
      </c>
      <c r="BA264" s="280"/>
      <c r="BB264" s="284">
        <f t="shared" si="130"/>
        <v>0</v>
      </c>
      <c r="BC264" s="280"/>
      <c r="BD264" s="284">
        <f t="shared" si="131"/>
        <v>0</v>
      </c>
      <c r="BE264" s="280"/>
      <c r="BF264" s="284">
        <f t="shared" si="132"/>
        <v>0</v>
      </c>
      <c r="BG264" s="280"/>
      <c r="BH264" s="284">
        <f t="shared" si="133"/>
        <v>0</v>
      </c>
      <c r="BI264" s="280" t="str">
        <f t="shared" si="134"/>
        <v/>
      </c>
      <c r="BJ264" s="280"/>
      <c r="BK264" s="284">
        <f t="shared" si="135"/>
        <v>0</v>
      </c>
      <c r="BL264" s="280"/>
      <c r="BM264" s="284">
        <f t="shared" si="136"/>
        <v>0</v>
      </c>
      <c r="BN264" s="271">
        <f t="shared" si="137"/>
        <v>0</v>
      </c>
      <c r="BO264" s="271" t="str">
        <f t="shared" si="138"/>
        <v>Confection</v>
      </c>
      <c r="BP264" s="271">
        <f t="shared" si="139"/>
        <v>0</v>
      </c>
      <c r="BQ264" s="269"/>
      <c r="BR264" s="269"/>
      <c r="BS264" s="269"/>
      <c r="BT264" s="285"/>
      <c r="BU264" s="273"/>
    </row>
    <row r="265" spans="1:73" ht="60.75" thickBot="1" x14ac:dyDescent="0.3">
      <c r="A265" s="269"/>
      <c r="B265" s="270"/>
      <c r="C265" s="271" t="str">
        <f t="shared" si="112"/>
        <v/>
      </c>
      <c r="D265" s="271" t="str">
        <f t="shared" si="113"/>
        <v/>
      </c>
      <c r="E265" s="270"/>
      <c r="F265" s="273"/>
      <c r="G265" s="269"/>
      <c r="H265" s="274"/>
      <c r="I265" s="274"/>
      <c r="J265" s="274"/>
      <c r="K265" s="274"/>
      <c r="L265" s="274"/>
      <c r="M265" s="275"/>
      <c r="N265" s="274"/>
      <c r="O265" s="276" t="str">
        <f t="shared" si="114"/>
        <v>Compéter montant FI</v>
      </c>
      <c r="P265" s="277" t="str">
        <f t="shared" si="115"/>
        <v/>
      </c>
      <c r="Q265" s="274"/>
      <c r="R265" s="276" t="str">
        <f t="shared" si="116"/>
        <v>Compléter montant contrat</v>
      </c>
      <c r="S265" s="278" t="str">
        <f t="shared" si="117"/>
        <v/>
      </c>
      <c r="T265" s="274"/>
      <c r="U265" s="276" t="str">
        <f t="shared" si="118"/>
        <v>Compléter montant contrat</v>
      </c>
      <c r="V265" s="279"/>
      <c r="W265" s="279"/>
      <c r="X265" s="279"/>
      <c r="Y265" s="274"/>
      <c r="Z265" s="280"/>
      <c r="AA265" s="281" t="str">
        <f t="shared" si="119"/>
        <v>Compléter date émission</v>
      </c>
      <c r="AB265" s="269"/>
      <c r="AC265" s="269"/>
      <c r="AD265" s="282"/>
      <c r="AE265" s="282"/>
      <c r="AF265" s="270"/>
      <c r="AG265" s="269"/>
      <c r="AH265" s="269"/>
      <c r="AI265" s="269"/>
      <c r="AJ265" s="269"/>
      <c r="AK265" s="283" t="str">
        <f t="shared" si="120"/>
        <v>Compléter mode de gestion et montant FI</v>
      </c>
      <c r="AL265" s="270"/>
      <c r="AM265" s="270"/>
      <c r="AN265" s="270"/>
      <c r="AO265" s="280"/>
      <c r="AP265" s="281" t="str">
        <f t="shared" si="121"/>
        <v>Préciser montant FI, mode de passation et Type marché</v>
      </c>
      <c r="AQ265" s="281" t="str">
        <f t="shared" si="122"/>
        <v>Préciser montant FI, mode de passation et Type marché</v>
      </c>
      <c r="AR265" s="281" t="str">
        <f t="shared" si="123"/>
        <v>Préciser montant FI, mode de passation et Type marché</v>
      </c>
      <c r="AS265" s="281" t="str">
        <f t="shared" si="124"/>
        <v>Préciser montant FI, mode de passation et Type marché</v>
      </c>
      <c r="AT265" s="281" t="str">
        <f t="shared" si="125"/>
        <v>Préciser montant FI, mode de passation et Type marché</v>
      </c>
      <c r="AU265" s="281" t="str">
        <f t="shared" si="126"/>
        <v>Compléter délais du marché</v>
      </c>
      <c r="AV265" s="281" t="str">
        <f t="shared" si="127"/>
        <v>Compléter délais du marché</v>
      </c>
      <c r="AW265" s="280"/>
      <c r="AX265" s="284">
        <f t="shared" si="128"/>
        <v>0</v>
      </c>
      <c r="AY265" s="280"/>
      <c r="AZ265" s="284">
        <f t="shared" si="129"/>
        <v>0</v>
      </c>
      <c r="BA265" s="280"/>
      <c r="BB265" s="284">
        <f t="shared" si="130"/>
        <v>0</v>
      </c>
      <c r="BC265" s="280"/>
      <c r="BD265" s="284">
        <f t="shared" si="131"/>
        <v>0</v>
      </c>
      <c r="BE265" s="280"/>
      <c r="BF265" s="284">
        <f t="shared" si="132"/>
        <v>0</v>
      </c>
      <c r="BG265" s="280"/>
      <c r="BH265" s="284">
        <f t="shared" si="133"/>
        <v>0</v>
      </c>
      <c r="BI265" s="280" t="str">
        <f t="shared" si="134"/>
        <v/>
      </c>
      <c r="BJ265" s="280"/>
      <c r="BK265" s="284">
        <f t="shared" si="135"/>
        <v>0</v>
      </c>
      <c r="BL265" s="280"/>
      <c r="BM265" s="284">
        <f t="shared" si="136"/>
        <v>0</v>
      </c>
      <c r="BN265" s="271">
        <f t="shared" si="137"/>
        <v>0</v>
      </c>
      <c r="BO265" s="271" t="str">
        <f t="shared" si="138"/>
        <v>Confection</v>
      </c>
      <c r="BP265" s="271">
        <f t="shared" si="139"/>
        <v>0</v>
      </c>
      <c r="BQ265" s="269"/>
      <c r="BR265" s="269"/>
      <c r="BS265" s="269"/>
      <c r="BT265" s="285"/>
      <c r="BU265" s="273"/>
    </row>
    <row r="266" spans="1:73" ht="60.75" thickBot="1" x14ac:dyDescent="0.3">
      <c r="A266" s="269"/>
      <c r="B266" s="270"/>
      <c r="C266" s="271" t="str">
        <f t="shared" si="112"/>
        <v/>
      </c>
      <c r="D266" s="271" t="str">
        <f t="shared" si="113"/>
        <v/>
      </c>
      <c r="E266" s="270"/>
      <c r="F266" s="273"/>
      <c r="G266" s="269"/>
      <c r="H266" s="274"/>
      <c r="I266" s="274"/>
      <c r="J266" s="274"/>
      <c r="K266" s="274"/>
      <c r="L266" s="274"/>
      <c r="M266" s="275"/>
      <c r="N266" s="274"/>
      <c r="O266" s="276" t="str">
        <f t="shared" si="114"/>
        <v>Compéter montant FI</v>
      </c>
      <c r="P266" s="277" t="str">
        <f t="shared" si="115"/>
        <v/>
      </c>
      <c r="Q266" s="274"/>
      <c r="R266" s="276" t="str">
        <f t="shared" si="116"/>
        <v>Compléter montant contrat</v>
      </c>
      <c r="S266" s="278" t="str">
        <f t="shared" si="117"/>
        <v/>
      </c>
      <c r="T266" s="274"/>
      <c r="U266" s="276" t="str">
        <f t="shared" si="118"/>
        <v>Compléter montant contrat</v>
      </c>
      <c r="V266" s="279"/>
      <c r="W266" s="279"/>
      <c r="X266" s="279"/>
      <c r="Y266" s="274"/>
      <c r="Z266" s="280"/>
      <c r="AA266" s="281" t="str">
        <f t="shared" si="119"/>
        <v>Compléter date émission</v>
      </c>
      <c r="AB266" s="269"/>
      <c r="AC266" s="269"/>
      <c r="AD266" s="282"/>
      <c r="AE266" s="282"/>
      <c r="AF266" s="270"/>
      <c r="AG266" s="269"/>
      <c r="AH266" s="269"/>
      <c r="AI266" s="269"/>
      <c r="AJ266" s="269"/>
      <c r="AK266" s="283" t="str">
        <f t="shared" si="120"/>
        <v>Compléter mode de gestion et montant FI</v>
      </c>
      <c r="AL266" s="270"/>
      <c r="AM266" s="270"/>
      <c r="AN266" s="270"/>
      <c r="AO266" s="280"/>
      <c r="AP266" s="281" t="str">
        <f t="shared" si="121"/>
        <v>Préciser montant FI, mode de passation et Type marché</v>
      </c>
      <c r="AQ266" s="281" t="str">
        <f t="shared" si="122"/>
        <v>Préciser montant FI, mode de passation et Type marché</v>
      </c>
      <c r="AR266" s="281" t="str">
        <f t="shared" si="123"/>
        <v>Préciser montant FI, mode de passation et Type marché</v>
      </c>
      <c r="AS266" s="281" t="str">
        <f t="shared" si="124"/>
        <v>Préciser montant FI, mode de passation et Type marché</v>
      </c>
      <c r="AT266" s="281" t="str">
        <f t="shared" si="125"/>
        <v>Préciser montant FI, mode de passation et Type marché</v>
      </c>
      <c r="AU266" s="281" t="str">
        <f t="shared" si="126"/>
        <v>Compléter délais du marché</v>
      </c>
      <c r="AV266" s="281" t="str">
        <f t="shared" si="127"/>
        <v>Compléter délais du marché</v>
      </c>
      <c r="AW266" s="280"/>
      <c r="AX266" s="284">
        <f t="shared" si="128"/>
        <v>0</v>
      </c>
      <c r="AY266" s="280"/>
      <c r="AZ266" s="284">
        <f t="shared" si="129"/>
        <v>0</v>
      </c>
      <c r="BA266" s="280"/>
      <c r="BB266" s="284">
        <f t="shared" si="130"/>
        <v>0</v>
      </c>
      <c r="BC266" s="280"/>
      <c r="BD266" s="284">
        <f t="shared" si="131"/>
        <v>0</v>
      </c>
      <c r="BE266" s="280"/>
      <c r="BF266" s="284">
        <f t="shared" si="132"/>
        <v>0</v>
      </c>
      <c r="BG266" s="280"/>
      <c r="BH266" s="284">
        <f t="shared" si="133"/>
        <v>0</v>
      </c>
      <c r="BI266" s="280" t="str">
        <f t="shared" si="134"/>
        <v/>
      </c>
      <c r="BJ266" s="280"/>
      <c r="BK266" s="284">
        <f t="shared" si="135"/>
        <v>0</v>
      </c>
      <c r="BL266" s="280"/>
      <c r="BM266" s="284">
        <f t="shared" si="136"/>
        <v>0</v>
      </c>
      <c r="BN266" s="271">
        <f t="shared" si="137"/>
        <v>0</v>
      </c>
      <c r="BO266" s="271" t="str">
        <f t="shared" si="138"/>
        <v>Confection</v>
      </c>
      <c r="BP266" s="271">
        <f t="shared" si="139"/>
        <v>0</v>
      </c>
      <c r="BQ266" s="269"/>
      <c r="BR266" s="269"/>
      <c r="BS266" s="269"/>
      <c r="BT266" s="285"/>
      <c r="BU266" s="273"/>
    </row>
    <row r="267" spans="1:73" ht="60.75" thickBot="1" x14ac:dyDescent="0.3">
      <c r="A267" s="269"/>
      <c r="B267" s="270"/>
      <c r="C267" s="271" t="str">
        <f t="shared" si="112"/>
        <v/>
      </c>
      <c r="D267" s="271" t="str">
        <f t="shared" si="113"/>
        <v/>
      </c>
      <c r="E267" s="270"/>
      <c r="F267" s="273"/>
      <c r="G267" s="269"/>
      <c r="H267" s="274"/>
      <c r="I267" s="274"/>
      <c r="J267" s="274"/>
      <c r="K267" s="274"/>
      <c r="L267" s="274"/>
      <c r="M267" s="275"/>
      <c r="N267" s="274"/>
      <c r="O267" s="276" t="str">
        <f t="shared" si="114"/>
        <v>Compéter montant FI</v>
      </c>
      <c r="P267" s="277" t="str">
        <f t="shared" si="115"/>
        <v/>
      </c>
      <c r="Q267" s="274"/>
      <c r="R267" s="276" t="str">
        <f t="shared" si="116"/>
        <v>Compléter montant contrat</v>
      </c>
      <c r="S267" s="278" t="str">
        <f t="shared" si="117"/>
        <v/>
      </c>
      <c r="T267" s="274"/>
      <c r="U267" s="276" t="str">
        <f t="shared" si="118"/>
        <v>Compléter montant contrat</v>
      </c>
      <c r="V267" s="279"/>
      <c r="W267" s="279"/>
      <c r="X267" s="279"/>
      <c r="Y267" s="274"/>
      <c r="Z267" s="280"/>
      <c r="AA267" s="281" t="str">
        <f t="shared" si="119"/>
        <v>Compléter date émission</v>
      </c>
      <c r="AB267" s="269"/>
      <c r="AC267" s="269"/>
      <c r="AD267" s="282"/>
      <c r="AE267" s="282"/>
      <c r="AF267" s="270"/>
      <c r="AG267" s="269"/>
      <c r="AH267" s="269"/>
      <c r="AI267" s="269"/>
      <c r="AJ267" s="269"/>
      <c r="AK267" s="283" t="str">
        <f t="shared" si="120"/>
        <v>Compléter mode de gestion et montant FI</v>
      </c>
      <c r="AL267" s="270"/>
      <c r="AM267" s="270"/>
      <c r="AN267" s="270"/>
      <c r="AO267" s="280"/>
      <c r="AP267" s="281" t="str">
        <f t="shared" si="121"/>
        <v>Préciser montant FI, mode de passation et Type marché</v>
      </c>
      <c r="AQ267" s="281" t="str">
        <f t="shared" si="122"/>
        <v>Préciser montant FI, mode de passation et Type marché</v>
      </c>
      <c r="AR267" s="281" t="str">
        <f t="shared" si="123"/>
        <v>Préciser montant FI, mode de passation et Type marché</v>
      </c>
      <c r="AS267" s="281" t="str">
        <f t="shared" si="124"/>
        <v>Préciser montant FI, mode de passation et Type marché</v>
      </c>
      <c r="AT267" s="281" t="str">
        <f t="shared" si="125"/>
        <v>Préciser montant FI, mode de passation et Type marché</v>
      </c>
      <c r="AU267" s="281" t="str">
        <f t="shared" si="126"/>
        <v>Compléter délais du marché</v>
      </c>
      <c r="AV267" s="281" t="str">
        <f t="shared" si="127"/>
        <v>Compléter délais du marché</v>
      </c>
      <c r="AW267" s="280"/>
      <c r="AX267" s="284">
        <f t="shared" si="128"/>
        <v>0</v>
      </c>
      <c r="AY267" s="280"/>
      <c r="AZ267" s="284">
        <f t="shared" si="129"/>
        <v>0</v>
      </c>
      <c r="BA267" s="280"/>
      <c r="BB267" s="284">
        <f t="shared" si="130"/>
        <v>0</v>
      </c>
      <c r="BC267" s="280"/>
      <c r="BD267" s="284">
        <f t="shared" si="131"/>
        <v>0</v>
      </c>
      <c r="BE267" s="280"/>
      <c r="BF267" s="284">
        <f t="shared" si="132"/>
        <v>0</v>
      </c>
      <c r="BG267" s="280"/>
      <c r="BH267" s="284">
        <f t="shared" si="133"/>
        <v>0</v>
      </c>
      <c r="BI267" s="280" t="str">
        <f t="shared" si="134"/>
        <v/>
      </c>
      <c r="BJ267" s="280"/>
      <c r="BK267" s="284">
        <f t="shared" si="135"/>
        <v>0</v>
      </c>
      <c r="BL267" s="280"/>
      <c r="BM267" s="284">
        <f t="shared" si="136"/>
        <v>0</v>
      </c>
      <c r="BN267" s="271">
        <f t="shared" si="137"/>
        <v>0</v>
      </c>
      <c r="BO267" s="271" t="str">
        <f t="shared" si="138"/>
        <v>Confection</v>
      </c>
      <c r="BP267" s="271">
        <f t="shared" si="139"/>
        <v>0</v>
      </c>
      <c r="BQ267" s="269"/>
      <c r="BR267" s="269"/>
      <c r="BS267" s="269"/>
      <c r="BT267" s="285"/>
      <c r="BU267" s="273"/>
    </row>
    <row r="268" spans="1:73" ht="60.75" thickBot="1" x14ac:dyDescent="0.3">
      <c r="A268" s="269"/>
      <c r="B268" s="270"/>
      <c r="C268" s="271" t="str">
        <f t="shared" si="112"/>
        <v/>
      </c>
      <c r="D268" s="271" t="str">
        <f t="shared" si="113"/>
        <v/>
      </c>
      <c r="E268" s="270"/>
      <c r="F268" s="273"/>
      <c r="G268" s="269"/>
      <c r="H268" s="274"/>
      <c r="I268" s="274"/>
      <c r="J268" s="274"/>
      <c r="K268" s="274"/>
      <c r="L268" s="274"/>
      <c r="M268" s="275"/>
      <c r="N268" s="274"/>
      <c r="O268" s="276" t="str">
        <f t="shared" si="114"/>
        <v>Compéter montant FI</v>
      </c>
      <c r="P268" s="277" t="str">
        <f t="shared" si="115"/>
        <v/>
      </c>
      <c r="Q268" s="274"/>
      <c r="R268" s="276" t="str">
        <f t="shared" si="116"/>
        <v>Compléter montant contrat</v>
      </c>
      <c r="S268" s="278" t="str">
        <f t="shared" si="117"/>
        <v/>
      </c>
      <c r="T268" s="274"/>
      <c r="U268" s="276" t="str">
        <f t="shared" si="118"/>
        <v>Compléter montant contrat</v>
      </c>
      <c r="V268" s="279"/>
      <c r="W268" s="279"/>
      <c r="X268" s="279"/>
      <c r="Y268" s="274"/>
      <c r="Z268" s="280"/>
      <c r="AA268" s="281" t="str">
        <f t="shared" si="119"/>
        <v>Compléter date émission</v>
      </c>
      <c r="AB268" s="269"/>
      <c r="AC268" s="269"/>
      <c r="AD268" s="282"/>
      <c r="AE268" s="282"/>
      <c r="AF268" s="270"/>
      <c r="AG268" s="269"/>
      <c r="AH268" s="269"/>
      <c r="AI268" s="269"/>
      <c r="AJ268" s="269"/>
      <c r="AK268" s="283" t="str">
        <f t="shared" si="120"/>
        <v>Compléter mode de gestion et montant FI</v>
      </c>
      <c r="AL268" s="270"/>
      <c r="AM268" s="270"/>
      <c r="AN268" s="270"/>
      <c r="AO268" s="280"/>
      <c r="AP268" s="281" t="str">
        <f t="shared" si="121"/>
        <v>Préciser montant FI, mode de passation et Type marché</v>
      </c>
      <c r="AQ268" s="281" t="str">
        <f t="shared" si="122"/>
        <v>Préciser montant FI, mode de passation et Type marché</v>
      </c>
      <c r="AR268" s="281" t="str">
        <f t="shared" si="123"/>
        <v>Préciser montant FI, mode de passation et Type marché</v>
      </c>
      <c r="AS268" s="281" t="str">
        <f t="shared" si="124"/>
        <v>Préciser montant FI, mode de passation et Type marché</v>
      </c>
      <c r="AT268" s="281" t="str">
        <f t="shared" si="125"/>
        <v>Préciser montant FI, mode de passation et Type marché</v>
      </c>
      <c r="AU268" s="281" t="str">
        <f t="shared" si="126"/>
        <v>Compléter délais du marché</v>
      </c>
      <c r="AV268" s="281" t="str">
        <f t="shared" si="127"/>
        <v>Compléter délais du marché</v>
      </c>
      <c r="AW268" s="280"/>
      <c r="AX268" s="284">
        <f t="shared" si="128"/>
        <v>0</v>
      </c>
      <c r="AY268" s="280"/>
      <c r="AZ268" s="284">
        <f t="shared" si="129"/>
        <v>0</v>
      </c>
      <c r="BA268" s="280"/>
      <c r="BB268" s="284">
        <f t="shared" si="130"/>
        <v>0</v>
      </c>
      <c r="BC268" s="280"/>
      <c r="BD268" s="284">
        <f t="shared" si="131"/>
        <v>0</v>
      </c>
      <c r="BE268" s="280"/>
      <c r="BF268" s="284">
        <f t="shared" si="132"/>
        <v>0</v>
      </c>
      <c r="BG268" s="280"/>
      <c r="BH268" s="284">
        <f t="shared" si="133"/>
        <v>0</v>
      </c>
      <c r="BI268" s="280" t="str">
        <f t="shared" si="134"/>
        <v/>
      </c>
      <c r="BJ268" s="280"/>
      <c r="BK268" s="284">
        <f t="shared" si="135"/>
        <v>0</v>
      </c>
      <c r="BL268" s="280"/>
      <c r="BM268" s="284">
        <f t="shared" si="136"/>
        <v>0</v>
      </c>
      <c r="BN268" s="271">
        <f t="shared" si="137"/>
        <v>0</v>
      </c>
      <c r="BO268" s="271" t="str">
        <f t="shared" si="138"/>
        <v>Confection</v>
      </c>
      <c r="BP268" s="271">
        <f t="shared" si="139"/>
        <v>0</v>
      </c>
      <c r="BQ268" s="269"/>
      <c r="BR268" s="269"/>
      <c r="BS268" s="269"/>
      <c r="BT268" s="285"/>
      <c r="BU268" s="273"/>
    </row>
    <row r="269" spans="1:73" ht="60.75" thickBot="1" x14ac:dyDescent="0.3">
      <c r="A269" s="269"/>
      <c r="B269" s="270"/>
      <c r="C269" s="271" t="str">
        <f t="shared" si="112"/>
        <v/>
      </c>
      <c r="D269" s="271" t="str">
        <f t="shared" si="113"/>
        <v/>
      </c>
      <c r="E269" s="270"/>
      <c r="F269" s="273"/>
      <c r="G269" s="269"/>
      <c r="H269" s="274"/>
      <c r="I269" s="274"/>
      <c r="J269" s="274"/>
      <c r="K269" s="274"/>
      <c r="L269" s="274"/>
      <c r="M269" s="275"/>
      <c r="N269" s="274"/>
      <c r="O269" s="276" t="str">
        <f t="shared" si="114"/>
        <v>Compéter montant FI</v>
      </c>
      <c r="P269" s="277" t="str">
        <f t="shared" si="115"/>
        <v/>
      </c>
      <c r="Q269" s="274"/>
      <c r="R269" s="276" t="str">
        <f t="shared" si="116"/>
        <v>Compléter montant contrat</v>
      </c>
      <c r="S269" s="278" t="str">
        <f t="shared" si="117"/>
        <v/>
      </c>
      <c r="T269" s="274"/>
      <c r="U269" s="276" t="str">
        <f t="shared" si="118"/>
        <v>Compléter montant contrat</v>
      </c>
      <c r="V269" s="279"/>
      <c r="W269" s="279"/>
      <c r="X269" s="279"/>
      <c r="Y269" s="274"/>
      <c r="Z269" s="280"/>
      <c r="AA269" s="281" t="str">
        <f t="shared" si="119"/>
        <v>Compléter date émission</v>
      </c>
      <c r="AB269" s="269"/>
      <c r="AC269" s="269"/>
      <c r="AD269" s="282"/>
      <c r="AE269" s="282"/>
      <c r="AF269" s="270"/>
      <c r="AG269" s="269"/>
      <c r="AH269" s="269"/>
      <c r="AI269" s="269"/>
      <c r="AJ269" s="269"/>
      <c r="AK269" s="283" t="str">
        <f t="shared" si="120"/>
        <v>Compléter mode de gestion et montant FI</v>
      </c>
      <c r="AL269" s="270"/>
      <c r="AM269" s="270"/>
      <c r="AN269" s="270"/>
      <c r="AO269" s="280"/>
      <c r="AP269" s="281" t="str">
        <f t="shared" si="121"/>
        <v>Préciser montant FI, mode de passation et Type marché</v>
      </c>
      <c r="AQ269" s="281" t="str">
        <f t="shared" si="122"/>
        <v>Préciser montant FI, mode de passation et Type marché</v>
      </c>
      <c r="AR269" s="281" t="str">
        <f t="shared" si="123"/>
        <v>Préciser montant FI, mode de passation et Type marché</v>
      </c>
      <c r="AS269" s="281" t="str">
        <f t="shared" si="124"/>
        <v>Préciser montant FI, mode de passation et Type marché</v>
      </c>
      <c r="AT269" s="281" t="str">
        <f t="shared" si="125"/>
        <v>Préciser montant FI, mode de passation et Type marché</v>
      </c>
      <c r="AU269" s="281" t="str">
        <f t="shared" si="126"/>
        <v>Compléter délais du marché</v>
      </c>
      <c r="AV269" s="281" t="str">
        <f t="shared" si="127"/>
        <v>Compléter délais du marché</v>
      </c>
      <c r="AW269" s="280"/>
      <c r="AX269" s="284">
        <f t="shared" si="128"/>
        <v>0</v>
      </c>
      <c r="AY269" s="280"/>
      <c r="AZ269" s="284">
        <f t="shared" si="129"/>
        <v>0</v>
      </c>
      <c r="BA269" s="280"/>
      <c r="BB269" s="284">
        <f t="shared" si="130"/>
        <v>0</v>
      </c>
      <c r="BC269" s="280"/>
      <c r="BD269" s="284">
        <f t="shared" si="131"/>
        <v>0</v>
      </c>
      <c r="BE269" s="280"/>
      <c r="BF269" s="284">
        <f t="shared" si="132"/>
        <v>0</v>
      </c>
      <c r="BG269" s="280"/>
      <c r="BH269" s="284">
        <f t="shared" si="133"/>
        <v>0</v>
      </c>
      <c r="BI269" s="280" t="str">
        <f t="shared" si="134"/>
        <v/>
      </c>
      <c r="BJ269" s="280"/>
      <c r="BK269" s="284">
        <f t="shared" si="135"/>
        <v>0</v>
      </c>
      <c r="BL269" s="280"/>
      <c r="BM269" s="284">
        <f t="shared" si="136"/>
        <v>0</v>
      </c>
      <c r="BN269" s="271">
        <f t="shared" si="137"/>
        <v>0</v>
      </c>
      <c r="BO269" s="271" t="str">
        <f t="shared" si="138"/>
        <v>Confection</v>
      </c>
      <c r="BP269" s="271">
        <f t="shared" si="139"/>
        <v>0</v>
      </c>
      <c r="BQ269" s="269"/>
      <c r="BR269" s="269"/>
      <c r="BS269" s="269"/>
      <c r="BT269" s="285"/>
      <c r="BU269" s="273"/>
    </row>
    <row r="270" spans="1:73" ht="60.75" thickBot="1" x14ac:dyDescent="0.3">
      <c r="A270" s="269"/>
      <c r="B270" s="270"/>
      <c r="C270" s="271" t="str">
        <f t="shared" si="112"/>
        <v/>
      </c>
      <c r="D270" s="271" t="str">
        <f t="shared" si="113"/>
        <v/>
      </c>
      <c r="E270" s="270"/>
      <c r="F270" s="273"/>
      <c r="G270" s="269"/>
      <c r="H270" s="274"/>
      <c r="I270" s="274"/>
      <c r="J270" s="274"/>
      <c r="K270" s="274"/>
      <c r="L270" s="274"/>
      <c r="M270" s="275"/>
      <c r="N270" s="274"/>
      <c r="O270" s="276" t="str">
        <f t="shared" si="114"/>
        <v>Compéter montant FI</v>
      </c>
      <c r="P270" s="277" t="str">
        <f t="shared" si="115"/>
        <v/>
      </c>
      <c r="Q270" s="274"/>
      <c r="R270" s="276" t="str">
        <f t="shared" si="116"/>
        <v>Compléter montant contrat</v>
      </c>
      <c r="S270" s="278" t="str">
        <f t="shared" si="117"/>
        <v/>
      </c>
      <c r="T270" s="274"/>
      <c r="U270" s="276" t="str">
        <f t="shared" si="118"/>
        <v>Compléter montant contrat</v>
      </c>
      <c r="V270" s="279"/>
      <c r="W270" s="279"/>
      <c r="X270" s="279"/>
      <c r="Y270" s="274"/>
      <c r="Z270" s="280"/>
      <c r="AA270" s="281" t="str">
        <f t="shared" si="119"/>
        <v>Compléter date émission</v>
      </c>
      <c r="AB270" s="269"/>
      <c r="AC270" s="269"/>
      <c r="AD270" s="282"/>
      <c r="AE270" s="282"/>
      <c r="AF270" s="270"/>
      <c r="AG270" s="269"/>
      <c r="AH270" s="269"/>
      <c r="AI270" s="269"/>
      <c r="AJ270" s="269"/>
      <c r="AK270" s="283" t="str">
        <f t="shared" si="120"/>
        <v>Compléter mode de gestion et montant FI</v>
      </c>
      <c r="AL270" s="270"/>
      <c r="AM270" s="270"/>
      <c r="AN270" s="270"/>
      <c r="AO270" s="280"/>
      <c r="AP270" s="281" t="str">
        <f t="shared" si="121"/>
        <v>Préciser montant FI, mode de passation et Type marché</v>
      </c>
      <c r="AQ270" s="281" t="str">
        <f t="shared" si="122"/>
        <v>Préciser montant FI, mode de passation et Type marché</v>
      </c>
      <c r="AR270" s="281" t="str">
        <f t="shared" si="123"/>
        <v>Préciser montant FI, mode de passation et Type marché</v>
      </c>
      <c r="AS270" s="281" t="str">
        <f t="shared" si="124"/>
        <v>Préciser montant FI, mode de passation et Type marché</v>
      </c>
      <c r="AT270" s="281" t="str">
        <f t="shared" si="125"/>
        <v>Préciser montant FI, mode de passation et Type marché</v>
      </c>
      <c r="AU270" s="281" t="str">
        <f t="shared" si="126"/>
        <v>Compléter délais du marché</v>
      </c>
      <c r="AV270" s="281" t="str">
        <f t="shared" si="127"/>
        <v>Compléter délais du marché</v>
      </c>
      <c r="AW270" s="280"/>
      <c r="AX270" s="284">
        <f t="shared" si="128"/>
        <v>0</v>
      </c>
      <c r="AY270" s="280"/>
      <c r="AZ270" s="284">
        <f t="shared" si="129"/>
        <v>0</v>
      </c>
      <c r="BA270" s="280"/>
      <c r="BB270" s="284">
        <f t="shared" si="130"/>
        <v>0</v>
      </c>
      <c r="BC270" s="280"/>
      <c r="BD270" s="284">
        <f t="shared" si="131"/>
        <v>0</v>
      </c>
      <c r="BE270" s="280"/>
      <c r="BF270" s="284">
        <f t="shared" si="132"/>
        <v>0</v>
      </c>
      <c r="BG270" s="280"/>
      <c r="BH270" s="284">
        <f t="shared" si="133"/>
        <v>0</v>
      </c>
      <c r="BI270" s="280" t="str">
        <f t="shared" si="134"/>
        <v/>
      </c>
      <c r="BJ270" s="280"/>
      <c r="BK270" s="284">
        <f t="shared" si="135"/>
        <v>0</v>
      </c>
      <c r="BL270" s="280"/>
      <c r="BM270" s="284">
        <f t="shared" si="136"/>
        <v>0</v>
      </c>
      <c r="BN270" s="271">
        <f t="shared" si="137"/>
        <v>0</v>
      </c>
      <c r="BO270" s="271" t="str">
        <f t="shared" si="138"/>
        <v>Confection</v>
      </c>
      <c r="BP270" s="271">
        <f t="shared" si="139"/>
        <v>0</v>
      </c>
      <c r="BQ270" s="269"/>
      <c r="BR270" s="269"/>
      <c r="BS270" s="269"/>
      <c r="BT270" s="285"/>
      <c r="BU270" s="273"/>
    </row>
    <row r="271" spans="1:73" ht="60.75" thickBot="1" x14ac:dyDescent="0.3">
      <c r="A271" s="269"/>
      <c r="B271" s="270"/>
      <c r="C271" s="271" t="str">
        <f t="shared" si="112"/>
        <v/>
      </c>
      <c r="D271" s="271" t="str">
        <f t="shared" si="113"/>
        <v/>
      </c>
      <c r="E271" s="270"/>
      <c r="F271" s="273"/>
      <c r="G271" s="269"/>
      <c r="H271" s="274"/>
      <c r="I271" s="274"/>
      <c r="J271" s="274"/>
      <c r="K271" s="274"/>
      <c r="L271" s="274"/>
      <c r="M271" s="275"/>
      <c r="N271" s="274"/>
      <c r="O271" s="276" t="str">
        <f t="shared" si="114"/>
        <v>Compéter montant FI</v>
      </c>
      <c r="P271" s="277" t="str">
        <f t="shared" si="115"/>
        <v/>
      </c>
      <c r="Q271" s="274"/>
      <c r="R271" s="276" t="str">
        <f t="shared" si="116"/>
        <v>Compléter montant contrat</v>
      </c>
      <c r="S271" s="278" t="str">
        <f t="shared" si="117"/>
        <v/>
      </c>
      <c r="T271" s="274"/>
      <c r="U271" s="276" t="str">
        <f t="shared" si="118"/>
        <v>Compléter montant contrat</v>
      </c>
      <c r="V271" s="279"/>
      <c r="W271" s="279"/>
      <c r="X271" s="279"/>
      <c r="Y271" s="274"/>
      <c r="Z271" s="280"/>
      <c r="AA271" s="281" t="str">
        <f t="shared" si="119"/>
        <v>Compléter date émission</v>
      </c>
      <c r="AB271" s="269"/>
      <c r="AC271" s="269"/>
      <c r="AD271" s="282"/>
      <c r="AE271" s="282"/>
      <c r="AF271" s="270"/>
      <c r="AG271" s="269"/>
      <c r="AH271" s="269"/>
      <c r="AI271" s="269"/>
      <c r="AJ271" s="269"/>
      <c r="AK271" s="283" t="str">
        <f t="shared" si="120"/>
        <v>Compléter mode de gestion et montant FI</v>
      </c>
      <c r="AL271" s="270"/>
      <c r="AM271" s="270"/>
      <c r="AN271" s="270"/>
      <c r="AO271" s="280"/>
      <c r="AP271" s="281" t="str">
        <f t="shared" si="121"/>
        <v>Préciser montant FI, mode de passation et Type marché</v>
      </c>
      <c r="AQ271" s="281" t="str">
        <f t="shared" si="122"/>
        <v>Préciser montant FI, mode de passation et Type marché</v>
      </c>
      <c r="AR271" s="281" t="str">
        <f t="shared" si="123"/>
        <v>Préciser montant FI, mode de passation et Type marché</v>
      </c>
      <c r="AS271" s="281" t="str">
        <f t="shared" si="124"/>
        <v>Préciser montant FI, mode de passation et Type marché</v>
      </c>
      <c r="AT271" s="281" t="str">
        <f t="shared" si="125"/>
        <v>Préciser montant FI, mode de passation et Type marché</v>
      </c>
      <c r="AU271" s="281" t="str">
        <f t="shared" si="126"/>
        <v>Compléter délais du marché</v>
      </c>
      <c r="AV271" s="281" t="str">
        <f t="shared" si="127"/>
        <v>Compléter délais du marché</v>
      </c>
      <c r="AW271" s="280"/>
      <c r="AX271" s="284">
        <f t="shared" si="128"/>
        <v>0</v>
      </c>
      <c r="AY271" s="280"/>
      <c r="AZ271" s="284">
        <f t="shared" si="129"/>
        <v>0</v>
      </c>
      <c r="BA271" s="280"/>
      <c r="BB271" s="284">
        <f t="shared" si="130"/>
        <v>0</v>
      </c>
      <c r="BC271" s="280"/>
      <c r="BD271" s="284">
        <f t="shared" si="131"/>
        <v>0</v>
      </c>
      <c r="BE271" s="280"/>
      <c r="BF271" s="284">
        <f t="shared" si="132"/>
        <v>0</v>
      </c>
      <c r="BG271" s="280"/>
      <c r="BH271" s="284">
        <f t="shared" si="133"/>
        <v>0</v>
      </c>
      <c r="BI271" s="280" t="str">
        <f t="shared" si="134"/>
        <v/>
      </c>
      <c r="BJ271" s="280"/>
      <c r="BK271" s="284">
        <f t="shared" si="135"/>
        <v>0</v>
      </c>
      <c r="BL271" s="280"/>
      <c r="BM271" s="284">
        <f t="shared" si="136"/>
        <v>0</v>
      </c>
      <c r="BN271" s="271">
        <f t="shared" si="137"/>
        <v>0</v>
      </c>
      <c r="BO271" s="271" t="str">
        <f t="shared" si="138"/>
        <v>Confection</v>
      </c>
      <c r="BP271" s="271">
        <f t="shared" si="139"/>
        <v>0</v>
      </c>
      <c r="BQ271" s="269"/>
      <c r="BR271" s="269"/>
      <c r="BS271" s="269"/>
      <c r="BT271" s="285"/>
      <c r="BU271" s="273"/>
    </row>
    <row r="272" spans="1:73" ht="60.75" thickBot="1" x14ac:dyDescent="0.3">
      <c r="A272" s="269"/>
      <c r="B272" s="270"/>
      <c r="C272" s="271" t="str">
        <f t="shared" si="112"/>
        <v/>
      </c>
      <c r="D272" s="271" t="str">
        <f t="shared" si="113"/>
        <v/>
      </c>
      <c r="E272" s="270"/>
      <c r="F272" s="273"/>
      <c r="G272" s="269"/>
      <c r="H272" s="274"/>
      <c r="I272" s="274"/>
      <c r="J272" s="274"/>
      <c r="K272" s="274"/>
      <c r="L272" s="274"/>
      <c r="M272" s="275"/>
      <c r="N272" s="274"/>
      <c r="O272" s="276" t="str">
        <f t="shared" si="114"/>
        <v>Compéter montant FI</v>
      </c>
      <c r="P272" s="277" t="str">
        <f t="shared" si="115"/>
        <v/>
      </c>
      <c r="Q272" s="274"/>
      <c r="R272" s="276" t="str">
        <f t="shared" si="116"/>
        <v>Compléter montant contrat</v>
      </c>
      <c r="S272" s="278" t="str">
        <f t="shared" si="117"/>
        <v/>
      </c>
      <c r="T272" s="274"/>
      <c r="U272" s="276" t="str">
        <f t="shared" si="118"/>
        <v>Compléter montant contrat</v>
      </c>
      <c r="V272" s="279"/>
      <c r="W272" s="279"/>
      <c r="X272" s="279"/>
      <c r="Y272" s="274"/>
      <c r="Z272" s="280"/>
      <c r="AA272" s="281" t="str">
        <f t="shared" si="119"/>
        <v>Compléter date émission</v>
      </c>
      <c r="AB272" s="269"/>
      <c r="AC272" s="269"/>
      <c r="AD272" s="282"/>
      <c r="AE272" s="282"/>
      <c r="AF272" s="270"/>
      <c r="AG272" s="269"/>
      <c r="AH272" s="269"/>
      <c r="AI272" s="269"/>
      <c r="AJ272" s="269"/>
      <c r="AK272" s="283" t="str">
        <f t="shared" si="120"/>
        <v>Compléter mode de gestion et montant FI</v>
      </c>
      <c r="AL272" s="270"/>
      <c r="AM272" s="270"/>
      <c r="AN272" s="270"/>
      <c r="AO272" s="280"/>
      <c r="AP272" s="281" t="str">
        <f t="shared" si="121"/>
        <v>Préciser montant FI, mode de passation et Type marché</v>
      </c>
      <c r="AQ272" s="281" t="str">
        <f t="shared" si="122"/>
        <v>Préciser montant FI, mode de passation et Type marché</v>
      </c>
      <c r="AR272" s="281" t="str">
        <f t="shared" si="123"/>
        <v>Préciser montant FI, mode de passation et Type marché</v>
      </c>
      <c r="AS272" s="281" t="str">
        <f t="shared" si="124"/>
        <v>Préciser montant FI, mode de passation et Type marché</v>
      </c>
      <c r="AT272" s="281" t="str">
        <f t="shared" si="125"/>
        <v>Préciser montant FI, mode de passation et Type marché</v>
      </c>
      <c r="AU272" s="281" t="str">
        <f t="shared" si="126"/>
        <v>Compléter délais du marché</v>
      </c>
      <c r="AV272" s="281" t="str">
        <f t="shared" si="127"/>
        <v>Compléter délais du marché</v>
      </c>
      <c r="AW272" s="280"/>
      <c r="AX272" s="284">
        <f t="shared" si="128"/>
        <v>0</v>
      </c>
      <c r="AY272" s="280"/>
      <c r="AZ272" s="284">
        <f t="shared" si="129"/>
        <v>0</v>
      </c>
      <c r="BA272" s="280"/>
      <c r="BB272" s="284">
        <f t="shared" si="130"/>
        <v>0</v>
      </c>
      <c r="BC272" s="280"/>
      <c r="BD272" s="284">
        <f t="shared" si="131"/>
        <v>0</v>
      </c>
      <c r="BE272" s="280"/>
      <c r="BF272" s="284">
        <f t="shared" si="132"/>
        <v>0</v>
      </c>
      <c r="BG272" s="280"/>
      <c r="BH272" s="284">
        <f t="shared" si="133"/>
        <v>0</v>
      </c>
      <c r="BI272" s="280" t="str">
        <f t="shared" si="134"/>
        <v/>
      </c>
      <c r="BJ272" s="280"/>
      <c r="BK272" s="284">
        <f t="shared" si="135"/>
        <v>0</v>
      </c>
      <c r="BL272" s="280"/>
      <c r="BM272" s="284">
        <f t="shared" si="136"/>
        <v>0</v>
      </c>
      <c r="BN272" s="271">
        <f t="shared" si="137"/>
        <v>0</v>
      </c>
      <c r="BO272" s="271" t="str">
        <f t="shared" si="138"/>
        <v>Confection</v>
      </c>
      <c r="BP272" s="271">
        <f t="shared" si="139"/>
        <v>0</v>
      </c>
      <c r="BQ272" s="269"/>
      <c r="BR272" s="269"/>
      <c r="BS272" s="269"/>
      <c r="BT272" s="285"/>
      <c r="BU272" s="273"/>
    </row>
    <row r="273" spans="1:73" ht="60.75" thickBot="1" x14ac:dyDescent="0.3">
      <c r="A273" s="269"/>
      <c r="B273" s="270"/>
      <c r="C273" s="271" t="str">
        <f t="shared" si="112"/>
        <v/>
      </c>
      <c r="D273" s="271" t="str">
        <f t="shared" si="113"/>
        <v/>
      </c>
      <c r="E273" s="270"/>
      <c r="F273" s="273"/>
      <c r="G273" s="269"/>
      <c r="H273" s="274"/>
      <c r="I273" s="274"/>
      <c r="J273" s="274"/>
      <c r="K273" s="274"/>
      <c r="L273" s="274"/>
      <c r="M273" s="275"/>
      <c r="N273" s="274"/>
      <c r="O273" s="276" t="str">
        <f t="shared" si="114"/>
        <v>Compéter montant FI</v>
      </c>
      <c r="P273" s="277" t="str">
        <f t="shared" si="115"/>
        <v/>
      </c>
      <c r="Q273" s="274"/>
      <c r="R273" s="276" t="str">
        <f t="shared" si="116"/>
        <v>Compléter montant contrat</v>
      </c>
      <c r="S273" s="278" t="str">
        <f t="shared" si="117"/>
        <v/>
      </c>
      <c r="T273" s="274"/>
      <c r="U273" s="276" t="str">
        <f t="shared" si="118"/>
        <v>Compléter montant contrat</v>
      </c>
      <c r="V273" s="279"/>
      <c r="W273" s="279"/>
      <c r="X273" s="279"/>
      <c r="Y273" s="274"/>
      <c r="Z273" s="280"/>
      <c r="AA273" s="281" t="str">
        <f t="shared" si="119"/>
        <v>Compléter date émission</v>
      </c>
      <c r="AB273" s="269"/>
      <c r="AC273" s="269"/>
      <c r="AD273" s="282"/>
      <c r="AE273" s="282"/>
      <c r="AF273" s="270"/>
      <c r="AG273" s="269"/>
      <c r="AH273" s="269"/>
      <c r="AI273" s="269"/>
      <c r="AJ273" s="269"/>
      <c r="AK273" s="283" t="str">
        <f t="shared" si="120"/>
        <v>Compléter mode de gestion et montant FI</v>
      </c>
      <c r="AL273" s="270"/>
      <c r="AM273" s="270"/>
      <c r="AN273" s="270"/>
      <c r="AO273" s="280"/>
      <c r="AP273" s="281" t="str">
        <f t="shared" si="121"/>
        <v>Préciser montant FI, mode de passation et Type marché</v>
      </c>
      <c r="AQ273" s="281" t="str">
        <f t="shared" si="122"/>
        <v>Préciser montant FI, mode de passation et Type marché</v>
      </c>
      <c r="AR273" s="281" t="str">
        <f t="shared" si="123"/>
        <v>Préciser montant FI, mode de passation et Type marché</v>
      </c>
      <c r="AS273" s="281" t="str">
        <f t="shared" si="124"/>
        <v>Préciser montant FI, mode de passation et Type marché</v>
      </c>
      <c r="AT273" s="281" t="str">
        <f t="shared" si="125"/>
        <v>Préciser montant FI, mode de passation et Type marché</v>
      </c>
      <c r="AU273" s="281" t="str">
        <f t="shared" si="126"/>
        <v>Compléter délais du marché</v>
      </c>
      <c r="AV273" s="281" t="str">
        <f t="shared" si="127"/>
        <v>Compléter délais du marché</v>
      </c>
      <c r="AW273" s="280"/>
      <c r="AX273" s="284">
        <f t="shared" si="128"/>
        <v>0</v>
      </c>
      <c r="AY273" s="280"/>
      <c r="AZ273" s="284">
        <f t="shared" si="129"/>
        <v>0</v>
      </c>
      <c r="BA273" s="280"/>
      <c r="BB273" s="284">
        <f t="shared" si="130"/>
        <v>0</v>
      </c>
      <c r="BC273" s="280"/>
      <c r="BD273" s="284">
        <f t="shared" si="131"/>
        <v>0</v>
      </c>
      <c r="BE273" s="280"/>
      <c r="BF273" s="284">
        <f t="shared" si="132"/>
        <v>0</v>
      </c>
      <c r="BG273" s="280"/>
      <c r="BH273" s="284">
        <f t="shared" si="133"/>
        <v>0</v>
      </c>
      <c r="BI273" s="280" t="str">
        <f t="shared" si="134"/>
        <v/>
      </c>
      <c r="BJ273" s="280"/>
      <c r="BK273" s="284">
        <f t="shared" si="135"/>
        <v>0</v>
      </c>
      <c r="BL273" s="280"/>
      <c r="BM273" s="284">
        <f t="shared" si="136"/>
        <v>0</v>
      </c>
      <c r="BN273" s="271">
        <f t="shared" si="137"/>
        <v>0</v>
      </c>
      <c r="BO273" s="271" t="str">
        <f t="shared" si="138"/>
        <v>Confection</v>
      </c>
      <c r="BP273" s="271">
        <f t="shared" si="139"/>
        <v>0</v>
      </c>
      <c r="BQ273" s="269"/>
      <c r="BR273" s="269"/>
      <c r="BS273" s="269"/>
      <c r="BT273" s="285"/>
      <c r="BU273" s="273"/>
    </row>
    <row r="274" spans="1:73" ht="60.75" thickBot="1" x14ac:dyDescent="0.3">
      <c r="A274" s="269"/>
      <c r="B274" s="270"/>
      <c r="C274" s="271" t="str">
        <f t="shared" si="112"/>
        <v/>
      </c>
      <c r="D274" s="271" t="str">
        <f t="shared" si="113"/>
        <v/>
      </c>
      <c r="E274" s="270"/>
      <c r="F274" s="273"/>
      <c r="G274" s="269"/>
      <c r="H274" s="274"/>
      <c r="I274" s="274"/>
      <c r="J274" s="274"/>
      <c r="K274" s="274"/>
      <c r="L274" s="274"/>
      <c r="M274" s="275"/>
      <c r="N274" s="274"/>
      <c r="O274" s="276" t="str">
        <f t="shared" si="114"/>
        <v>Compéter montant FI</v>
      </c>
      <c r="P274" s="277" t="str">
        <f t="shared" si="115"/>
        <v/>
      </c>
      <c r="Q274" s="274"/>
      <c r="R274" s="276" t="str">
        <f t="shared" si="116"/>
        <v>Compléter montant contrat</v>
      </c>
      <c r="S274" s="278" t="str">
        <f t="shared" si="117"/>
        <v/>
      </c>
      <c r="T274" s="274"/>
      <c r="U274" s="276" t="str">
        <f t="shared" si="118"/>
        <v>Compléter montant contrat</v>
      </c>
      <c r="V274" s="279"/>
      <c r="W274" s="279"/>
      <c r="X274" s="279"/>
      <c r="Y274" s="274"/>
      <c r="Z274" s="280"/>
      <c r="AA274" s="281" t="str">
        <f t="shared" si="119"/>
        <v>Compléter date émission</v>
      </c>
      <c r="AB274" s="269"/>
      <c r="AC274" s="269"/>
      <c r="AD274" s="282"/>
      <c r="AE274" s="282"/>
      <c r="AF274" s="270"/>
      <c r="AG274" s="269"/>
      <c r="AH274" s="269"/>
      <c r="AI274" s="269"/>
      <c r="AJ274" s="269"/>
      <c r="AK274" s="283" t="str">
        <f t="shared" si="120"/>
        <v>Compléter mode de gestion et montant FI</v>
      </c>
      <c r="AL274" s="270"/>
      <c r="AM274" s="270"/>
      <c r="AN274" s="270"/>
      <c r="AO274" s="280"/>
      <c r="AP274" s="281" t="str">
        <f t="shared" si="121"/>
        <v>Préciser montant FI, mode de passation et Type marché</v>
      </c>
      <c r="AQ274" s="281" t="str">
        <f t="shared" si="122"/>
        <v>Préciser montant FI, mode de passation et Type marché</v>
      </c>
      <c r="AR274" s="281" t="str">
        <f t="shared" si="123"/>
        <v>Préciser montant FI, mode de passation et Type marché</v>
      </c>
      <c r="AS274" s="281" t="str">
        <f t="shared" si="124"/>
        <v>Préciser montant FI, mode de passation et Type marché</v>
      </c>
      <c r="AT274" s="281" t="str">
        <f t="shared" si="125"/>
        <v>Préciser montant FI, mode de passation et Type marché</v>
      </c>
      <c r="AU274" s="281" t="str">
        <f t="shared" si="126"/>
        <v>Compléter délais du marché</v>
      </c>
      <c r="AV274" s="281" t="str">
        <f t="shared" si="127"/>
        <v>Compléter délais du marché</v>
      </c>
      <c r="AW274" s="280"/>
      <c r="AX274" s="284">
        <f t="shared" si="128"/>
        <v>0</v>
      </c>
      <c r="AY274" s="280"/>
      <c r="AZ274" s="284">
        <f t="shared" si="129"/>
        <v>0</v>
      </c>
      <c r="BA274" s="280"/>
      <c r="BB274" s="284">
        <f t="shared" si="130"/>
        <v>0</v>
      </c>
      <c r="BC274" s="280"/>
      <c r="BD274" s="284">
        <f t="shared" si="131"/>
        <v>0</v>
      </c>
      <c r="BE274" s="280"/>
      <c r="BF274" s="284">
        <f t="shared" si="132"/>
        <v>0</v>
      </c>
      <c r="BG274" s="280"/>
      <c r="BH274" s="284">
        <f t="shared" si="133"/>
        <v>0</v>
      </c>
      <c r="BI274" s="280" t="str">
        <f t="shared" si="134"/>
        <v/>
      </c>
      <c r="BJ274" s="280"/>
      <c r="BK274" s="284">
        <f t="shared" si="135"/>
        <v>0</v>
      </c>
      <c r="BL274" s="280"/>
      <c r="BM274" s="284">
        <f t="shared" si="136"/>
        <v>0</v>
      </c>
      <c r="BN274" s="271">
        <f t="shared" si="137"/>
        <v>0</v>
      </c>
      <c r="BO274" s="271" t="str">
        <f t="shared" si="138"/>
        <v>Confection</v>
      </c>
      <c r="BP274" s="271">
        <f t="shared" si="139"/>
        <v>0</v>
      </c>
      <c r="BQ274" s="269"/>
      <c r="BR274" s="269"/>
      <c r="BS274" s="269"/>
      <c r="BT274" s="285"/>
      <c r="BU274" s="273"/>
    </row>
    <row r="275" spans="1:73" ht="60.75" thickBot="1" x14ac:dyDescent="0.3">
      <c r="A275" s="269"/>
      <c r="B275" s="270"/>
      <c r="C275" s="271" t="str">
        <f t="shared" si="112"/>
        <v/>
      </c>
      <c r="D275" s="271" t="str">
        <f t="shared" si="113"/>
        <v/>
      </c>
      <c r="E275" s="270"/>
      <c r="F275" s="273"/>
      <c r="G275" s="269"/>
      <c r="H275" s="274"/>
      <c r="I275" s="274"/>
      <c r="J275" s="274"/>
      <c r="K275" s="274"/>
      <c r="L275" s="274"/>
      <c r="M275" s="275"/>
      <c r="N275" s="274"/>
      <c r="O275" s="276" t="str">
        <f t="shared" si="114"/>
        <v>Compéter montant FI</v>
      </c>
      <c r="P275" s="277" t="str">
        <f t="shared" si="115"/>
        <v/>
      </c>
      <c r="Q275" s="274"/>
      <c r="R275" s="276" t="str">
        <f t="shared" si="116"/>
        <v>Compléter montant contrat</v>
      </c>
      <c r="S275" s="278" t="str">
        <f t="shared" si="117"/>
        <v/>
      </c>
      <c r="T275" s="274"/>
      <c r="U275" s="276" t="str">
        <f t="shared" si="118"/>
        <v>Compléter montant contrat</v>
      </c>
      <c r="V275" s="279"/>
      <c r="W275" s="279"/>
      <c r="X275" s="279"/>
      <c r="Y275" s="274"/>
      <c r="Z275" s="280"/>
      <c r="AA275" s="281" t="str">
        <f t="shared" si="119"/>
        <v>Compléter date émission</v>
      </c>
      <c r="AB275" s="269"/>
      <c r="AC275" s="269"/>
      <c r="AD275" s="282"/>
      <c r="AE275" s="282"/>
      <c r="AF275" s="270"/>
      <c r="AG275" s="269"/>
      <c r="AH275" s="269"/>
      <c r="AI275" s="269"/>
      <c r="AJ275" s="269"/>
      <c r="AK275" s="283" t="str">
        <f t="shared" si="120"/>
        <v>Compléter mode de gestion et montant FI</v>
      </c>
      <c r="AL275" s="270"/>
      <c r="AM275" s="270"/>
      <c r="AN275" s="270"/>
      <c r="AO275" s="280"/>
      <c r="AP275" s="281" t="str">
        <f t="shared" si="121"/>
        <v>Préciser montant FI, mode de passation et Type marché</v>
      </c>
      <c r="AQ275" s="281" t="str">
        <f t="shared" si="122"/>
        <v>Préciser montant FI, mode de passation et Type marché</v>
      </c>
      <c r="AR275" s="281" t="str">
        <f t="shared" si="123"/>
        <v>Préciser montant FI, mode de passation et Type marché</v>
      </c>
      <c r="AS275" s="281" t="str">
        <f t="shared" si="124"/>
        <v>Préciser montant FI, mode de passation et Type marché</v>
      </c>
      <c r="AT275" s="281" t="str">
        <f t="shared" si="125"/>
        <v>Préciser montant FI, mode de passation et Type marché</v>
      </c>
      <c r="AU275" s="281" t="str">
        <f t="shared" si="126"/>
        <v>Compléter délais du marché</v>
      </c>
      <c r="AV275" s="281" t="str">
        <f t="shared" si="127"/>
        <v>Compléter délais du marché</v>
      </c>
      <c r="AW275" s="280"/>
      <c r="AX275" s="284">
        <f t="shared" si="128"/>
        <v>0</v>
      </c>
      <c r="AY275" s="280"/>
      <c r="AZ275" s="284">
        <f t="shared" si="129"/>
        <v>0</v>
      </c>
      <c r="BA275" s="280"/>
      <c r="BB275" s="284">
        <f t="shared" si="130"/>
        <v>0</v>
      </c>
      <c r="BC275" s="280"/>
      <c r="BD275" s="284">
        <f t="shared" si="131"/>
        <v>0</v>
      </c>
      <c r="BE275" s="280"/>
      <c r="BF275" s="284">
        <f t="shared" si="132"/>
        <v>0</v>
      </c>
      <c r="BG275" s="280"/>
      <c r="BH275" s="284">
        <f t="shared" si="133"/>
        <v>0</v>
      </c>
      <c r="BI275" s="280" t="str">
        <f t="shared" si="134"/>
        <v/>
      </c>
      <c r="BJ275" s="280"/>
      <c r="BK275" s="284">
        <f t="shared" si="135"/>
        <v>0</v>
      </c>
      <c r="BL275" s="280"/>
      <c r="BM275" s="284">
        <f t="shared" si="136"/>
        <v>0</v>
      </c>
      <c r="BN275" s="271">
        <f t="shared" si="137"/>
        <v>0</v>
      </c>
      <c r="BO275" s="271" t="str">
        <f t="shared" si="138"/>
        <v>Confection</v>
      </c>
      <c r="BP275" s="271">
        <f t="shared" si="139"/>
        <v>0</v>
      </c>
      <c r="BQ275" s="269"/>
      <c r="BR275" s="269"/>
      <c r="BS275" s="269"/>
      <c r="BT275" s="285"/>
      <c r="BU275" s="273"/>
    </row>
    <row r="276" spans="1:73" ht="60.75" thickBot="1" x14ac:dyDescent="0.3">
      <c r="A276" s="269"/>
      <c r="B276" s="270"/>
      <c r="C276" s="271" t="str">
        <f t="shared" si="112"/>
        <v/>
      </c>
      <c r="D276" s="271" t="str">
        <f t="shared" si="113"/>
        <v/>
      </c>
      <c r="E276" s="270"/>
      <c r="F276" s="273"/>
      <c r="G276" s="269"/>
      <c r="H276" s="274"/>
      <c r="I276" s="274"/>
      <c r="J276" s="274"/>
      <c r="K276" s="274"/>
      <c r="L276" s="274"/>
      <c r="M276" s="275"/>
      <c r="N276" s="274"/>
      <c r="O276" s="276" t="str">
        <f t="shared" si="114"/>
        <v>Compéter montant FI</v>
      </c>
      <c r="P276" s="277" t="str">
        <f t="shared" si="115"/>
        <v/>
      </c>
      <c r="Q276" s="274"/>
      <c r="R276" s="276" t="str">
        <f t="shared" si="116"/>
        <v>Compléter montant contrat</v>
      </c>
      <c r="S276" s="278" t="str">
        <f t="shared" si="117"/>
        <v/>
      </c>
      <c r="T276" s="274"/>
      <c r="U276" s="276" t="str">
        <f t="shared" si="118"/>
        <v>Compléter montant contrat</v>
      </c>
      <c r="V276" s="279"/>
      <c r="W276" s="279"/>
      <c r="X276" s="279"/>
      <c r="Y276" s="274"/>
      <c r="Z276" s="280"/>
      <c r="AA276" s="281" t="str">
        <f t="shared" si="119"/>
        <v>Compléter date émission</v>
      </c>
      <c r="AB276" s="269"/>
      <c r="AC276" s="269"/>
      <c r="AD276" s="282"/>
      <c r="AE276" s="282"/>
      <c r="AF276" s="270"/>
      <c r="AG276" s="269"/>
      <c r="AH276" s="269"/>
      <c r="AI276" s="269"/>
      <c r="AJ276" s="269"/>
      <c r="AK276" s="283" t="str">
        <f t="shared" si="120"/>
        <v>Compléter mode de gestion et montant FI</v>
      </c>
      <c r="AL276" s="270"/>
      <c r="AM276" s="270"/>
      <c r="AN276" s="270"/>
      <c r="AO276" s="280"/>
      <c r="AP276" s="281" t="str">
        <f t="shared" si="121"/>
        <v>Préciser montant FI, mode de passation et Type marché</v>
      </c>
      <c r="AQ276" s="281" t="str">
        <f t="shared" si="122"/>
        <v>Préciser montant FI, mode de passation et Type marché</v>
      </c>
      <c r="AR276" s="281" t="str">
        <f t="shared" si="123"/>
        <v>Préciser montant FI, mode de passation et Type marché</v>
      </c>
      <c r="AS276" s="281" t="str">
        <f t="shared" si="124"/>
        <v>Préciser montant FI, mode de passation et Type marché</v>
      </c>
      <c r="AT276" s="281" t="str">
        <f t="shared" si="125"/>
        <v>Préciser montant FI, mode de passation et Type marché</v>
      </c>
      <c r="AU276" s="281" t="str">
        <f t="shared" si="126"/>
        <v>Compléter délais du marché</v>
      </c>
      <c r="AV276" s="281" t="str">
        <f t="shared" si="127"/>
        <v>Compléter délais du marché</v>
      </c>
      <c r="AW276" s="280"/>
      <c r="AX276" s="284">
        <f t="shared" si="128"/>
        <v>0</v>
      </c>
      <c r="AY276" s="280"/>
      <c r="AZ276" s="284">
        <f t="shared" si="129"/>
        <v>0</v>
      </c>
      <c r="BA276" s="280"/>
      <c r="BB276" s="284">
        <f t="shared" si="130"/>
        <v>0</v>
      </c>
      <c r="BC276" s="280"/>
      <c r="BD276" s="284">
        <f t="shared" si="131"/>
        <v>0</v>
      </c>
      <c r="BE276" s="280"/>
      <c r="BF276" s="284">
        <f t="shared" si="132"/>
        <v>0</v>
      </c>
      <c r="BG276" s="280"/>
      <c r="BH276" s="284">
        <f t="shared" si="133"/>
        <v>0</v>
      </c>
      <c r="BI276" s="280" t="str">
        <f t="shared" si="134"/>
        <v/>
      </c>
      <c r="BJ276" s="280"/>
      <c r="BK276" s="284">
        <f t="shared" si="135"/>
        <v>0</v>
      </c>
      <c r="BL276" s="280"/>
      <c r="BM276" s="284">
        <f t="shared" si="136"/>
        <v>0</v>
      </c>
      <c r="BN276" s="271">
        <f t="shared" si="137"/>
        <v>0</v>
      </c>
      <c r="BO276" s="271" t="str">
        <f t="shared" si="138"/>
        <v>Confection</v>
      </c>
      <c r="BP276" s="271">
        <f t="shared" si="139"/>
        <v>0</v>
      </c>
      <c r="BQ276" s="269"/>
      <c r="BR276" s="269"/>
      <c r="BS276" s="269"/>
      <c r="BT276" s="285"/>
      <c r="BU276" s="273"/>
    </row>
    <row r="277" spans="1:73" ht="60.75" thickBot="1" x14ac:dyDescent="0.3">
      <c r="A277" s="269"/>
      <c r="B277" s="270"/>
      <c r="C277" s="271" t="str">
        <f t="shared" si="112"/>
        <v/>
      </c>
      <c r="D277" s="271" t="str">
        <f t="shared" si="113"/>
        <v/>
      </c>
      <c r="E277" s="270"/>
      <c r="F277" s="273"/>
      <c r="G277" s="269"/>
      <c r="H277" s="274"/>
      <c r="I277" s="274"/>
      <c r="J277" s="274"/>
      <c r="K277" s="274"/>
      <c r="L277" s="274"/>
      <c r="M277" s="275"/>
      <c r="N277" s="274"/>
      <c r="O277" s="276" t="str">
        <f t="shared" si="114"/>
        <v>Compéter montant FI</v>
      </c>
      <c r="P277" s="277" t="str">
        <f t="shared" si="115"/>
        <v/>
      </c>
      <c r="Q277" s="274"/>
      <c r="R277" s="276" t="str">
        <f t="shared" si="116"/>
        <v>Compléter montant contrat</v>
      </c>
      <c r="S277" s="278" t="str">
        <f t="shared" si="117"/>
        <v/>
      </c>
      <c r="T277" s="274"/>
      <c r="U277" s="276" t="str">
        <f t="shared" si="118"/>
        <v>Compléter montant contrat</v>
      </c>
      <c r="V277" s="279"/>
      <c r="W277" s="279"/>
      <c r="X277" s="279"/>
      <c r="Y277" s="274"/>
      <c r="Z277" s="280"/>
      <c r="AA277" s="281" t="str">
        <f t="shared" si="119"/>
        <v>Compléter date émission</v>
      </c>
      <c r="AB277" s="269"/>
      <c r="AC277" s="269"/>
      <c r="AD277" s="282"/>
      <c r="AE277" s="282"/>
      <c r="AF277" s="270"/>
      <c r="AG277" s="269"/>
      <c r="AH277" s="269"/>
      <c r="AI277" s="269"/>
      <c r="AJ277" s="269"/>
      <c r="AK277" s="283" t="str">
        <f t="shared" si="120"/>
        <v>Compléter mode de gestion et montant FI</v>
      </c>
      <c r="AL277" s="270"/>
      <c r="AM277" s="270"/>
      <c r="AN277" s="270"/>
      <c r="AO277" s="280"/>
      <c r="AP277" s="281" t="str">
        <f t="shared" si="121"/>
        <v>Préciser montant FI, mode de passation et Type marché</v>
      </c>
      <c r="AQ277" s="281" t="str">
        <f t="shared" si="122"/>
        <v>Préciser montant FI, mode de passation et Type marché</v>
      </c>
      <c r="AR277" s="281" t="str">
        <f t="shared" si="123"/>
        <v>Préciser montant FI, mode de passation et Type marché</v>
      </c>
      <c r="AS277" s="281" t="str">
        <f t="shared" si="124"/>
        <v>Préciser montant FI, mode de passation et Type marché</v>
      </c>
      <c r="AT277" s="281" t="str">
        <f t="shared" si="125"/>
        <v>Préciser montant FI, mode de passation et Type marché</v>
      </c>
      <c r="AU277" s="281" t="str">
        <f t="shared" si="126"/>
        <v>Compléter délais du marché</v>
      </c>
      <c r="AV277" s="281" t="str">
        <f t="shared" si="127"/>
        <v>Compléter délais du marché</v>
      </c>
      <c r="AW277" s="280"/>
      <c r="AX277" s="284">
        <f t="shared" si="128"/>
        <v>0</v>
      </c>
      <c r="AY277" s="280"/>
      <c r="AZ277" s="284">
        <f t="shared" si="129"/>
        <v>0</v>
      </c>
      <c r="BA277" s="280"/>
      <c r="BB277" s="284">
        <f t="shared" si="130"/>
        <v>0</v>
      </c>
      <c r="BC277" s="280"/>
      <c r="BD277" s="284">
        <f t="shared" si="131"/>
        <v>0</v>
      </c>
      <c r="BE277" s="280"/>
      <c r="BF277" s="284">
        <f t="shared" si="132"/>
        <v>0</v>
      </c>
      <c r="BG277" s="280"/>
      <c r="BH277" s="284">
        <f t="shared" si="133"/>
        <v>0</v>
      </c>
      <c r="BI277" s="280" t="str">
        <f t="shared" si="134"/>
        <v/>
      </c>
      <c r="BJ277" s="280"/>
      <c r="BK277" s="284">
        <f t="shared" si="135"/>
        <v>0</v>
      </c>
      <c r="BL277" s="280"/>
      <c r="BM277" s="284">
        <f t="shared" si="136"/>
        <v>0</v>
      </c>
      <c r="BN277" s="271">
        <f t="shared" si="137"/>
        <v>0</v>
      </c>
      <c r="BO277" s="271" t="str">
        <f t="shared" si="138"/>
        <v>Confection</v>
      </c>
      <c r="BP277" s="271">
        <f t="shared" si="139"/>
        <v>0</v>
      </c>
      <c r="BQ277" s="269"/>
      <c r="BR277" s="269"/>
      <c r="BS277" s="269"/>
      <c r="BT277" s="285"/>
      <c r="BU277" s="273"/>
    </row>
    <row r="278" spans="1:73" ht="60.75" thickBot="1" x14ac:dyDescent="0.3">
      <c r="A278" s="269"/>
      <c r="B278" s="270"/>
      <c r="C278" s="271" t="str">
        <f t="shared" si="112"/>
        <v/>
      </c>
      <c r="D278" s="271" t="str">
        <f t="shared" si="113"/>
        <v/>
      </c>
      <c r="E278" s="270"/>
      <c r="F278" s="273"/>
      <c r="G278" s="269"/>
      <c r="H278" s="274"/>
      <c r="I278" s="274"/>
      <c r="J278" s="274"/>
      <c r="K278" s="274"/>
      <c r="L278" s="274"/>
      <c r="M278" s="275"/>
      <c r="N278" s="274"/>
      <c r="O278" s="276" t="str">
        <f t="shared" si="114"/>
        <v>Compéter montant FI</v>
      </c>
      <c r="P278" s="277" t="str">
        <f t="shared" si="115"/>
        <v/>
      </c>
      <c r="Q278" s="274"/>
      <c r="R278" s="276" t="str">
        <f t="shared" si="116"/>
        <v>Compléter montant contrat</v>
      </c>
      <c r="S278" s="278" t="str">
        <f t="shared" si="117"/>
        <v/>
      </c>
      <c r="T278" s="274"/>
      <c r="U278" s="276" t="str">
        <f t="shared" si="118"/>
        <v>Compléter montant contrat</v>
      </c>
      <c r="V278" s="279"/>
      <c r="W278" s="279"/>
      <c r="X278" s="279"/>
      <c r="Y278" s="274"/>
      <c r="Z278" s="280"/>
      <c r="AA278" s="281" t="str">
        <f t="shared" si="119"/>
        <v>Compléter date émission</v>
      </c>
      <c r="AB278" s="269"/>
      <c r="AC278" s="269"/>
      <c r="AD278" s="282"/>
      <c r="AE278" s="282"/>
      <c r="AF278" s="270"/>
      <c r="AG278" s="269"/>
      <c r="AH278" s="269"/>
      <c r="AI278" s="269"/>
      <c r="AJ278" s="269"/>
      <c r="AK278" s="283" t="str">
        <f t="shared" si="120"/>
        <v>Compléter mode de gestion et montant FI</v>
      </c>
      <c r="AL278" s="270"/>
      <c r="AM278" s="270"/>
      <c r="AN278" s="270"/>
      <c r="AO278" s="280"/>
      <c r="AP278" s="281" t="str">
        <f t="shared" si="121"/>
        <v>Préciser montant FI, mode de passation et Type marché</v>
      </c>
      <c r="AQ278" s="281" t="str">
        <f t="shared" si="122"/>
        <v>Préciser montant FI, mode de passation et Type marché</v>
      </c>
      <c r="AR278" s="281" t="str">
        <f t="shared" si="123"/>
        <v>Préciser montant FI, mode de passation et Type marché</v>
      </c>
      <c r="AS278" s="281" t="str">
        <f t="shared" si="124"/>
        <v>Préciser montant FI, mode de passation et Type marché</v>
      </c>
      <c r="AT278" s="281" t="str">
        <f t="shared" si="125"/>
        <v>Préciser montant FI, mode de passation et Type marché</v>
      </c>
      <c r="AU278" s="281" t="str">
        <f t="shared" si="126"/>
        <v>Compléter délais du marché</v>
      </c>
      <c r="AV278" s="281" t="str">
        <f t="shared" si="127"/>
        <v>Compléter délais du marché</v>
      </c>
      <c r="AW278" s="280"/>
      <c r="AX278" s="284">
        <f t="shared" si="128"/>
        <v>0</v>
      </c>
      <c r="AY278" s="280"/>
      <c r="AZ278" s="284">
        <f t="shared" si="129"/>
        <v>0</v>
      </c>
      <c r="BA278" s="280"/>
      <c r="BB278" s="284">
        <f t="shared" si="130"/>
        <v>0</v>
      </c>
      <c r="BC278" s="280"/>
      <c r="BD278" s="284">
        <f t="shared" si="131"/>
        <v>0</v>
      </c>
      <c r="BE278" s="280"/>
      <c r="BF278" s="284">
        <f t="shared" si="132"/>
        <v>0</v>
      </c>
      <c r="BG278" s="280"/>
      <c r="BH278" s="284">
        <f t="shared" si="133"/>
        <v>0</v>
      </c>
      <c r="BI278" s="280" t="str">
        <f t="shared" si="134"/>
        <v/>
      </c>
      <c r="BJ278" s="280"/>
      <c r="BK278" s="284">
        <f t="shared" si="135"/>
        <v>0</v>
      </c>
      <c r="BL278" s="280"/>
      <c r="BM278" s="284">
        <f t="shared" si="136"/>
        <v>0</v>
      </c>
      <c r="BN278" s="271">
        <f t="shared" si="137"/>
        <v>0</v>
      </c>
      <c r="BO278" s="271" t="str">
        <f t="shared" si="138"/>
        <v>Confection</v>
      </c>
      <c r="BP278" s="271">
        <f t="shared" si="139"/>
        <v>0</v>
      </c>
      <c r="BQ278" s="269"/>
      <c r="BR278" s="269"/>
      <c r="BS278" s="269"/>
      <c r="BT278" s="285"/>
      <c r="BU278" s="273"/>
    </row>
    <row r="279" spans="1:73" ht="60.75" thickBot="1" x14ac:dyDescent="0.3">
      <c r="A279" s="269"/>
      <c r="B279" s="270"/>
      <c r="C279" s="271" t="str">
        <f t="shared" si="112"/>
        <v/>
      </c>
      <c r="D279" s="271" t="str">
        <f t="shared" si="113"/>
        <v/>
      </c>
      <c r="E279" s="270"/>
      <c r="F279" s="273"/>
      <c r="G279" s="269"/>
      <c r="H279" s="274"/>
      <c r="I279" s="274"/>
      <c r="J279" s="274"/>
      <c r="K279" s="274"/>
      <c r="L279" s="274"/>
      <c r="M279" s="275"/>
      <c r="N279" s="274"/>
      <c r="O279" s="276" t="str">
        <f t="shared" si="114"/>
        <v>Compéter montant FI</v>
      </c>
      <c r="P279" s="277" t="str">
        <f t="shared" si="115"/>
        <v/>
      </c>
      <c r="Q279" s="274"/>
      <c r="R279" s="276" t="str">
        <f t="shared" si="116"/>
        <v>Compléter montant contrat</v>
      </c>
      <c r="S279" s="278" t="str">
        <f t="shared" si="117"/>
        <v/>
      </c>
      <c r="T279" s="274"/>
      <c r="U279" s="276" t="str">
        <f t="shared" si="118"/>
        <v>Compléter montant contrat</v>
      </c>
      <c r="V279" s="279"/>
      <c r="W279" s="279"/>
      <c r="X279" s="279"/>
      <c r="Y279" s="274"/>
      <c r="Z279" s="280"/>
      <c r="AA279" s="281" t="str">
        <f t="shared" si="119"/>
        <v>Compléter date émission</v>
      </c>
      <c r="AB279" s="269"/>
      <c r="AC279" s="269"/>
      <c r="AD279" s="282"/>
      <c r="AE279" s="282"/>
      <c r="AF279" s="270"/>
      <c r="AG279" s="269"/>
      <c r="AH279" s="269"/>
      <c r="AI279" s="269"/>
      <c r="AJ279" s="269"/>
      <c r="AK279" s="283" t="str">
        <f t="shared" si="120"/>
        <v>Compléter mode de gestion et montant FI</v>
      </c>
      <c r="AL279" s="270"/>
      <c r="AM279" s="270"/>
      <c r="AN279" s="270"/>
      <c r="AO279" s="280"/>
      <c r="AP279" s="281" t="str">
        <f t="shared" si="121"/>
        <v>Préciser montant FI, mode de passation et Type marché</v>
      </c>
      <c r="AQ279" s="281" t="str">
        <f t="shared" si="122"/>
        <v>Préciser montant FI, mode de passation et Type marché</v>
      </c>
      <c r="AR279" s="281" t="str">
        <f t="shared" si="123"/>
        <v>Préciser montant FI, mode de passation et Type marché</v>
      </c>
      <c r="AS279" s="281" t="str">
        <f t="shared" si="124"/>
        <v>Préciser montant FI, mode de passation et Type marché</v>
      </c>
      <c r="AT279" s="281" t="str">
        <f t="shared" si="125"/>
        <v>Préciser montant FI, mode de passation et Type marché</v>
      </c>
      <c r="AU279" s="281" t="str">
        <f t="shared" si="126"/>
        <v>Compléter délais du marché</v>
      </c>
      <c r="AV279" s="281" t="str">
        <f t="shared" si="127"/>
        <v>Compléter délais du marché</v>
      </c>
      <c r="AW279" s="280"/>
      <c r="AX279" s="284">
        <f t="shared" si="128"/>
        <v>0</v>
      </c>
      <c r="AY279" s="280"/>
      <c r="AZ279" s="284">
        <f t="shared" si="129"/>
        <v>0</v>
      </c>
      <c r="BA279" s="280"/>
      <c r="BB279" s="284">
        <f t="shared" si="130"/>
        <v>0</v>
      </c>
      <c r="BC279" s="280"/>
      <c r="BD279" s="284">
        <f t="shared" si="131"/>
        <v>0</v>
      </c>
      <c r="BE279" s="280"/>
      <c r="BF279" s="284">
        <f t="shared" si="132"/>
        <v>0</v>
      </c>
      <c r="BG279" s="280"/>
      <c r="BH279" s="284">
        <f t="shared" si="133"/>
        <v>0</v>
      </c>
      <c r="BI279" s="280" t="str">
        <f t="shared" si="134"/>
        <v/>
      </c>
      <c r="BJ279" s="280"/>
      <c r="BK279" s="284">
        <f t="shared" si="135"/>
        <v>0</v>
      </c>
      <c r="BL279" s="280"/>
      <c r="BM279" s="284">
        <f t="shared" si="136"/>
        <v>0</v>
      </c>
      <c r="BN279" s="271">
        <f t="shared" si="137"/>
        <v>0</v>
      </c>
      <c r="BO279" s="271" t="str">
        <f t="shared" si="138"/>
        <v>Confection</v>
      </c>
      <c r="BP279" s="271">
        <f t="shared" si="139"/>
        <v>0</v>
      </c>
      <c r="BQ279" s="269"/>
      <c r="BR279" s="269"/>
      <c r="BS279" s="269"/>
      <c r="BT279" s="285"/>
      <c r="BU279" s="273"/>
    </row>
    <row r="280" spans="1:73" ht="60.75" thickBot="1" x14ac:dyDescent="0.3">
      <c r="A280" s="269"/>
      <c r="B280" s="270"/>
      <c r="C280" s="271" t="str">
        <f t="shared" si="112"/>
        <v/>
      </c>
      <c r="D280" s="271" t="str">
        <f t="shared" si="113"/>
        <v/>
      </c>
      <c r="E280" s="270"/>
      <c r="F280" s="273"/>
      <c r="G280" s="269"/>
      <c r="H280" s="274"/>
      <c r="I280" s="274"/>
      <c r="J280" s="274"/>
      <c r="K280" s="274"/>
      <c r="L280" s="274"/>
      <c r="M280" s="275"/>
      <c r="N280" s="274"/>
      <c r="O280" s="276" t="str">
        <f t="shared" si="114"/>
        <v>Compéter montant FI</v>
      </c>
      <c r="P280" s="277" t="str">
        <f t="shared" si="115"/>
        <v/>
      </c>
      <c r="Q280" s="274"/>
      <c r="R280" s="276" t="str">
        <f t="shared" si="116"/>
        <v>Compléter montant contrat</v>
      </c>
      <c r="S280" s="278" t="str">
        <f t="shared" si="117"/>
        <v/>
      </c>
      <c r="T280" s="274"/>
      <c r="U280" s="276" t="str">
        <f t="shared" si="118"/>
        <v>Compléter montant contrat</v>
      </c>
      <c r="V280" s="279"/>
      <c r="W280" s="279"/>
      <c r="X280" s="279"/>
      <c r="Y280" s="274"/>
      <c r="Z280" s="280"/>
      <c r="AA280" s="281" t="str">
        <f t="shared" si="119"/>
        <v>Compléter date émission</v>
      </c>
      <c r="AB280" s="269"/>
      <c r="AC280" s="269"/>
      <c r="AD280" s="282"/>
      <c r="AE280" s="282"/>
      <c r="AF280" s="270"/>
      <c r="AG280" s="269"/>
      <c r="AH280" s="269"/>
      <c r="AI280" s="269"/>
      <c r="AJ280" s="269"/>
      <c r="AK280" s="283" t="str">
        <f t="shared" si="120"/>
        <v>Compléter mode de gestion et montant FI</v>
      </c>
      <c r="AL280" s="270"/>
      <c r="AM280" s="270"/>
      <c r="AN280" s="270"/>
      <c r="AO280" s="280"/>
      <c r="AP280" s="281" t="str">
        <f t="shared" si="121"/>
        <v>Préciser montant FI, mode de passation et Type marché</v>
      </c>
      <c r="AQ280" s="281" t="str">
        <f t="shared" si="122"/>
        <v>Préciser montant FI, mode de passation et Type marché</v>
      </c>
      <c r="AR280" s="281" t="str">
        <f t="shared" si="123"/>
        <v>Préciser montant FI, mode de passation et Type marché</v>
      </c>
      <c r="AS280" s="281" t="str">
        <f t="shared" si="124"/>
        <v>Préciser montant FI, mode de passation et Type marché</v>
      </c>
      <c r="AT280" s="281" t="str">
        <f t="shared" si="125"/>
        <v>Préciser montant FI, mode de passation et Type marché</v>
      </c>
      <c r="AU280" s="281" t="str">
        <f t="shared" si="126"/>
        <v>Compléter délais du marché</v>
      </c>
      <c r="AV280" s="281" t="str">
        <f t="shared" si="127"/>
        <v>Compléter délais du marché</v>
      </c>
      <c r="AW280" s="280"/>
      <c r="AX280" s="284">
        <f t="shared" si="128"/>
        <v>0</v>
      </c>
      <c r="AY280" s="280"/>
      <c r="AZ280" s="284">
        <f t="shared" si="129"/>
        <v>0</v>
      </c>
      <c r="BA280" s="280"/>
      <c r="BB280" s="284">
        <f t="shared" si="130"/>
        <v>0</v>
      </c>
      <c r="BC280" s="280"/>
      <c r="BD280" s="284">
        <f t="shared" si="131"/>
        <v>0</v>
      </c>
      <c r="BE280" s="280"/>
      <c r="BF280" s="284">
        <f t="shared" si="132"/>
        <v>0</v>
      </c>
      <c r="BG280" s="280"/>
      <c r="BH280" s="284">
        <f t="shared" si="133"/>
        <v>0</v>
      </c>
      <c r="BI280" s="280" t="str">
        <f t="shared" si="134"/>
        <v/>
      </c>
      <c r="BJ280" s="280"/>
      <c r="BK280" s="284">
        <f t="shared" si="135"/>
        <v>0</v>
      </c>
      <c r="BL280" s="280"/>
      <c r="BM280" s="284">
        <f t="shared" si="136"/>
        <v>0</v>
      </c>
      <c r="BN280" s="271">
        <f t="shared" si="137"/>
        <v>0</v>
      </c>
      <c r="BO280" s="271" t="str">
        <f t="shared" si="138"/>
        <v>Confection</v>
      </c>
      <c r="BP280" s="271">
        <f t="shared" si="139"/>
        <v>0</v>
      </c>
      <c r="BQ280" s="269"/>
      <c r="BR280" s="269"/>
      <c r="BS280" s="269"/>
      <c r="BT280" s="285"/>
      <c r="BU280" s="273"/>
    </row>
    <row r="281" spans="1:73" ht="60.75" thickBot="1" x14ac:dyDescent="0.3">
      <c r="A281" s="269"/>
      <c r="B281" s="270"/>
      <c r="C281" s="271" t="str">
        <f t="shared" si="112"/>
        <v/>
      </c>
      <c r="D281" s="271" t="str">
        <f t="shared" si="113"/>
        <v/>
      </c>
      <c r="E281" s="270"/>
      <c r="F281" s="273"/>
      <c r="G281" s="269"/>
      <c r="H281" s="274"/>
      <c r="I281" s="274"/>
      <c r="J281" s="274"/>
      <c r="K281" s="274"/>
      <c r="L281" s="274"/>
      <c r="M281" s="275"/>
      <c r="N281" s="274"/>
      <c r="O281" s="276" t="str">
        <f t="shared" si="114"/>
        <v>Compéter montant FI</v>
      </c>
      <c r="P281" s="277" t="str">
        <f t="shared" si="115"/>
        <v/>
      </c>
      <c r="Q281" s="274"/>
      <c r="R281" s="276" t="str">
        <f t="shared" si="116"/>
        <v>Compléter montant contrat</v>
      </c>
      <c r="S281" s="278" t="str">
        <f t="shared" si="117"/>
        <v/>
      </c>
      <c r="T281" s="274"/>
      <c r="U281" s="276" t="str">
        <f t="shared" si="118"/>
        <v>Compléter montant contrat</v>
      </c>
      <c r="V281" s="279"/>
      <c r="W281" s="279"/>
      <c r="X281" s="279"/>
      <c r="Y281" s="274"/>
      <c r="Z281" s="280"/>
      <c r="AA281" s="281" t="str">
        <f t="shared" si="119"/>
        <v>Compléter date émission</v>
      </c>
      <c r="AB281" s="269"/>
      <c r="AC281" s="269"/>
      <c r="AD281" s="282"/>
      <c r="AE281" s="282"/>
      <c r="AF281" s="270"/>
      <c r="AG281" s="269"/>
      <c r="AH281" s="269"/>
      <c r="AI281" s="269"/>
      <c r="AJ281" s="269"/>
      <c r="AK281" s="283" t="str">
        <f t="shared" si="120"/>
        <v>Compléter mode de gestion et montant FI</v>
      </c>
      <c r="AL281" s="270"/>
      <c r="AM281" s="270"/>
      <c r="AN281" s="270"/>
      <c r="AO281" s="280"/>
      <c r="AP281" s="281" t="str">
        <f t="shared" si="121"/>
        <v>Préciser montant FI, mode de passation et Type marché</v>
      </c>
      <c r="AQ281" s="281" t="str">
        <f t="shared" si="122"/>
        <v>Préciser montant FI, mode de passation et Type marché</v>
      </c>
      <c r="AR281" s="281" t="str">
        <f t="shared" si="123"/>
        <v>Préciser montant FI, mode de passation et Type marché</v>
      </c>
      <c r="AS281" s="281" t="str">
        <f t="shared" si="124"/>
        <v>Préciser montant FI, mode de passation et Type marché</v>
      </c>
      <c r="AT281" s="281" t="str">
        <f t="shared" si="125"/>
        <v>Préciser montant FI, mode de passation et Type marché</v>
      </c>
      <c r="AU281" s="281" t="str">
        <f t="shared" si="126"/>
        <v>Compléter délais du marché</v>
      </c>
      <c r="AV281" s="281" t="str">
        <f t="shared" si="127"/>
        <v>Compléter délais du marché</v>
      </c>
      <c r="AW281" s="280"/>
      <c r="AX281" s="284">
        <f t="shared" si="128"/>
        <v>0</v>
      </c>
      <c r="AY281" s="280"/>
      <c r="AZ281" s="284">
        <f t="shared" si="129"/>
        <v>0</v>
      </c>
      <c r="BA281" s="280"/>
      <c r="BB281" s="284">
        <f t="shared" si="130"/>
        <v>0</v>
      </c>
      <c r="BC281" s="280"/>
      <c r="BD281" s="284">
        <f t="shared" si="131"/>
        <v>0</v>
      </c>
      <c r="BE281" s="280"/>
      <c r="BF281" s="284">
        <f t="shared" si="132"/>
        <v>0</v>
      </c>
      <c r="BG281" s="280"/>
      <c r="BH281" s="284">
        <f t="shared" si="133"/>
        <v>0</v>
      </c>
      <c r="BI281" s="280" t="str">
        <f t="shared" si="134"/>
        <v/>
      </c>
      <c r="BJ281" s="280"/>
      <c r="BK281" s="284">
        <f t="shared" si="135"/>
        <v>0</v>
      </c>
      <c r="BL281" s="280"/>
      <c r="BM281" s="284">
        <f t="shared" si="136"/>
        <v>0</v>
      </c>
      <c r="BN281" s="271">
        <f t="shared" si="137"/>
        <v>0</v>
      </c>
      <c r="BO281" s="271" t="str">
        <f t="shared" si="138"/>
        <v>Confection</v>
      </c>
      <c r="BP281" s="271">
        <f t="shared" si="139"/>
        <v>0</v>
      </c>
      <c r="BQ281" s="269"/>
      <c r="BR281" s="269"/>
      <c r="BS281" s="269"/>
      <c r="BT281" s="285"/>
      <c r="BU281" s="273"/>
    </row>
    <row r="282" spans="1:73" ht="60.75" thickBot="1" x14ac:dyDescent="0.3">
      <c r="A282" s="269"/>
      <c r="B282" s="270"/>
      <c r="C282" s="271" t="str">
        <f t="shared" si="112"/>
        <v/>
      </c>
      <c r="D282" s="271" t="str">
        <f t="shared" si="113"/>
        <v/>
      </c>
      <c r="E282" s="270"/>
      <c r="F282" s="273"/>
      <c r="G282" s="269"/>
      <c r="H282" s="274"/>
      <c r="I282" s="274"/>
      <c r="J282" s="274"/>
      <c r="K282" s="274"/>
      <c r="L282" s="274"/>
      <c r="M282" s="275"/>
      <c r="N282" s="274"/>
      <c r="O282" s="276" t="str">
        <f t="shared" si="114"/>
        <v>Compéter montant FI</v>
      </c>
      <c r="P282" s="277" t="str">
        <f t="shared" si="115"/>
        <v/>
      </c>
      <c r="Q282" s="274"/>
      <c r="R282" s="276" t="str">
        <f t="shared" si="116"/>
        <v>Compléter montant contrat</v>
      </c>
      <c r="S282" s="278" t="str">
        <f t="shared" si="117"/>
        <v/>
      </c>
      <c r="T282" s="274"/>
      <c r="U282" s="276" t="str">
        <f t="shared" si="118"/>
        <v>Compléter montant contrat</v>
      </c>
      <c r="V282" s="279"/>
      <c r="W282" s="279"/>
      <c r="X282" s="279"/>
      <c r="Y282" s="274"/>
      <c r="Z282" s="280"/>
      <c r="AA282" s="281" t="str">
        <f t="shared" si="119"/>
        <v>Compléter date émission</v>
      </c>
      <c r="AB282" s="269"/>
      <c r="AC282" s="269"/>
      <c r="AD282" s="282"/>
      <c r="AE282" s="282"/>
      <c r="AF282" s="270"/>
      <c r="AG282" s="269"/>
      <c r="AH282" s="269"/>
      <c r="AI282" s="269"/>
      <c r="AJ282" s="269"/>
      <c r="AK282" s="283" t="str">
        <f t="shared" si="120"/>
        <v>Compléter mode de gestion et montant FI</v>
      </c>
      <c r="AL282" s="270"/>
      <c r="AM282" s="270"/>
      <c r="AN282" s="270"/>
      <c r="AO282" s="280"/>
      <c r="AP282" s="281" t="str">
        <f t="shared" si="121"/>
        <v>Préciser montant FI, mode de passation et Type marché</v>
      </c>
      <c r="AQ282" s="281" t="str">
        <f t="shared" si="122"/>
        <v>Préciser montant FI, mode de passation et Type marché</v>
      </c>
      <c r="AR282" s="281" t="str">
        <f t="shared" si="123"/>
        <v>Préciser montant FI, mode de passation et Type marché</v>
      </c>
      <c r="AS282" s="281" t="str">
        <f t="shared" si="124"/>
        <v>Préciser montant FI, mode de passation et Type marché</v>
      </c>
      <c r="AT282" s="281" t="str">
        <f t="shared" si="125"/>
        <v>Préciser montant FI, mode de passation et Type marché</v>
      </c>
      <c r="AU282" s="281" t="str">
        <f t="shared" si="126"/>
        <v>Compléter délais du marché</v>
      </c>
      <c r="AV282" s="281" t="str">
        <f t="shared" si="127"/>
        <v>Compléter délais du marché</v>
      </c>
      <c r="AW282" s="280"/>
      <c r="AX282" s="284">
        <f t="shared" si="128"/>
        <v>0</v>
      </c>
      <c r="AY282" s="280"/>
      <c r="AZ282" s="284">
        <f t="shared" si="129"/>
        <v>0</v>
      </c>
      <c r="BA282" s="280"/>
      <c r="BB282" s="284">
        <f t="shared" si="130"/>
        <v>0</v>
      </c>
      <c r="BC282" s="280"/>
      <c r="BD282" s="284">
        <f t="shared" si="131"/>
        <v>0</v>
      </c>
      <c r="BE282" s="280"/>
      <c r="BF282" s="284">
        <f t="shared" si="132"/>
        <v>0</v>
      </c>
      <c r="BG282" s="280"/>
      <c r="BH282" s="284">
        <f t="shared" si="133"/>
        <v>0</v>
      </c>
      <c r="BI282" s="280" t="str">
        <f t="shared" si="134"/>
        <v/>
      </c>
      <c r="BJ282" s="280"/>
      <c r="BK282" s="284">
        <f t="shared" si="135"/>
        <v>0</v>
      </c>
      <c r="BL282" s="280"/>
      <c r="BM282" s="284">
        <f t="shared" si="136"/>
        <v>0</v>
      </c>
      <c r="BN282" s="271">
        <f t="shared" si="137"/>
        <v>0</v>
      </c>
      <c r="BO282" s="271" t="str">
        <f t="shared" si="138"/>
        <v>Confection</v>
      </c>
      <c r="BP282" s="271">
        <f t="shared" si="139"/>
        <v>0</v>
      </c>
      <c r="BQ282" s="269"/>
      <c r="BR282" s="269"/>
      <c r="BS282" s="269"/>
      <c r="BT282" s="285"/>
      <c r="BU282" s="273"/>
    </row>
    <row r="283" spans="1:73" ht="60.75" thickBot="1" x14ac:dyDescent="0.3">
      <c r="A283" s="269"/>
      <c r="B283" s="270"/>
      <c r="C283" s="271" t="str">
        <f t="shared" si="112"/>
        <v/>
      </c>
      <c r="D283" s="271" t="str">
        <f t="shared" si="113"/>
        <v/>
      </c>
      <c r="E283" s="270"/>
      <c r="F283" s="273"/>
      <c r="G283" s="269"/>
      <c r="H283" s="274"/>
      <c r="I283" s="274"/>
      <c r="J283" s="274"/>
      <c r="K283" s="274"/>
      <c r="L283" s="274"/>
      <c r="M283" s="275"/>
      <c r="N283" s="274"/>
      <c r="O283" s="276" t="str">
        <f t="shared" si="114"/>
        <v>Compéter montant FI</v>
      </c>
      <c r="P283" s="277" t="str">
        <f t="shared" si="115"/>
        <v/>
      </c>
      <c r="Q283" s="274"/>
      <c r="R283" s="276" t="str">
        <f t="shared" si="116"/>
        <v>Compléter montant contrat</v>
      </c>
      <c r="S283" s="278" t="str">
        <f t="shared" si="117"/>
        <v/>
      </c>
      <c r="T283" s="274"/>
      <c r="U283" s="276" t="str">
        <f t="shared" si="118"/>
        <v>Compléter montant contrat</v>
      </c>
      <c r="V283" s="279"/>
      <c r="W283" s="279"/>
      <c r="X283" s="279"/>
      <c r="Y283" s="274"/>
      <c r="Z283" s="280"/>
      <c r="AA283" s="281" t="str">
        <f t="shared" si="119"/>
        <v>Compléter date émission</v>
      </c>
      <c r="AB283" s="269"/>
      <c r="AC283" s="269"/>
      <c r="AD283" s="282"/>
      <c r="AE283" s="282"/>
      <c r="AF283" s="270"/>
      <c r="AG283" s="269"/>
      <c r="AH283" s="269"/>
      <c r="AI283" s="269"/>
      <c r="AJ283" s="269"/>
      <c r="AK283" s="283" t="str">
        <f t="shared" si="120"/>
        <v>Compléter mode de gestion et montant FI</v>
      </c>
      <c r="AL283" s="270"/>
      <c r="AM283" s="270"/>
      <c r="AN283" s="270"/>
      <c r="AO283" s="280"/>
      <c r="AP283" s="281" t="str">
        <f t="shared" si="121"/>
        <v>Préciser montant FI, mode de passation et Type marché</v>
      </c>
      <c r="AQ283" s="281" t="str">
        <f t="shared" si="122"/>
        <v>Préciser montant FI, mode de passation et Type marché</v>
      </c>
      <c r="AR283" s="281" t="str">
        <f t="shared" si="123"/>
        <v>Préciser montant FI, mode de passation et Type marché</v>
      </c>
      <c r="AS283" s="281" t="str">
        <f t="shared" si="124"/>
        <v>Préciser montant FI, mode de passation et Type marché</v>
      </c>
      <c r="AT283" s="281" t="str">
        <f t="shared" si="125"/>
        <v>Préciser montant FI, mode de passation et Type marché</v>
      </c>
      <c r="AU283" s="281" t="str">
        <f t="shared" si="126"/>
        <v>Compléter délais du marché</v>
      </c>
      <c r="AV283" s="281" t="str">
        <f t="shared" si="127"/>
        <v>Compléter délais du marché</v>
      </c>
      <c r="AW283" s="280"/>
      <c r="AX283" s="284">
        <f t="shared" si="128"/>
        <v>0</v>
      </c>
      <c r="AY283" s="280"/>
      <c r="AZ283" s="284">
        <f t="shared" si="129"/>
        <v>0</v>
      </c>
      <c r="BA283" s="280"/>
      <c r="BB283" s="284">
        <f t="shared" si="130"/>
        <v>0</v>
      </c>
      <c r="BC283" s="280"/>
      <c r="BD283" s="284">
        <f t="shared" si="131"/>
        <v>0</v>
      </c>
      <c r="BE283" s="280"/>
      <c r="BF283" s="284">
        <f t="shared" si="132"/>
        <v>0</v>
      </c>
      <c r="BG283" s="280"/>
      <c r="BH283" s="284">
        <f t="shared" si="133"/>
        <v>0</v>
      </c>
      <c r="BI283" s="280" t="str">
        <f t="shared" si="134"/>
        <v/>
      </c>
      <c r="BJ283" s="280"/>
      <c r="BK283" s="284">
        <f t="shared" si="135"/>
        <v>0</v>
      </c>
      <c r="BL283" s="280"/>
      <c r="BM283" s="284">
        <f t="shared" si="136"/>
        <v>0</v>
      </c>
      <c r="BN283" s="271">
        <f t="shared" si="137"/>
        <v>0</v>
      </c>
      <c r="BO283" s="271" t="str">
        <f t="shared" si="138"/>
        <v>Confection</v>
      </c>
      <c r="BP283" s="271">
        <f t="shared" si="139"/>
        <v>0</v>
      </c>
      <c r="BQ283" s="269"/>
      <c r="BR283" s="269"/>
      <c r="BS283" s="269"/>
      <c r="BT283" s="285"/>
      <c r="BU283" s="273"/>
    </row>
    <row r="284" spans="1:73" ht="60.75" thickBot="1" x14ac:dyDescent="0.3">
      <c r="A284" s="269"/>
      <c r="B284" s="270"/>
      <c r="C284" s="271" t="str">
        <f t="shared" si="112"/>
        <v/>
      </c>
      <c r="D284" s="271" t="str">
        <f t="shared" si="113"/>
        <v/>
      </c>
      <c r="E284" s="270"/>
      <c r="F284" s="273"/>
      <c r="G284" s="269"/>
      <c r="H284" s="274"/>
      <c r="I284" s="274"/>
      <c r="J284" s="274"/>
      <c r="K284" s="274"/>
      <c r="L284" s="274"/>
      <c r="M284" s="275"/>
      <c r="N284" s="274"/>
      <c r="O284" s="276" t="str">
        <f t="shared" si="114"/>
        <v>Compéter montant FI</v>
      </c>
      <c r="P284" s="277" t="str">
        <f t="shared" si="115"/>
        <v/>
      </c>
      <c r="Q284" s="274"/>
      <c r="R284" s="276" t="str">
        <f t="shared" si="116"/>
        <v>Compléter montant contrat</v>
      </c>
      <c r="S284" s="278" t="str">
        <f t="shared" si="117"/>
        <v/>
      </c>
      <c r="T284" s="274"/>
      <c r="U284" s="276" t="str">
        <f t="shared" si="118"/>
        <v>Compléter montant contrat</v>
      </c>
      <c r="V284" s="279"/>
      <c r="W284" s="279"/>
      <c r="X284" s="279"/>
      <c r="Y284" s="274"/>
      <c r="Z284" s="280"/>
      <c r="AA284" s="281" t="str">
        <f t="shared" si="119"/>
        <v>Compléter date émission</v>
      </c>
      <c r="AB284" s="269"/>
      <c r="AC284" s="269"/>
      <c r="AD284" s="282"/>
      <c r="AE284" s="282"/>
      <c r="AF284" s="270"/>
      <c r="AG284" s="269"/>
      <c r="AH284" s="269"/>
      <c r="AI284" s="269"/>
      <c r="AJ284" s="269"/>
      <c r="AK284" s="283" t="str">
        <f t="shared" si="120"/>
        <v>Compléter mode de gestion et montant FI</v>
      </c>
      <c r="AL284" s="270"/>
      <c r="AM284" s="270"/>
      <c r="AN284" s="270"/>
      <c r="AO284" s="280"/>
      <c r="AP284" s="281" t="str">
        <f t="shared" si="121"/>
        <v>Préciser montant FI, mode de passation et Type marché</v>
      </c>
      <c r="AQ284" s="281" t="str">
        <f t="shared" si="122"/>
        <v>Préciser montant FI, mode de passation et Type marché</v>
      </c>
      <c r="AR284" s="281" t="str">
        <f t="shared" si="123"/>
        <v>Préciser montant FI, mode de passation et Type marché</v>
      </c>
      <c r="AS284" s="281" t="str">
        <f t="shared" si="124"/>
        <v>Préciser montant FI, mode de passation et Type marché</v>
      </c>
      <c r="AT284" s="281" t="str">
        <f t="shared" si="125"/>
        <v>Préciser montant FI, mode de passation et Type marché</v>
      </c>
      <c r="AU284" s="281" t="str">
        <f t="shared" si="126"/>
        <v>Compléter délais du marché</v>
      </c>
      <c r="AV284" s="281" t="str">
        <f t="shared" si="127"/>
        <v>Compléter délais du marché</v>
      </c>
      <c r="AW284" s="280"/>
      <c r="AX284" s="284">
        <f t="shared" si="128"/>
        <v>0</v>
      </c>
      <c r="AY284" s="280"/>
      <c r="AZ284" s="284">
        <f t="shared" si="129"/>
        <v>0</v>
      </c>
      <c r="BA284" s="280"/>
      <c r="BB284" s="284">
        <f t="shared" si="130"/>
        <v>0</v>
      </c>
      <c r="BC284" s="280"/>
      <c r="BD284" s="284">
        <f t="shared" si="131"/>
        <v>0</v>
      </c>
      <c r="BE284" s="280"/>
      <c r="BF284" s="284">
        <f t="shared" si="132"/>
        <v>0</v>
      </c>
      <c r="BG284" s="280"/>
      <c r="BH284" s="284">
        <f t="shared" si="133"/>
        <v>0</v>
      </c>
      <c r="BI284" s="280" t="str">
        <f t="shared" si="134"/>
        <v/>
      </c>
      <c r="BJ284" s="280"/>
      <c r="BK284" s="284">
        <f t="shared" si="135"/>
        <v>0</v>
      </c>
      <c r="BL284" s="280"/>
      <c r="BM284" s="284">
        <f t="shared" si="136"/>
        <v>0</v>
      </c>
      <c r="BN284" s="271">
        <f t="shared" si="137"/>
        <v>0</v>
      </c>
      <c r="BO284" s="271" t="str">
        <f t="shared" si="138"/>
        <v>Confection</v>
      </c>
      <c r="BP284" s="271">
        <f t="shared" si="139"/>
        <v>0</v>
      </c>
      <c r="BQ284" s="269"/>
      <c r="BR284" s="269"/>
      <c r="BS284" s="269"/>
      <c r="BT284" s="285"/>
      <c r="BU284" s="273"/>
    </row>
    <row r="285" spans="1:73" ht="60.75" thickBot="1" x14ac:dyDescent="0.3">
      <c r="A285" s="269"/>
      <c r="B285" s="270"/>
      <c r="C285" s="271" t="str">
        <f t="shared" si="112"/>
        <v/>
      </c>
      <c r="D285" s="271" t="str">
        <f t="shared" si="113"/>
        <v/>
      </c>
      <c r="E285" s="270"/>
      <c r="F285" s="273"/>
      <c r="G285" s="269"/>
      <c r="H285" s="274"/>
      <c r="I285" s="274"/>
      <c r="J285" s="274"/>
      <c r="K285" s="274"/>
      <c r="L285" s="274"/>
      <c r="M285" s="275"/>
      <c r="N285" s="274"/>
      <c r="O285" s="276" t="str">
        <f t="shared" si="114"/>
        <v>Compéter montant FI</v>
      </c>
      <c r="P285" s="277" t="str">
        <f t="shared" si="115"/>
        <v/>
      </c>
      <c r="Q285" s="274"/>
      <c r="R285" s="276" t="str">
        <f t="shared" si="116"/>
        <v>Compléter montant contrat</v>
      </c>
      <c r="S285" s="278" t="str">
        <f t="shared" si="117"/>
        <v/>
      </c>
      <c r="T285" s="274"/>
      <c r="U285" s="276" t="str">
        <f t="shared" si="118"/>
        <v>Compléter montant contrat</v>
      </c>
      <c r="V285" s="279"/>
      <c r="W285" s="279"/>
      <c r="X285" s="279"/>
      <c r="Y285" s="274"/>
      <c r="Z285" s="280"/>
      <c r="AA285" s="281" t="str">
        <f t="shared" si="119"/>
        <v>Compléter date émission</v>
      </c>
      <c r="AB285" s="269"/>
      <c r="AC285" s="269"/>
      <c r="AD285" s="282"/>
      <c r="AE285" s="282"/>
      <c r="AF285" s="270"/>
      <c r="AG285" s="269"/>
      <c r="AH285" s="269"/>
      <c r="AI285" s="269"/>
      <c r="AJ285" s="269"/>
      <c r="AK285" s="283" t="str">
        <f t="shared" si="120"/>
        <v>Compléter mode de gestion et montant FI</v>
      </c>
      <c r="AL285" s="270"/>
      <c r="AM285" s="270"/>
      <c r="AN285" s="270"/>
      <c r="AO285" s="280"/>
      <c r="AP285" s="281" t="str">
        <f t="shared" si="121"/>
        <v>Préciser montant FI, mode de passation et Type marché</v>
      </c>
      <c r="AQ285" s="281" t="str">
        <f t="shared" si="122"/>
        <v>Préciser montant FI, mode de passation et Type marché</v>
      </c>
      <c r="AR285" s="281" t="str">
        <f t="shared" si="123"/>
        <v>Préciser montant FI, mode de passation et Type marché</v>
      </c>
      <c r="AS285" s="281" t="str">
        <f t="shared" si="124"/>
        <v>Préciser montant FI, mode de passation et Type marché</v>
      </c>
      <c r="AT285" s="281" t="str">
        <f t="shared" si="125"/>
        <v>Préciser montant FI, mode de passation et Type marché</v>
      </c>
      <c r="AU285" s="281" t="str">
        <f t="shared" si="126"/>
        <v>Compléter délais du marché</v>
      </c>
      <c r="AV285" s="281" t="str">
        <f t="shared" si="127"/>
        <v>Compléter délais du marché</v>
      </c>
      <c r="AW285" s="280"/>
      <c r="AX285" s="284">
        <f t="shared" si="128"/>
        <v>0</v>
      </c>
      <c r="AY285" s="280"/>
      <c r="AZ285" s="284">
        <f t="shared" si="129"/>
        <v>0</v>
      </c>
      <c r="BA285" s="280"/>
      <c r="BB285" s="284">
        <f t="shared" si="130"/>
        <v>0</v>
      </c>
      <c r="BC285" s="280"/>
      <c r="BD285" s="284">
        <f t="shared" si="131"/>
        <v>0</v>
      </c>
      <c r="BE285" s="280"/>
      <c r="BF285" s="284">
        <f t="shared" si="132"/>
        <v>0</v>
      </c>
      <c r="BG285" s="280"/>
      <c r="BH285" s="284">
        <f t="shared" si="133"/>
        <v>0</v>
      </c>
      <c r="BI285" s="280" t="str">
        <f t="shared" si="134"/>
        <v/>
      </c>
      <c r="BJ285" s="280"/>
      <c r="BK285" s="284">
        <f t="shared" si="135"/>
        <v>0</v>
      </c>
      <c r="BL285" s="280"/>
      <c r="BM285" s="284">
        <f t="shared" si="136"/>
        <v>0</v>
      </c>
      <c r="BN285" s="271">
        <f t="shared" si="137"/>
        <v>0</v>
      </c>
      <c r="BO285" s="271" t="str">
        <f t="shared" si="138"/>
        <v>Confection</v>
      </c>
      <c r="BP285" s="271">
        <f t="shared" si="139"/>
        <v>0</v>
      </c>
      <c r="BQ285" s="269"/>
      <c r="BR285" s="269"/>
      <c r="BS285" s="269"/>
      <c r="BT285" s="285"/>
      <c r="BU285" s="273"/>
    </row>
    <row r="286" spans="1:73" ht="60.75" thickBot="1" x14ac:dyDescent="0.3">
      <c r="A286" s="269"/>
      <c r="B286" s="270"/>
      <c r="C286" s="271" t="str">
        <f t="shared" si="112"/>
        <v/>
      </c>
      <c r="D286" s="271" t="str">
        <f t="shared" si="113"/>
        <v/>
      </c>
      <c r="E286" s="270"/>
      <c r="F286" s="273"/>
      <c r="G286" s="269"/>
      <c r="H286" s="274"/>
      <c r="I286" s="274"/>
      <c r="J286" s="274"/>
      <c r="K286" s="274"/>
      <c r="L286" s="274"/>
      <c r="M286" s="275"/>
      <c r="N286" s="274"/>
      <c r="O286" s="276" t="str">
        <f t="shared" si="114"/>
        <v>Compéter montant FI</v>
      </c>
      <c r="P286" s="277" t="str">
        <f t="shared" si="115"/>
        <v/>
      </c>
      <c r="Q286" s="274"/>
      <c r="R286" s="276" t="str">
        <f t="shared" si="116"/>
        <v>Compléter montant contrat</v>
      </c>
      <c r="S286" s="278" t="str">
        <f t="shared" si="117"/>
        <v/>
      </c>
      <c r="T286" s="274"/>
      <c r="U286" s="276" t="str">
        <f t="shared" si="118"/>
        <v>Compléter montant contrat</v>
      </c>
      <c r="V286" s="279"/>
      <c r="W286" s="279"/>
      <c r="X286" s="279"/>
      <c r="Y286" s="274"/>
      <c r="Z286" s="280"/>
      <c r="AA286" s="281" t="str">
        <f t="shared" si="119"/>
        <v>Compléter date émission</v>
      </c>
      <c r="AB286" s="269"/>
      <c r="AC286" s="269"/>
      <c r="AD286" s="282"/>
      <c r="AE286" s="282"/>
      <c r="AF286" s="270"/>
      <c r="AG286" s="269"/>
      <c r="AH286" s="269"/>
      <c r="AI286" s="269"/>
      <c r="AJ286" s="269"/>
      <c r="AK286" s="283" t="str">
        <f t="shared" si="120"/>
        <v>Compléter mode de gestion et montant FI</v>
      </c>
      <c r="AL286" s="270"/>
      <c r="AM286" s="270"/>
      <c r="AN286" s="270"/>
      <c r="AO286" s="280"/>
      <c r="AP286" s="281" t="str">
        <f t="shared" si="121"/>
        <v>Préciser montant FI, mode de passation et Type marché</v>
      </c>
      <c r="AQ286" s="281" t="str">
        <f t="shared" si="122"/>
        <v>Préciser montant FI, mode de passation et Type marché</v>
      </c>
      <c r="AR286" s="281" t="str">
        <f t="shared" si="123"/>
        <v>Préciser montant FI, mode de passation et Type marché</v>
      </c>
      <c r="AS286" s="281" t="str">
        <f t="shared" si="124"/>
        <v>Préciser montant FI, mode de passation et Type marché</v>
      </c>
      <c r="AT286" s="281" t="str">
        <f t="shared" si="125"/>
        <v>Préciser montant FI, mode de passation et Type marché</v>
      </c>
      <c r="AU286" s="281" t="str">
        <f t="shared" si="126"/>
        <v>Compléter délais du marché</v>
      </c>
      <c r="AV286" s="281" t="str">
        <f t="shared" si="127"/>
        <v>Compléter délais du marché</v>
      </c>
      <c r="AW286" s="280"/>
      <c r="AX286" s="284">
        <f t="shared" si="128"/>
        <v>0</v>
      </c>
      <c r="AY286" s="280"/>
      <c r="AZ286" s="284">
        <f t="shared" si="129"/>
        <v>0</v>
      </c>
      <c r="BA286" s="280"/>
      <c r="BB286" s="284">
        <f t="shared" si="130"/>
        <v>0</v>
      </c>
      <c r="BC286" s="280"/>
      <c r="BD286" s="284">
        <f t="shared" si="131"/>
        <v>0</v>
      </c>
      <c r="BE286" s="280"/>
      <c r="BF286" s="284">
        <f t="shared" si="132"/>
        <v>0</v>
      </c>
      <c r="BG286" s="280"/>
      <c r="BH286" s="284">
        <f t="shared" si="133"/>
        <v>0</v>
      </c>
      <c r="BI286" s="280" t="str">
        <f t="shared" si="134"/>
        <v/>
      </c>
      <c r="BJ286" s="280"/>
      <c r="BK286" s="284">
        <f t="shared" si="135"/>
        <v>0</v>
      </c>
      <c r="BL286" s="280"/>
      <c r="BM286" s="284">
        <f t="shared" si="136"/>
        <v>0</v>
      </c>
      <c r="BN286" s="271">
        <f t="shared" si="137"/>
        <v>0</v>
      </c>
      <c r="BO286" s="271" t="str">
        <f t="shared" si="138"/>
        <v>Confection</v>
      </c>
      <c r="BP286" s="271">
        <f t="shared" si="139"/>
        <v>0</v>
      </c>
      <c r="BQ286" s="269"/>
      <c r="BR286" s="269"/>
      <c r="BS286" s="269"/>
      <c r="BT286" s="285"/>
      <c r="BU286" s="273"/>
    </row>
    <row r="287" spans="1:73" ht="60.75" thickBot="1" x14ac:dyDescent="0.3">
      <c r="A287" s="269"/>
      <c r="B287" s="270"/>
      <c r="C287" s="271" t="str">
        <f t="shared" si="112"/>
        <v/>
      </c>
      <c r="D287" s="271" t="str">
        <f t="shared" si="113"/>
        <v/>
      </c>
      <c r="E287" s="270"/>
      <c r="F287" s="273"/>
      <c r="G287" s="269"/>
      <c r="H287" s="274"/>
      <c r="I287" s="274"/>
      <c r="J287" s="274"/>
      <c r="K287" s="274"/>
      <c r="L287" s="274"/>
      <c r="M287" s="275"/>
      <c r="N287" s="274"/>
      <c r="O287" s="276" t="str">
        <f t="shared" si="114"/>
        <v>Compéter montant FI</v>
      </c>
      <c r="P287" s="277" t="str">
        <f t="shared" si="115"/>
        <v/>
      </c>
      <c r="Q287" s="274"/>
      <c r="R287" s="276" t="str">
        <f t="shared" si="116"/>
        <v>Compléter montant contrat</v>
      </c>
      <c r="S287" s="278" t="str">
        <f t="shared" si="117"/>
        <v/>
      </c>
      <c r="T287" s="274"/>
      <c r="U287" s="276" t="str">
        <f t="shared" si="118"/>
        <v>Compléter montant contrat</v>
      </c>
      <c r="V287" s="279"/>
      <c r="W287" s="279"/>
      <c r="X287" s="279"/>
      <c r="Y287" s="274"/>
      <c r="Z287" s="280"/>
      <c r="AA287" s="281" t="str">
        <f t="shared" si="119"/>
        <v>Compléter date émission</v>
      </c>
      <c r="AB287" s="269"/>
      <c r="AC287" s="269"/>
      <c r="AD287" s="282"/>
      <c r="AE287" s="282"/>
      <c r="AF287" s="270"/>
      <c r="AG287" s="269"/>
      <c r="AH287" s="269"/>
      <c r="AI287" s="269"/>
      <c r="AJ287" s="269"/>
      <c r="AK287" s="283" t="str">
        <f t="shared" si="120"/>
        <v>Compléter mode de gestion et montant FI</v>
      </c>
      <c r="AL287" s="270"/>
      <c r="AM287" s="270"/>
      <c r="AN287" s="270"/>
      <c r="AO287" s="280"/>
      <c r="AP287" s="281" t="str">
        <f t="shared" si="121"/>
        <v>Préciser montant FI, mode de passation et Type marché</v>
      </c>
      <c r="AQ287" s="281" t="str">
        <f t="shared" si="122"/>
        <v>Préciser montant FI, mode de passation et Type marché</v>
      </c>
      <c r="AR287" s="281" t="str">
        <f t="shared" si="123"/>
        <v>Préciser montant FI, mode de passation et Type marché</v>
      </c>
      <c r="AS287" s="281" t="str">
        <f t="shared" si="124"/>
        <v>Préciser montant FI, mode de passation et Type marché</v>
      </c>
      <c r="AT287" s="281" t="str">
        <f t="shared" si="125"/>
        <v>Préciser montant FI, mode de passation et Type marché</v>
      </c>
      <c r="AU287" s="281" t="str">
        <f t="shared" si="126"/>
        <v>Compléter délais du marché</v>
      </c>
      <c r="AV287" s="281" t="str">
        <f t="shared" si="127"/>
        <v>Compléter délais du marché</v>
      </c>
      <c r="AW287" s="280"/>
      <c r="AX287" s="284">
        <f t="shared" si="128"/>
        <v>0</v>
      </c>
      <c r="AY287" s="280"/>
      <c r="AZ287" s="284">
        <f t="shared" si="129"/>
        <v>0</v>
      </c>
      <c r="BA287" s="280"/>
      <c r="BB287" s="284">
        <f t="shared" si="130"/>
        <v>0</v>
      </c>
      <c r="BC287" s="280"/>
      <c r="BD287" s="284">
        <f t="shared" si="131"/>
        <v>0</v>
      </c>
      <c r="BE287" s="280"/>
      <c r="BF287" s="284">
        <f t="shared" si="132"/>
        <v>0</v>
      </c>
      <c r="BG287" s="280"/>
      <c r="BH287" s="284">
        <f t="shared" si="133"/>
        <v>0</v>
      </c>
      <c r="BI287" s="280" t="str">
        <f t="shared" si="134"/>
        <v/>
      </c>
      <c r="BJ287" s="280"/>
      <c r="BK287" s="284">
        <f t="shared" si="135"/>
        <v>0</v>
      </c>
      <c r="BL287" s="280"/>
      <c r="BM287" s="284">
        <f t="shared" si="136"/>
        <v>0</v>
      </c>
      <c r="BN287" s="271">
        <f t="shared" si="137"/>
        <v>0</v>
      </c>
      <c r="BO287" s="271" t="str">
        <f t="shared" si="138"/>
        <v>Confection</v>
      </c>
      <c r="BP287" s="271">
        <f t="shared" si="139"/>
        <v>0</v>
      </c>
      <c r="BQ287" s="269"/>
      <c r="BR287" s="269"/>
      <c r="BS287" s="269"/>
      <c r="BT287" s="285"/>
      <c r="BU287" s="273"/>
    </row>
    <row r="288" spans="1:73" ht="60.75" thickBot="1" x14ac:dyDescent="0.3">
      <c r="A288" s="269"/>
      <c r="B288" s="270"/>
      <c r="C288" s="271" t="str">
        <f t="shared" si="112"/>
        <v/>
      </c>
      <c r="D288" s="271" t="str">
        <f t="shared" si="113"/>
        <v/>
      </c>
      <c r="E288" s="270"/>
      <c r="F288" s="273"/>
      <c r="G288" s="269"/>
      <c r="H288" s="274"/>
      <c r="I288" s="274"/>
      <c r="J288" s="274"/>
      <c r="K288" s="274"/>
      <c r="L288" s="274"/>
      <c r="M288" s="275"/>
      <c r="N288" s="274"/>
      <c r="O288" s="276" t="str">
        <f t="shared" si="114"/>
        <v>Compéter montant FI</v>
      </c>
      <c r="P288" s="277" t="str">
        <f t="shared" si="115"/>
        <v/>
      </c>
      <c r="Q288" s="274"/>
      <c r="R288" s="276" t="str">
        <f t="shared" si="116"/>
        <v>Compléter montant contrat</v>
      </c>
      <c r="S288" s="278" t="str">
        <f t="shared" si="117"/>
        <v/>
      </c>
      <c r="T288" s="274"/>
      <c r="U288" s="276" t="str">
        <f t="shared" si="118"/>
        <v>Compléter montant contrat</v>
      </c>
      <c r="V288" s="279"/>
      <c r="W288" s="279"/>
      <c r="X288" s="279"/>
      <c r="Y288" s="274"/>
      <c r="Z288" s="280"/>
      <c r="AA288" s="281" t="str">
        <f t="shared" si="119"/>
        <v>Compléter date émission</v>
      </c>
      <c r="AB288" s="269"/>
      <c r="AC288" s="269"/>
      <c r="AD288" s="282"/>
      <c r="AE288" s="282"/>
      <c r="AF288" s="270"/>
      <c r="AG288" s="269"/>
      <c r="AH288" s="269"/>
      <c r="AI288" s="269"/>
      <c r="AJ288" s="269"/>
      <c r="AK288" s="283" t="str">
        <f t="shared" si="120"/>
        <v>Compléter mode de gestion et montant FI</v>
      </c>
      <c r="AL288" s="270"/>
      <c r="AM288" s="270"/>
      <c r="AN288" s="270"/>
      <c r="AO288" s="280"/>
      <c r="AP288" s="281" t="str">
        <f t="shared" si="121"/>
        <v>Préciser montant FI, mode de passation et Type marché</v>
      </c>
      <c r="AQ288" s="281" t="str">
        <f t="shared" si="122"/>
        <v>Préciser montant FI, mode de passation et Type marché</v>
      </c>
      <c r="AR288" s="281" t="str">
        <f t="shared" si="123"/>
        <v>Préciser montant FI, mode de passation et Type marché</v>
      </c>
      <c r="AS288" s="281" t="str">
        <f t="shared" si="124"/>
        <v>Préciser montant FI, mode de passation et Type marché</v>
      </c>
      <c r="AT288" s="281" t="str">
        <f t="shared" si="125"/>
        <v>Préciser montant FI, mode de passation et Type marché</v>
      </c>
      <c r="AU288" s="281" t="str">
        <f t="shared" si="126"/>
        <v>Compléter délais du marché</v>
      </c>
      <c r="AV288" s="281" t="str">
        <f t="shared" si="127"/>
        <v>Compléter délais du marché</v>
      </c>
      <c r="AW288" s="280"/>
      <c r="AX288" s="284">
        <f t="shared" si="128"/>
        <v>0</v>
      </c>
      <c r="AY288" s="280"/>
      <c r="AZ288" s="284">
        <f t="shared" si="129"/>
        <v>0</v>
      </c>
      <c r="BA288" s="280"/>
      <c r="BB288" s="284">
        <f t="shared" si="130"/>
        <v>0</v>
      </c>
      <c r="BC288" s="280"/>
      <c r="BD288" s="284">
        <f t="shared" si="131"/>
        <v>0</v>
      </c>
      <c r="BE288" s="280"/>
      <c r="BF288" s="284">
        <f t="shared" si="132"/>
        <v>0</v>
      </c>
      <c r="BG288" s="280"/>
      <c r="BH288" s="284">
        <f t="shared" si="133"/>
        <v>0</v>
      </c>
      <c r="BI288" s="280" t="str">
        <f t="shared" si="134"/>
        <v/>
      </c>
      <c r="BJ288" s="280"/>
      <c r="BK288" s="284">
        <f t="shared" si="135"/>
        <v>0</v>
      </c>
      <c r="BL288" s="280"/>
      <c r="BM288" s="284">
        <f t="shared" si="136"/>
        <v>0</v>
      </c>
      <c r="BN288" s="271">
        <f t="shared" si="137"/>
        <v>0</v>
      </c>
      <c r="BO288" s="271" t="str">
        <f t="shared" si="138"/>
        <v>Confection</v>
      </c>
      <c r="BP288" s="271">
        <f t="shared" si="139"/>
        <v>0</v>
      </c>
      <c r="BQ288" s="269"/>
      <c r="BR288" s="269"/>
      <c r="BS288" s="269"/>
      <c r="BT288" s="285"/>
      <c r="BU288" s="273"/>
    </row>
    <row r="289" spans="1:73" ht="60.75" thickBot="1" x14ac:dyDescent="0.3">
      <c r="A289" s="269"/>
      <c r="B289" s="270"/>
      <c r="C289" s="271" t="str">
        <f t="shared" si="112"/>
        <v/>
      </c>
      <c r="D289" s="271" t="str">
        <f t="shared" si="113"/>
        <v/>
      </c>
      <c r="E289" s="270"/>
      <c r="F289" s="273"/>
      <c r="G289" s="269"/>
      <c r="H289" s="274"/>
      <c r="I289" s="274"/>
      <c r="J289" s="274"/>
      <c r="K289" s="274"/>
      <c r="L289" s="274"/>
      <c r="M289" s="275"/>
      <c r="N289" s="274"/>
      <c r="O289" s="276" t="str">
        <f t="shared" si="114"/>
        <v>Compéter montant FI</v>
      </c>
      <c r="P289" s="277" t="str">
        <f t="shared" si="115"/>
        <v/>
      </c>
      <c r="Q289" s="274"/>
      <c r="R289" s="276" t="str">
        <f t="shared" si="116"/>
        <v>Compléter montant contrat</v>
      </c>
      <c r="S289" s="278" t="str">
        <f t="shared" si="117"/>
        <v/>
      </c>
      <c r="T289" s="274"/>
      <c r="U289" s="276" t="str">
        <f t="shared" si="118"/>
        <v>Compléter montant contrat</v>
      </c>
      <c r="V289" s="279"/>
      <c r="W289" s="279"/>
      <c r="X289" s="279"/>
      <c r="Y289" s="274"/>
      <c r="Z289" s="280"/>
      <c r="AA289" s="281" t="str">
        <f t="shared" si="119"/>
        <v>Compléter date émission</v>
      </c>
      <c r="AB289" s="269"/>
      <c r="AC289" s="269"/>
      <c r="AD289" s="282"/>
      <c r="AE289" s="282"/>
      <c r="AF289" s="270"/>
      <c r="AG289" s="269"/>
      <c r="AH289" s="269"/>
      <c r="AI289" s="269"/>
      <c r="AJ289" s="269"/>
      <c r="AK289" s="283" t="str">
        <f t="shared" si="120"/>
        <v>Compléter mode de gestion et montant FI</v>
      </c>
      <c r="AL289" s="270"/>
      <c r="AM289" s="270"/>
      <c r="AN289" s="270"/>
      <c r="AO289" s="280"/>
      <c r="AP289" s="281" t="str">
        <f t="shared" si="121"/>
        <v>Préciser montant FI, mode de passation et Type marché</v>
      </c>
      <c r="AQ289" s="281" t="str">
        <f t="shared" si="122"/>
        <v>Préciser montant FI, mode de passation et Type marché</v>
      </c>
      <c r="AR289" s="281" t="str">
        <f t="shared" si="123"/>
        <v>Préciser montant FI, mode de passation et Type marché</v>
      </c>
      <c r="AS289" s="281" t="str">
        <f t="shared" si="124"/>
        <v>Préciser montant FI, mode de passation et Type marché</v>
      </c>
      <c r="AT289" s="281" t="str">
        <f t="shared" si="125"/>
        <v>Préciser montant FI, mode de passation et Type marché</v>
      </c>
      <c r="AU289" s="281" t="str">
        <f t="shared" si="126"/>
        <v>Compléter délais du marché</v>
      </c>
      <c r="AV289" s="281" t="str">
        <f t="shared" si="127"/>
        <v>Compléter délais du marché</v>
      </c>
      <c r="AW289" s="280"/>
      <c r="AX289" s="284">
        <f t="shared" si="128"/>
        <v>0</v>
      </c>
      <c r="AY289" s="280"/>
      <c r="AZ289" s="284">
        <f t="shared" si="129"/>
        <v>0</v>
      </c>
      <c r="BA289" s="280"/>
      <c r="BB289" s="284">
        <f t="shared" si="130"/>
        <v>0</v>
      </c>
      <c r="BC289" s="280"/>
      <c r="BD289" s="284">
        <f t="shared" si="131"/>
        <v>0</v>
      </c>
      <c r="BE289" s="280"/>
      <c r="BF289" s="284">
        <f t="shared" si="132"/>
        <v>0</v>
      </c>
      <c r="BG289" s="280"/>
      <c r="BH289" s="284">
        <f t="shared" si="133"/>
        <v>0</v>
      </c>
      <c r="BI289" s="280" t="str">
        <f t="shared" si="134"/>
        <v/>
      </c>
      <c r="BJ289" s="280"/>
      <c r="BK289" s="284">
        <f t="shared" si="135"/>
        <v>0</v>
      </c>
      <c r="BL289" s="280"/>
      <c r="BM289" s="284">
        <f t="shared" si="136"/>
        <v>0</v>
      </c>
      <c r="BN289" s="271">
        <f t="shared" si="137"/>
        <v>0</v>
      </c>
      <c r="BO289" s="271" t="str">
        <f t="shared" si="138"/>
        <v>Confection</v>
      </c>
      <c r="BP289" s="271">
        <f t="shared" si="139"/>
        <v>0</v>
      </c>
      <c r="BQ289" s="269"/>
      <c r="BR289" s="269"/>
      <c r="BS289" s="269"/>
      <c r="BT289" s="285"/>
      <c r="BU289" s="273"/>
    </row>
    <row r="290" spans="1:73" ht="60.75" thickBot="1" x14ac:dyDescent="0.3">
      <c r="A290" s="269"/>
      <c r="B290" s="270"/>
      <c r="C290" s="271" t="str">
        <f t="shared" si="112"/>
        <v/>
      </c>
      <c r="D290" s="271" t="str">
        <f t="shared" si="113"/>
        <v/>
      </c>
      <c r="E290" s="270"/>
      <c r="F290" s="273"/>
      <c r="G290" s="269"/>
      <c r="H290" s="274"/>
      <c r="I290" s="274"/>
      <c r="J290" s="274"/>
      <c r="K290" s="274"/>
      <c r="L290" s="274"/>
      <c r="M290" s="275"/>
      <c r="N290" s="274"/>
      <c r="O290" s="276" t="str">
        <f t="shared" si="114"/>
        <v>Compéter montant FI</v>
      </c>
      <c r="P290" s="277" t="str">
        <f t="shared" si="115"/>
        <v/>
      </c>
      <c r="Q290" s="274"/>
      <c r="R290" s="276" t="str">
        <f t="shared" si="116"/>
        <v>Compléter montant contrat</v>
      </c>
      <c r="S290" s="278" t="str">
        <f t="shared" si="117"/>
        <v/>
      </c>
      <c r="T290" s="274"/>
      <c r="U290" s="276" t="str">
        <f t="shared" si="118"/>
        <v>Compléter montant contrat</v>
      </c>
      <c r="V290" s="279"/>
      <c r="W290" s="279"/>
      <c r="X290" s="279"/>
      <c r="Y290" s="274"/>
      <c r="Z290" s="280"/>
      <c r="AA290" s="281" t="str">
        <f t="shared" si="119"/>
        <v>Compléter date émission</v>
      </c>
      <c r="AB290" s="269"/>
      <c r="AC290" s="269"/>
      <c r="AD290" s="282"/>
      <c r="AE290" s="282"/>
      <c r="AF290" s="270"/>
      <c r="AG290" s="269"/>
      <c r="AH290" s="269"/>
      <c r="AI290" s="269"/>
      <c r="AJ290" s="269"/>
      <c r="AK290" s="283" t="str">
        <f t="shared" si="120"/>
        <v>Compléter mode de gestion et montant FI</v>
      </c>
      <c r="AL290" s="270"/>
      <c r="AM290" s="270"/>
      <c r="AN290" s="270"/>
      <c r="AO290" s="280"/>
      <c r="AP290" s="281" t="str">
        <f t="shared" si="121"/>
        <v>Préciser montant FI, mode de passation et Type marché</v>
      </c>
      <c r="AQ290" s="281" t="str">
        <f t="shared" si="122"/>
        <v>Préciser montant FI, mode de passation et Type marché</v>
      </c>
      <c r="AR290" s="281" t="str">
        <f t="shared" si="123"/>
        <v>Préciser montant FI, mode de passation et Type marché</v>
      </c>
      <c r="AS290" s="281" t="str">
        <f t="shared" si="124"/>
        <v>Préciser montant FI, mode de passation et Type marché</v>
      </c>
      <c r="AT290" s="281" t="str">
        <f t="shared" si="125"/>
        <v>Préciser montant FI, mode de passation et Type marché</v>
      </c>
      <c r="AU290" s="281" t="str">
        <f t="shared" si="126"/>
        <v>Compléter délais du marché</v>
      </c>
      <c r="AV290" s="281" t="str">
        <f t="shared" si="127"/>
        <v>Compléter délais du marché</v>
      </c>
      <c r="AW290" s="280"/>
      <c r="AX290" s="284">
        <f t="shared" si="128"/>
        <v>0</v>
      </c>
      <c r="AY290" s="280"/>
      <c r="AZ290" s="284">
        <f t="shared" si="129"/>
        <v>0</v>
      </c>
      <c r="BA290" s="280"/>
      <c r="BB290" s="284">
        <f t="shared" si="130"/>
        <v>0</v>
      </c>
      <c r="BC290" s="280"/>
      <c r="BD290" s="284">
        <f t="shared" si="131"/>
        <v>0</v>
      </c>
      <c r="BE290" s="280"/>
      <c r="BF290" s="284">
        <f t="shared" si="132"/>
        <v>0</v>
      </c>
      <c r="BG290" s="280"/>
      <c r="BH290" s="284">
        <f t="shared" si="133"/>
        <v>0</v>
      </c>
      <c r="BI290" s="280" t="str">
        <f t="shared" si="134"/>
        <v/>
      </c>
      <c r="BJ290" s="280"/>
      <c r="BK290" s="284">
        <f t="shared" si="135"/>
        <v>0</v>
      </c>
      <c r="BL290" s="280"/>
      <c r="BM290" s="284">
        <f t="shared" si="136"/>
        <v>0</v>
      </c>
      <c r="BN290" s="271">
        <f t="shared" si="137"/>
        <v>0</v>
      </c>
      <c r="BO290" s="271" t="str">
        <f t="shared" si="138"/>
        <v>Confection</v>
      </c>
      <c r="BP290" s="271">
        <f t="shared" si="139"/>
        <v>0</v>
      </c>
      <c r="BQ290" s="269"/>
      <c r="BR290" s="269"/>
      <c r="BS290" s="269"/>
      <c r="BT290" s="285"/>
      <c r="BU290" s="273"/>
    </row>
    <row r="291" spans="1:73" ht="60.75" thickBot="1" x14ac:dyDescent="0.3">
      <c r="A291" s="269"/>
      <c r="B291" s="270"/>
      <c r="C291" s="271" t="str">
        <f t="shared" si="112"/>
        <v/>
      </c>
      <c r="D291" s="271" t="str">
        <f t="shared" si="113"/>
        <v/>
      </c>
      <c r="E291" s="270"/>
      <c r="F291" s="273"/>
      <c r="G291" s="269"/>
      <c r="H291" s="274"/>
      <c r="I291" s="274"/>
      <c r="J291" s="274"/>
      <c r="K291" s="274"/>
      <c r="L291" s="274"/>
      <c r="M291" s="275"/>
      <c r="N291" s="274"/>
      <c r="O291" s="276" t="str">
        <f t="shared" si="114"/>
        <v>Compéter montant FI</v>
      </c>
      <c r="P291" s="277" t="str">
        <f t="shared" si="115"/>
        <v/>
      </c>
      <c r="Q291" s="274"/>
      <c r="R291" s="276" t="str">
        <f t="shared" si="116"/>
        <v>Compléter montant contrat</v>
      </c>
      <c r="S291" s="278" t="str">
        <f t="shared" si="117"/>
        <v/>
      </c>
      <c r="T291" s="274"/>
      <c r="U291" s="276" t="str">
        <f t="shared" si="118"/>
        <v>Compléter montant contrat</v>
      </c>
      <c r="V291" s="279"/>
      <c r="W291" s="279"/>
      <c r="X291" s="279"/>
      <c r="Y291" s="274"/>
      <c r="Z291" s="280"/>
      <c r="AA291" s="281" t="str">
        <f t="shared" si="119"/>
        <v>Compléter date émission</v>
      </c>
      <c r="AB291" s="269"/>
      <c r="AC291" s="269"/>
      <c r="AD291" s="282"/>
      <c r="AE291" s="282"/>
      <c r="AF291" s="270"/>
      <c r="AG291" s="269"/>
      <c r="AH291" s="269"/>
      <c r="AI291" s="269"/>
      <c r="AJ291" s="269"/>
      <c r="AK291" s="283" t="str">
        <f t="shared" si="120"/>
        <v>Compléter mode de gestion et montant FI</v>
      </c>
      <c r="AL291" s="270"/>
      <c r="AM291" s="270"/>
      <c r="AN291" s="270"/>
      <c r="AO291" s="280"/>
      <c r="AP291" s="281" t="str">
        <f t="shared" si="121"/>
        <v>Préciser montant FI, mode de passation et Type marché</v>
      </c>
      <c r="AQ291" s="281" t="str">
        <f t="shared" si="122"/>
        <v>Préciser montant FI, mode de passation et Type marché</v>
      </c>
      <c r="AR291" s="281" t="str">
        <f t="shared" si="123"/>
        <v>Préciser montant FI, mode de passation et Type marché</v>
      </c>
      <c r="AS291" s="281" t="str">
        <f t="shared" si="124"/>
        <v>Préciser montant FI, mode de passation et Type marché</v>
      </c>
      <c r="AT291" s="281" t="str">
        <f t="shared" si="125"/>
        <v>Préciser montant FI, mode de passation et Type marché</v>
      </c>
      <c r="AU291" s="281" t="str">
        <f t="shared" si="126"/>
        <v>Compléter délais du marché</v>
      </c>
      <c r="AV291" s="281" t="str">
        <f t="shared" si="127"/>
        <v>Compléter délais du marché</v>
      </c>
      <c r="AW291" s="280"/>
      <c r="AX291" s="284">
        <f t="shared" si="128"/>
        <v>0</v>
      </c>
      <c r="AY291" s="280"/>
      <c r="AZ291" s="284">
        <f t="shared" si="129"/>
        <v>0</v>
      </c>
      <c r="BA291" s="280"/>
      <c r="BB291" s="284">
        <f t="shared" si="130"/>
        <v>0</v>
      </c>
      <c r="BC291" s="280"/>
      <c r="BD291" s="284">
        <f t="shared" si="131"/>
        <v>0</v>
      </c>
      <c r="BE291" s="280"/>
      <c r="BF291" s="284">
        <f t="shared" si="132"/>
        <v>0</v>
      </c>
      <c r="BG291" s="280"/>
      <c r="BH291" s="284">
        <f t="shared" si="133"/>
        <v>0</v>
      </c>
      <c r="BI291" s="280" t="str">
        <f t="shared" si="134"/>
        <v/>
      </c>
      <c r="BJ291" s="280"/>
      <c r="BK291" s="284">
        <f t="shared" si="135"/>
        <v>0</v>
      </c>
      <c r="BL291" s="280"/>
      <c r="BM291" s="284">
        <f t="shared" si="136"/>
        <v>0</v>
      </c>
      <c r="BN291" s="271">
        <f t="shared" si="137"/>
        <v>0</v>
      </c>
      <c r="BO291" s="271" t="str">
        <f t="shared" si="138"/>
        <v>Confection</v>
      </c>
      <c r="BP291" s="271">
        <f t="shared" si="139"/>
        <v>0</v>
      </c>
      <c r="BQ291" s="269"/>
      <c r="BR291" s="269"/>
      <c r="BS291" s="269"/>
      <c r="BT291" s="285"/>
      <c r="BU291" s="273"/>
    </row>
    <row r="292" spans="1:73" ht="60.75" thickBot="1" x14ac:dyDescent="0.3">
      <c r="A292" s="269"/>
      <c r="B292" s="270"/>
      <c r="C292" s="271" t="str">
        <f t="shared" si="112"/>
        <v/>
      </c>
      <c r="D292" s="271" t="str">
        <f t="shared" si="113"/>
        <v/>
      </c>
      <c r="E292" s="270"/>
      <c r="F292" s="273"/>
      <c r="G292" s="269"/>
      <c r="H292" s="274"/>
      <c r="I292" s="274"/>
      <c r="J292" s="274"/>
      <c r="K292" s="274"/>
      <c r="L292" s="274"/>
      <c r="M292" s="275"/>
      <c r="N292" s="274"/>
      <c r="O292" s="276" t="str">
        <f t="shared" si="114"/>
        <v>Compéter montant FI</v>
      </c>
      <c r="P292" s="277" t="str">
        <f t="shared" si="115"/>
        <v/>
      </c>
      <c r="Q292" s="274"/>
      <c r="R292" s="276" t="str">
        <f t="shared" si="116"/>
        <v>Compléter montant contrat</v>
      </c>
      <c r="S292" s="278" t="str">
        <f t="shared" si="117"/>
        <v/>
      </c>
      <c r="T292" s="274"/>
      <c r="U292" s="276" t="str">
        <f t="shared" si="118"/>
        <v>Compléter montant contrat</v>
      </c>
      <c r="V292" s="279"/>
      <c r="W292" s="279"/>
      <c r="X292" s="279"/>
      <c r="Y292" s="274"/>
      <c r="Z292" s="280"/>
      <c r="AA292" s="281" t="str">
        <f t="shared" si="119"/>
        <v>Compléter date émission</v>
      </c>
      <c r="AB292" s="269"/>
      <c r="AC292" s="269"/>
      <c r="AD292" s="282"/>
      <c r="AE292" s="282"/>
      <c r="AF292" s="270"/>
      <c r="AG292" s="269"/>
      <c r="AH292" s="269"/>
      <c r="AI292" s="269"/>
      <c r="AJ292" s="269"/>
      <c r="AK292" s="283" t="str">
        <f t="shared" si="120"/>
        <v>Compléter mode de gestion et montant FI</v>
      </c>
      <c r="AL292" s="270"/>
      <c r="AM292" s="270"/>
      <c r="AN292" s="270"/>
      <c r="AO292" s="280"/>
      <c r="AP292" s="281" t="str">
        <f t="shared" si="121"/>
        <v>Préciser montant FI, mode de passation et Type marché</v>
      </c>
      <c r="AQ292" s="281" t="str">
        <f t="shared" si="122"/>
        <v>Préciser montant FI, mode de passation et Type marché</v>
      </c>
      <c r="AR292" s="281" t="str">
        <f t="shared" si="123"/>
        <v>Préciser montant FI, mode de passation et Type marché</v>
      </c>
      <c r="AS292" s="281" t="str">
        <f t="shared" si="124"/>
        <v>Préciser montant FI, mode de passation et Type marché</v>
      </c>
      <c r="AT292" s="281" t="str">
        <f t="shared" si="125"/>
        <v>Préciser montant FI, mode de passation et Type marché</v>
      </c>
      <c r="AU292" s="281" t="str">
        <f t="shared" si="126"/>
        <v>Compléter délais du marché</v>
      </c>
      <c r="AV292" s="281" t="str">
        <f t="shared" si="127"/>
        <v>Compléter délais du marché</v>
      </c>
      <c r="AW292" s="280"/>
      <c r="AX292" s="284">
        <f t="shared" si="128"/>
        <v>0</v>
      </c>
      <c r="AY292" s="280"/>
      <c r="AZ292" s="284">
        <f t="shared" si="129"/>
        <v>0</v>
      </c>
      <c r="BA292" s="280"/>
      <c r="BB292" s="284">
        <f t="shared" si="130"/>
        <v>0</v>
      </c>
      <c r="BC292" s="280"/>
      <c r="BD292" s="284">
        <f t="shared" si="131"/>
        <v>0</v>
      </c>
      <c r="BE292" s="280"/>
      <c r="BF292" s="284">
        <f t="shared" si="132"/>
        <v>0</v>
      </c>
      <c r="BG292" s="280"/>
      <c r="BH292" s="284">
        <f t="shared" si="133"/>
        <v>0</v>
      </c>
      <c r="BI292" s="280" t="str">
        <f t="shared" si="134"/>
        <v/>
      </c>
      <c r="BJ292" s="280"/>
      <c r="BK292" s="284">
        <f t="shared" si="135"/>
        <v>0</v>
      </c>
      <c r="BL292" s="280"/>
      <c r="BM292" s="284">
        <f t="shared" si="136"/>
        <v>0</v>
      </c>
      <c r="BN292" s="271">
        <f t="shared" si="137"/>
        <v>0</v>
      </c>
      <c r="BO292" s="271" t="str">
        <f t="shared" si="138"/>
        <v>Confection</v>
      </c>
      <c r="BP292" s="271">
        <f t="shared" si="139"/>
        <v>0</v>
      </c>
      <c r="BQ292" s="269"/>
      <c r="BR292" s="269"/>
      <c r="BS292" s="269"/>
      <c r="BT292" s="285"/>
      <c r="BU292" s="273"/>
    </row>
    <row r="293" spans="1:73" ht="60.75" thickBot="1" x14ac:dyDescent="0.3">
      <c r="A293" s="269"/>
      <c r="B293" s="270"/>
      <c r="C293" s="271" t="str">
        <f t="shared" si="112"/>
        <v/>
      </c>
      <c r="D293" s="271" t="str">
        <f t="shared" si="113"/>
        <v/>
      </c>
      <c r="E293" s="270"/>
      <c r="F293" s="273"/>
      <c r="G293" s="269"/>
      <c r="H293" s="274"/>
      <c r="I293" s="274"/>
      <c r="J293" s="274"/>
      <c r="K293" s="274"/>
      <c r="L293" s="274"/>
      <c r="M293" s="275"/>
      <c r="N293" s="274"/>
      <c r="O293" s="276" t="str">
        <f t="shared" si="114"/>
        <v>Compéter montant FI</v>
      </c>
      <c r="P293" s="277" t="str">
        <f t="shared" si="115"/>
        <v/>
      </c>
      <c r="Q293" s="274"/>
      <c r="R293" s="276" t="str">
        <f t="shared" si="116"/>
        <v>Compléter montant contrat</v>
      </c>
      <c r="S293" s="278" t="str">
        <f t="shared" si="117"/>
        <v/>
      </c>
      <c r="T293" s="274"/>
      <c r="U293" s="276" t="str">
        <f t="shared" si="118"/>
        <v>Compléter montant contrat</v>
      </c>
      <c r="V293" s="279"/>
      <c r="W293" s="279"/>
      <c r="X293" s="279"/>
      <c r="Y293" s="274"/>
      <c r="Z293" s="280"/>
      <c r="AA293" s="281" t="str">
        <f t="shared" si="119"/>
        <v>Compléter date émission</v>
      </c>
      <c r="AB293" s="269"/>
      <c r="AC293" s="269"/>
      <c r="AD293" s="282"/>
      <c r="AE293" s="282"/>
      <c r="AF293" s="270"/>
      <c r="AG293" s="269"/>
      <c r="AH293" s="269"/>
      <c r="AI293" s="269"/>
      <c r="AJ293" s="269"/>
      <c r="AK293" s="283" t="str">
        <f t="shared" si="120"/>
        <v>Compléter mode de gestion et montant FI</v>
      </c>
      <c r="AL293" s="270"/>
      <c r="AM293" s="270"/>
      <c r="AN293" s="270"/>
      <c r="AO293" s="280"/>
      <c r="AP293" s="281" t="str">
        <f t="shared" si="121"/>
        <v>Préciser montant FI, mode de passation et Type marché</v>
      </c>
      <c r="AQ293" s="281" t="str">
        <f t="shared" si="122"/>
        <v>Préciser montant FI, mode de passation et Type marché</v>
      </c>
      <c r="AR293" s="281" t="str">
        <f t="shared" si="123"/>
        <v>Préciser montant FI, mode de passation et Type marché</v>
      </c>
      <c r="AS293" s="281" t="str">
        <f t="shared" si="124"/>
        <v>Préciser montant FI, mode de passation et Type marché</v>
      </c>
      <c r="AT293" s="281" t="str">
        <f t="shared" si="125"/>
        <v>Préciser montant FI, mode de passation et Type marché</v>
      </c>
      <c r="AU293" s="281" t="str">
        <f t="shared" si="126"/>
        <v>Compléter délais du marché</v>
      </c>
      <c r="AV293" s="281" t="str">
        <f t="shared" si="127"/>
        <v>Compléter délais du marché</v>
      </c>
      <c r="AW293" s="280"/>
      <c r="AX293" s="284">
        <f t="shared" si="128"/>
        <v>0</v>
      </c>
      <c r="AY293" s="280"/>
      <c r="AZ293" s="284">
        <f t="shared" si="129"/>
        <v>0</v>
      </c>
      <c r="BA293" s="280"/>
      <c r="BB293" s="284">
        <f t="shared" si="130"/>
        <v>0</v>
      </c>
      <c r="BC293" s="280"/>
      <c r="BD293" s="284">
        <f t="shared" si="131"/>
        <v>0</v>
      </c>
      <c r="BE293" s="280"/>
      <c r="BF293" s="284">
        <f t="shared" si="132"/>
        <v>0</v>
      </c>
      <c r="BG293" s="280"/>
      <c r="BH293" s="284">
        <f t="shared" si="133"/>
        <v>0</v>
      </c>
      <c r="BI293" s="280" t="str">
        <f t="shared" si="134"/>
        <v/>
      </c>
      <c r="BJ293" s="280"/>
      <c r="BK293" s="284">
        <f t="shared" si="135"/>
        <v>0</v>
      </c>
      <c r="BL293" s="280"/>
      <c r="BM293" s="284">
        <f t="shared" si="136"/>
        <v>0</v>
      </c>
      <c r="BN293" s="271">
        <f t="shared" si="137"/>
        <v>0</v>
      </c>
      <c r="BO293" s="271" t="str">
        <f t="shared" si="138"/>
        <v>Confection</v>
      </c>
      <c r="BP293" s="271">
        <f t="shared" si="139"/>
        <v>0</v>
      </c>
      <c r="BQ293" s="269"/>
      <c r="BR293" s="269"/>
      <c r="BS293" s="269"/>
      <c r="BT293" s="285"/>
      <c r="BU293" s="273"/>
    </row>
    <row r="294" spans="1:73" ht="60.75" thickBot="1" x14ac:dyDescent="0.3">
      <c r="A294" s="269"/>
      <c r="B294" s="270"/>
      <c r="C294" s="271" t="str">
        <f t="shared" si="112"/>
        <v/>
      </c>
      <c r="D294" s="271" t="str">
        <f t="shared" si="113"/>
        <v/>
      </c>
      <c r="E294" s="270"/>
      <c r="F294" s="273"/>
      <c r="G294" s="269"/>
      <c r="H294" s="274"/>
      <c r="I294" s="274"/>
      <c r="J294" s="274"/>
      <c r="K294" s="274"/>
      <c r="L294" s="274"/>
      <c r="M294" s="275"/>
      <c r="N294" s="274"/>
      <c r="O294" s="276" t="str">
        <f t="shared" si="114"/>
        <v>Compéter montant FI</v>
      </c>
      <c r="P294" s="277" t="str">
        <f t="shared" si="115"/>
        <v/>
      </c>
      <c r="Q294" s="274"/>
      <c r="R294" s="276" t="str">
        <f t="shared" si="116"/>
        <v>Compléter montant contrat</v>
      </c>
      <c r="S294" s="278" t="str">
        <f t="shared" si="117"/>
        <v/>
      </c>
      <c r="T294" s="274"/>
      <c r="U294" s="276" t="str">
        <f t="shared" si="118"/>
        <v>Compléter montant contrat</v>
      </c>
      <c r="V294" s="279"/>
      <c r="W294" s="279"/>
      <c r="X294" s="279"/>
      <c r="Y294" s="274"/>
      <c r="Z294" s="280"/>
      <c r="AA294" s="281" t="str">
        <f t="shared" si="119"/>
        <v>Compléter date émission</v>
      </c>
      <c r="AB294" s="269"/>
      <c r="AC294" s="269"/>
      <c r="AD294" s="282"/>
      <c r="AE294" s="282"/>
      <c r="AF294" s="270"/>
      <c r="AG294" s="269"/>
      <c r="AH294" s="269"/>
      <c r="AI294" s="269"/>
      <c r="AJ294" s="269"/>
      <c r="AK294" s="283" t="str">
        <f t="shared" si="120"/>
        <v>Compléter mode de gestion et montant FI</v>
      </c>
      <c r="AL294" s="270"/>
      <c r="AM294" s="270"/>
      <c r="AN294" s="270"/>
      <c r="AO294" s="280"/>
      <c r="AP294" s="281" t="str">
        <f t="shared" si="121"/>
        <v>Préciser montant FI, mode de passation et Type marché</v>
      </c>
      <c r="AQ294" s="281" t="str">
        <f t="shared" si="122"/>
        <v>Préciser montant FI, mode de passation et Type marché</v>
      </c>
      <c r="AR294" s="281" t="str">
        <f t="shared" si="123"/>
        <v>Préciser montant FI, mode de passation et Type marché</v>
      </c>
      <c r="AS294" s="281" t="str">
        <f t="shared" si="124"/>
        <v>Préciser montant FI, mode de passation et Type marché</v>
      </c>
      <c r="AT294" s="281" t="str">
        <f t="shared" si="125"/>
        <v>Préciser montant FI, mode de passation et Type marché</v>
      </c>
      <c r="AU294" s="281" t="str">
        <f t="shared" si="126"/>
        <v>Compléter délais du marché</v>
      </c>
      <c r="AV294" s="281" t="str">
        <f t="shared" si="127"/>
        <v>Compléter délais du marché</v>
      </c>
      <c r="AW294" s="280"/>
      <c r="AX294" s="284">
        <f t="shared" si="128"/>
        <v>0</v>
      </c>
      <c r="AY294" s="280"/>
      <c r="AZ294" s="284">
        <f t="shared" si="129"/>
        <v>0</v>
      </c>
      <c r="BA294" s="280"/>
      <c r="BB294" s="284">
        <f t="shared" si="130"/>
        <v>0</v>
      </c>
      <c r="BC294" s="280"/>
      <c r="BD294" s="284">
        <f t="shared" si="131"/>
        <v>0</v>
      </c>
      <c r="BE294" s="280"/>
      <c r="BF294" s="284">
        <f t="shared" si="132"/>
        <v>0</v>
      </c>
      <c r="BG294" s="280"/>
      <c r="BH294" s="284">
        <f t="shared" si="133"/>
        <v>0</v>
      </c>
      <c r="BI294" s="280" t="str">
        <f t="shared" si="134"/>
        <v/>
      </c>
      <c r="BJ294" s="280"/>
      <c r="BK294" s="284">
        <f t="shared" si="135"/>
        <v>0</v>
      </c>
      <c r="BL294" s="280"/>
      <c r="BM294" s="284">
        <f t="shared" si="136"/>
        <v>0</v>
      </c>
      <c r="BN294" s="271">
        <f t="shared" si="137"/>
        <v>0</v>
      </c>
      <c r="BO294" s="271" t="str">
        <f t="shared" si="138"/>
        <v>Confection</v>
      </c>
      <c r="BP294" s="271">
        <f t="shared" si="139"/>
        <v>0</v>
      </c>
      <c r="BQ294" s="269"/>
      <c r="BR294" s="269"/>
      <c r="BS294" s="269"/>
      <c r="BT294" s="285"/>
      <c r="BU294" s="273"/>
    </row>
    <row r="295" spans="1:73" ht="60.75" thickBot="1" x14ac:dyDescent="0.3">
      <c r="A295" s="269"/>
      <c r="B295" s="270"/>
      <c r="C295" s="271" t="str">
        <f t="shared" si="112"/>
        <v/>
      </c>
      <c r="D295" s="271" t="str">
        <f t="shared" si="113"/>
        <v/>
      </c>
      <c r="E295" s="270"/>
      <c r="F295" s="273"/>
      <c r="G295" s="269"/>
      <c r="H295" s="274"/>
      <c r="I295" s="274"/>
      <c r="J295" s="274"/>
      <c r="K295" s="274"/>
      <c r="L295" s="274"/>
      <c r="M295" s="275"/>
      <c r="N295" s="274"/>
      <c r="O295" s="276" t="str">
        <f t="shared" si="114"/>
        <v>Compéter montant FI</v>
      </c>
      <c r="P295" s="277" t="str">
        <f t="shared" si="115"/>
        <v/>
      </c>
      <c r="Q295" s="274"/>
      <c r="R295" s="276" t="str">
        <f t="shared" si="116"/>
        <v>Compléter montant contrat</v>
      </c>
      <c r="S295" s="278" t="str">
        <f t="shared" si="117"/>
        <v/>
      </c>
      <c r="T295" s="274"/>
      <c r="U295" s="276" t="str">
        <f t="shared" si="118"/>
        <v>Compléter montant contrat</v>
      </c>
      <c r="V295" s="279"/>
      <c r="W295" s="279"/>
      <c r="X295" s="279"/>
      <c r="Y295" s="274"/>
      <c r="Z295" s="280"/>
      <c r="AA295" s="281" t="str">
        <f t="shared" si="119"/>
        <v>Compléter date émission</v>
      </c>
      <c r="AB295" s="269"/>
      <c r="AC295" s="269"/>
      <c r="AD295" s="282"/>
      <c r="AE295" s="282"/>
      <c r="AF295" s="270"/>
      <c r="AG295" s="269"/>
      <c r="AH295" s="269"/>
      <c r="AI295" s="269"/>
      <c r="AJ295" s="269"/>
      <c r="AK295" s="283" t="str">
        <f t="shared" si="120"/>
        <v>Compléter mode de gestion et montant FI</v>
      </c>
      <c r="AL295" s="270"/>
      <c r="AM295" s="270"/>
      <c r="AN295" s="270"/>
      <c r="AO295" s="280"/>
      <c r="AP295" s="281" t="str">
        <f t="shared" si="121"/>
        <v>Préciser montant FI, mode de passation et Type marché</v>
      </c>
      <c r="AQ295" s="281" t="str">
        <f t="shared" si="122"/>
        <v>Préciser montant FI, mode de passation et Type marché</v>
      </c>
      <c r="AR295" s="281" t="str">
        <f t="shared" si="123"/>
        <v>Préciser montant FI, mode de passation et Type marché</v>
      </c>
      <c r="AS295" s="281" t="str">
        <f t="shared" si="124"/>
        <v>Préciser montant FI, mode de passation et Type marché</v>
      </c>
      <c r="AT295" s="281" t="str">
        <f t="shared" si="125"/>
        <v>Préciser montant FI, mode de passation et Type marché</v>
      </c>
      <c r="AU295" s="281" t="str">
        <f t="shared" si="126"/>
        <v>Compléter délais du marché</v>
      </c>
      <c r="AV295" s="281" t="str">
        <f t="shared" si="127"/>
        <v>Compléter délais du marché</v>
      </c>
      <c r="AW295" s="280"/>
      <c r="AX295" s="284">
        <f t="shared" si="128"/>
        <v>0</v>
      </c>
      <c r="AY295" s="280"/>
      <c r="AZ295" s="284">
        <f t="shared" si="129"/>
        <v>0</v>
      </c>
      <c r="BA295" s="280"/>
      <c r="BB295" s="284">
        <f t="shared" si="130"/>
        <v>0</v>
      </c>
      <c r="BC295" s="280"/>
      <c r="BD295" s="284">
        <f t="shared" si="131"/>
        <v>0</v>
      </c>
      <c r="BE295" s="280"/>
      <c r="BF295" s="284">
        <f t="shared" si="132"/>
        <v>0</v>
      </c>
      <c r="BG295" s="280"/>
      <c r="BH295" s="284">
        <f t="shared" si="133"/>
        <v>0</v>
      </c>
      <c r="BI295" s="280" t="str">
        <f t="shared" si="134"/>
        <v/>
      </c>
      <c r="BJ295" s="280"/>
      <c r="BK295" s="284">
        <f t="shared" si="135"/>
        <v>0</v>
      </c>
      <c r="BL295" s="280"/>
      <c r="BM295" s="284">
        <f t="shared" si="136"/>
        <v>0</v>
      </c>
      <c r="BN295" s="271">
        <f t="shared" si="137"/>
        <v>0</v>
      </c>
      <c r="BO295" s="271" t="str">
        <f t="shared" si="138"/>
        <v>Confection</v>
      </c>
      <c r="BP295" s="271">
        <f t="shared" si="139"/>
        <v>0</v>
      </c>
      <c r="BQ295" s="269"/>
      <c r="BR295" s="269"/>
      <c r="BS295" s="269"/>
      <c r="BT295" s="285"/>
      <c r="BU295" s="273"/>
    </row>
    <row r="296" spans="1:73" ht="60.75" thickBot="1" x14ac:dyDescent="0.3">
      <c r="A296" s="269"/>
      <c r="B296" s="270"/>
      <c r="C296" s="271" t="str">
        <f t="shared" si="112"/>
        <v/>
      </c>
      <c r="D296" s="271" t="str">
        <f t="shared" si="113"/>
        <v/>
      </c>
      <c r="E296" s="270"/>
      <c r="F296" s="273"/>
      <c r="G296" s="269"/>
      <c r="H296" s="274"/>
      <c r="I296" s="274"/>
      <c r="J296" s="274"/>
      <c r="K296" s="274"/>
      <c r="L296" s="274"/>
      <c r="M296" s="275"/>
      <c r="N296" s="274"/>
      <c r="O296" s="276" t="str">
        <f t="shared" si="114"/>
        <v>Compéter montant FI</v>
      </c>
      <c r="P296" s="277" t="str">
        <f t="shared" si="115"/>
        <v/>
      </c>
      <c r="Q296" s="274"/>
      <c r="R296" s="276" t="str">
        <f t="shared" si="116"/>
        <v>Compléter montant contrat</v>
      </c>
      <c r="S296" s="278" t="str">
        <f t="shared" si="117"/>
        <v/>
      </c>
      <c r="T296" s="274"/>
      <c r="U296" s="276" t="str">
        <f t="shared" si="118"/>
        <v>Compléter montant contrat</v>
      </c>
      <c r="V296" s="279"/>
      <c r="W296" s="279"/>
      <c r="X296" s="279"/>
      <c r="Y296" s="274"/>
      <c r="Z296" s="280"/>
      <c r="AA296" s="281" t="str">
        <f t="shared" si="119"/>
        <v>Compléter date émission</v>
      </c>
      <c r="AB296" s="269"/>
      <c r="AC296" s="269"/>
      <c r="AD296" s="282"/>
      <c r="AE296" s="282"/>
      <c r="AF296" s="270"/>
      <c r="AG296" s="269"/>
      <c r="AH296" s="269"/>
      <c r="AI296" s="269"/>
      <c r="AJ296" s="269"/>
      <c r="AK296" s="283" t="str">
        <f t="shared" si="120"/>
        <v>Compléter mode de gestion et montant FI</v>
      </c>
      <c r="AL296" s="270"/>
      <c r="AM296" s="270"/>
      <c r="AN296" s="270"/>
      <c r="AO296" s="280"/>
      <c r="AP296" s="281" t="str">
        <f t="shared" si="121"/>
        <v>Préciser montant FI, mode de passation et Type marché</v>
      </c>
      <c r="AQ296" s="281" t="str">
        <f t="shared" si="122"/>
        <v>Préciser montant FI, mode de passation et Type marché</v>
      </c>
      <c r="AR296" s="281" t="str">
        <f t="shared" si="123"/>
        <v>Préciser montant FI, mode de passation et Type marché</v>
      </c>
      <c r="AS296" s="281" t="str">
        <f t="shared" si="124"/>
        <v>Préciser montant FI, mode de passation et Type marché</v>
      </c>
      <c r="AT296" s="281" t="str">
        <f t="shared" si="125"/>
        <v>Préciser montant FI, mode de passation et Type marché</v>
      </c>
      <c r="AU296" s="281" t="str">
        <f t="shared" si="126"/>
        <v>Compléter délais du marché</v>
      </c>
      <c r="AV296" s="281" t="str">
        <f t="shared" si="127"/>
        <v>Compléter délais du marché</v>
      </c>
      <c r="AW296" s="280"/>
      <c r="AX296" s="284">
        <f t="shared" si="128"/>
        <v>0</v>
      </c>
      <c r="AY296" s="280"/>
      <c r="AZ296" s="284">
        <f t="shared" si="129"/>
        <v>0</v>
      </c>
      <c r="BA296" s="280"/>
      <c r="BB296" s="284">
        <f t="shared" si="130"/>
        <v>0</v>
      </c>
      <c r="BC296" s="280"/>
      <c r="BD296" s="284">
        <f t="shared" si="131"/>
        <v>0</v>
      </c>
      <c r="BE296" s="280"/>
      <c r="BF296" s="284">
        <f t="shared" si="132"/>
        <v>0</v>
      </c>
      <c r="BG296" s="280"/>
      <c r="BH296" s="284">
        <f t="shared" si="133"/>
        <v>0</v>
      </c>
      <c r="BI296" s="280" t="str">
        <f t="shared" si="134"/>
        <v/>
      </c>
      <c r="BJ296" s="280"/>
      <c r="BK296" s="284">
        <f t="shared" si="135"/>
        <v>0</v>
      </c>
      <c r="BL296" s="280"/>
      <c r="BM296" s="284">
        <f t="shared" si="136"/>
        <v>0</v>
      </c>
      <c r="BN296" s="271">
        <f t="shared" si="137"/>
        <v>0</v>
      </c>
      <c r="BO296" s="271" t="str">
        <f t="shared" si="138"/>
        <v>Confection</v>
      </c>
      <c r="BP296" s="271">
        <f t="shared" si="139"/>
        <v>0</v>
      </c>
      <c r="BQ296" s="269"/>
      <c r="BR296" s="269"/>
      <c r="BS296" s="269"/>
      <c r="BT296" s="285"/>
      <c r="BU296" s="273"/>
    </row>
    <row r="297" spans="1:73" ht="60.75" thickBot="1" x14ac:dyDescent="0.3">
      <c r="A297" s="269"/>
      <c r="B297" s="270"/>
      <c r="C297" s="271" t="str">
        <f t="shared" si="112"/>
        <v/>
      </c>
      <c r="D297" s="271" t="str">
        <f t="shared" si="113"/>
        <v/>
      </c>
      <c r="E297" s="270"/>
      <c r="F297" s="273"/>
      <c r="G297" s="269"/>
      <c r="H297" s="274"/>
      <c r="I297" s="274"/>
      <c r="J297" s="274"/>
      <c r="K297" s="274"/>
      <c r="L297" s="274"/>
      <c r="M297" s="275"/>
      <c r="N297" s="274"/>
      <c r="O297" s="276" t="str">
        <f t="shared" si="114"/>
        <v>Compéter montant FI</v>
      </c>
      <c r="P297" s="277" t="str">
        <f t="shared" si="115"/>
        <v/>
      </c>
      <c r="Q297" s="274"/>
      <c r="R297" s="276" t="str">
        <f t="shared" si="116"/>
        <v>Compléter montant contrat</v>
      </c>
      <c r="S297" s="278" t="str">
        <f t="shared" si="117"/>
        <v/>
      </c>
      <c r="T297" s="274"/>
      <c r="U297" s="276" t="str">
        <f t="shared" si="118"/>
        <v>Compléter montant contrat</v>
      </c>
      <c r="V297" s="279"/>
      <c r="W297" s="279"/>
      <c r="X297" s="279"/>
      <c r="Y297" s="274"/>
      <c r="Z297" s="280"/>
      <c r="AA297" s="281" t="str">
        <f t="shared" si="119"/>
        <v>Compléter date émission</v>
      </c>
      <c r="AB297" s="269"/>
      <c r="AC297" s="269"/>
      <c r="AD297" s="282"/>
      <c r="AE297" s="282"/>
      <c r="AF297" s="270"/>
      <c r="AG297" s="269"/>
      <c r="AH297" s="269"/>
      <c r="AI297" s="269"/>
      <c r="AJ297" s="269"/>
      <c r="AK297" s="283" t="str">
        <f t="shared" si="120"/>
        <v>Compléter mode de gestion et montant FI</v>
      </c>
      <c r="AL297" s="270"/>
      <c r="AM297" s="270"/>
      <c r="AN297" s="270"/>
      <c r="AO297" s="280"/>
      <c r="AP297" s="281" t="str">
        <f t="shared" si="121"/>
        <v>Préciser montant FI, mode de passation et Type marché</v>
      </c>
      <c r="AQ297" s="281" t="str">
        <f t="shared" si="122"/>
        <v>Préciser montant FI, mode de passation et Type marché</v>
      </c>
      <c r="AR297" s="281" t="str">
        <f t="shared" si="123"/>
        <v>Préciser montant FI, mode de passation et Type marché</v>
      </c>
      <c r="AS297" s="281" t="str">
        <f t="shared" si="124"/>
        <v>Préciser montant FI, mode de passation et Type marché</v>
      </c>
      <c r="AT297" s="281" t="str">
        <f t="shared" si="125"/>
        <v>Préciser montant FI, mode de passation et Type marché</v>
      </c>
      <c r="AU297" s="281" t="str">
        <f t="shared" si="126"/>
        <v>Compléter délais du marché</v>
      </c>
      <c r="AV297" s="281" t="str">
        <f t="shared" si="127"/>
        <v>Compléter délais du marché</v>
      </c>
      <c r="AW297" s="280"/>
      <c r="AX297" s="284">
        <f t="shared" si="128"/>
        <v>0</v>
      </c>
      <c r="AY297" s="280"/>
      <c r="AZ297" s="284">
        <f t="shared" si="129"/>
        <v>0</v>
      </c>
      <c r="BA297" s="280"/>
      <c r="BB297" s="284">
        <f t="shared" si="130"/>
        <v>0</v>
      </c>
      <c r="BC297" s="280"/>
      <c r="BD297" s="284">
        <f t="shared" si="131"/>
        <v>0</v>
      </c>
      <c r="BE297" s="280"/>
      <c r="BF297" s="284">
        <f t="shared" si="132"/>
        <v>0</v>
      </c>
      <c r="BG297" s="280"/>
      <c r="BH297" s="284">
        <f t="shared" si="133"/>
        <v>0</v>
      </c>
      <c r="BI297" s="280" t="str">
        <f t="shared" si="134"/>
        <v/>
      </c>
      <c r="BJ297" s="280"/>
      <c r="BK297" s="284">
        <f t="shared" si="135"/>
        <v>0</v>
      </c>
      <c r="BL297" s="280"/>
      <c r="BM297" s="284">
        <f t="shared" si="136"/>
        <v>0</v>
      </c>
      <c r="BN297" s="271">
        <f t="shared" si="137"/>
        <v>0</v>
      </c>
      <c r="BO297" s="271" t="str">
        <f t="shared" si="138"/>
        <v>Confection</v>
      </c>
      <c r="BP297" s="271">
        <f t="shared" si="139"/>
        <v>0</v>
      </c>
      <c r="BQ297" s="269"/>
      <c r="BR297" s="269"/>
      <c r="BS297" s="269"/>
      <c r="BT297" s="285"/>
      <c r="BU297" s="273"/>
    </row>
    <row r="298" spans="1:73" ht="60.75" thickBot="1" x14ac:dyDescent="0.3">
      <c r="A298" s="269"/>
      <c r="B298" s="270"/>
      <c r="C298" s="271" t="str">
        <f t="shared" si="112"/>
        <v/>
      </c>
      <c r="D298" s="271" t="str">
        <f t="shared" si="113"/>
        <v/>
      </c>
      <c r="E298" s="270"/>
      <c r="F298" s="273"/>
      <c r="G298" s="269"/>
      <c r="H298" s="274"/>
      <c r="I298" s="274"/>
      <c r="J298" s="274"/>
      <c r="K298" s="274"/>
      <c r="L298" s="274"/>
      <c r="M298" s="275"/>
      <c r="N298" s="274"/>
      <c r="O298" s="276" t="str">
        <f t="shared" si="114"/>
        <v>Compéter montant FI</v>
      </c>
      <c r="P298" s="277" t="str">
        <f t="shared" si="115"/>
        <v/>
      </c>
      <c r="Q298" s="274"/>
      <c r="R298" s="276" t="str">
        <f t="shared" si="116"/>
        <v>Compléter montant contrat</v>
      </c>
      <c r="S298" s="278" t="str">
        <f t="shared" si="117"/>
        <v/>
      </c>
      <c r="T298" s="274"/>
      <c r="U298" s="276" t="str">
        <f t="shared" si="118"/>
        <v>Compléter montant contrat</v>
      </c>
      <c r="V298" s="279"/>
      <c r="W298" s="279"/>
      <c r="X298" s="279"/>
      <c r="Y298" s="274"/>
      <c r="Z298" s="280"/>
      <c r="AA298" s="281" t="str">
        <f t="shared" si="119"/>
        <v>Compléter date émission</v>
      </c>
      <c r="AB298" s="269"/>
      <c r="AC298" s="269"/>
      <c r="AD298" s="282"/>
      <c r="AE298" s="282"/>
      <c r="AF298" s="270"/>
      <c r="AG298" s="269"/>
      <c r="AH298" s="269"/>
      <c r="AI298" s="269"/>
      <c r="AJ298" s="269"/>
      <c r="AK298" s="283" t="str">
        <f t="shared" si="120"/>
        <v>Compléter mode de gestion et montant FI</v>
      </c>
      <c r="AL298" s="270"/>
      <c r="AM298" s="270"/>
      <c r="AN298" s="270"/>
      <c r="AO298" s="280"/>
      <c r="AP298" s="281" t="str">
        <f t="shared" si="121"/>
        <v>Préciser montant FI, mode de passation et Type marché</v>
      </c>
      <c r="AQ298" s="281" t="str">
        <f t="shared" si="122"/>
        <v>Préciser montant FI, mode de passation et Type marché</v>
      </c>
      <c r="AR298" s="281" t="str">
        <f t="shared" si="123"/>
        <v>Préciser montant FI, mode de passation et Type marché</v>
      </c>
      <c r="AS298" s="281" t="str">
        <f t="shared" si="124"/>
        <v>Préciser montant FI, mode de passation et Type marché</v>
      </c>
      <c r="AT298" s="281" t="str">
        <f t="shared" si="125"/>
        <v>Préciser montant FI, mode de passation et Type marché</v>
      </c>
      <c r="AU298" s="281" t="str">
        <f t="shared" si="126"/>
        <v>Compléter délais du marché</v>
      </c>
      <c r="AV298" s="281" t="str">
        <f t="shared" si="127"/>
        <v>Compléter délais du marché</v>
      </c>
      <c r="AW298" s="280"/>
      <c r="AX298" s="284">
        <f t="shared" si="128"/>
        <v>0</v>
      </c>
      <c r="AY298" s="280"/>
      <c r="AZ298" s="284">
        <f t="shared" si="129"/>
        <v>0</v>
      </c>
      <c r="BA298" s="280"/>
      <c r="BB298" s="284">
        <f t="shared" si="130"/>
        <v>0</v>
      </c>
      <c r="BC298" s="280"/>
      <c r="BD298" s="284">
        <f t="shared" si="131"/>
        <v>0</v>
      </c>
      <c r="BE298" s="280"/>
      <c r="BF298" s="284">
        <f t="shared" si="132"/>
        <v>0</v>
      </c>
      <c r="BG298" s="280"/>
      <c r="BH298" s="284">
        <f t="shared" si="133"/>
        <v>0</v>
      </c>
      <c r="BI298" s="280" t="str">
        <f t="shared" si="134"/>
        <v/>
      </c>
      <c r="BJ298" s="280"/>
      <c r="BK298" s="284">
        <f t="shared" si="135"/>
        <v>0</v>
      </c>
      <c r="BL298" s="280"/>
      <c r="BM298" s="284">
        <f t="shared" si="136"/>
        <v>0</v>
      </c>
      <c r="BN298" s="271">
        <f t="shared" si="137"/>
        <v>0</v>
      </c>
      <c r="BO298" s="271" t="str">
        <f t="shared" si="138"/>
        <v>Confection</v>
      </c>
      <c r="BP298" s="271">
        <f t="shared" si="139"/>
        <v>0</v>
      </c>
      <c r="BQ298" s="269"/>
      <c r="BR298" s="269"/>
      <c r="BS298" s="269"/>
      <c r="BT298" s="285"/>
      <c r="BU298" s="273"/>
    </row>
    <row r="299" spans="1:73" ht="60.75" thickBot="1" x14ac:dyDescent="0.3">
      <c r="A299" s="269"/>
      <c r="B299" s="270"/>
      <c r="C299" s="271" t="str">
        <f t="shared" si="112"/>
        <v/>
      </c>
      <c r="D299" s="271" t="str">
        <f t="shared" si="113"/>
        <v/>
      </c>
      <c r="E299" s="270"/>
      <c r="F299" s="273"/>
      <c r="G299" s="269"/>
      <c r="H299" s="274"/>
      <c r="I299" s="274"/>
      <c r="J299" s="274"/>
      <c r="K299" s="274"/>
      <c r="L299" s="274"/>
      <c r="M299" s="275"/>
      <c r="N299" s="274"/>
      <c r="O299" s="276" t="str">
        <f t="shared" si="114"/>
        <v>Compéter montant FI</v>
      </c>
      <c r="P299" s="277" t="str">
        <f t="shared" si="115"/>
        <v/>
      </c>
      <c r="Q299" s="274"/>
      <c r="R299" s="276" t="str">
        <f t="shared" si="116"/>
        <v>Compléter montant contrat</v>
      </c>
      <c r="S299" s="278" t="str">
        <f t="shared" si="117"/>
        <v/>
      </c>
      <c r="T299" s="274"/>
      <c r="U299" s="276" t="str">
        <f t="shared" si="118"/>
        <v>Compléter montant contrat</v>
      </c>
      <c r="V299" s="279"/>
      <c r="W299" s="279"/>
      <c r="X299" s="279"/>
      <c r="Y299" s="274"/>
      <c r="Z299" s="280"/>
      <c r="AA299" s="281" t="str">
        <f t="shared" si="119"/>
        <v>Compléter date émission</v>
      </c>
      <c r="AB299" s="269"/>
      <c r="AC299" s="269"/>
      <c r="AD299" s="282"/>
      <c r="AE299" s="282"/>
      <c r="AF299" s="270"/>
      <c r="AG299" s="269"/>
      <c r="AH299" s="269"/>
      <c r="AI299" s="269"/>
      <c r="AJ299" s="269"/>
      <c r="AK299" s="283" t="str">
        <f t="shared" si="120"/>
        <v>Compléter mode de gestion et montant FI</v>
      </c>
      <c r="AL299" s="270"/>
      <c r="AM299" s="270"/>
      <c r="AN299" s="270"/>
      <c r="AO299" s="280"/>
      <c r="AP299" s="281" t="str">
        <f t="shared" si="121"/>
        <v>Préciser montant FI, mode de passation et Type marché</v>
      </c>
      <c r="AQ299" s="281" t="str">
        <f t="shared" si="122"/>
        <v>Préciser montant FI, mode de passation et Type marché</v>
      </c>
      <c r="AR299" s="281" t="str">
        <f t="shared" si="123"/>
        <v>Préciser montant FI, mode de passation et Type marché</v>
      </c>
      <c r="AS299" s="281" t="str">
        <f t="shared" si="124"/>
        <v>Préciser montant FI, mode de passation et Type marché</v>
      </c>
      <c r="AT299" s="281" t="str">
        <f t="shared" si="125"/>
        <v>Préciser montant FI, mode de passation et Type marché</v>
      </c>
      <c r="AU299" s="281" t="str">
        <f t="shared" si="126"/>
        <v>Compléter délais du marché</v>
      </c>
      <c r="AV299" s="281" t="str">
        <f t="shared" si="127"/>
        <v>Compléter délais du marché</v>
      </c>
      <c r="AW299" s="280"/>
      <c r="AX299" s="284">
        <f t="shared" si="128"/>
        <v>0</v>
      </c>
      <c r="AY299" s="280"/>
      <c r="AZ299" s="284">
        <f t="shared" si="129"/>
        <v>0</v>
      </c>
      <c r="BA299" s="280"/>
      <c r="BB299" s="284">
        <f t="shared" si="130"/>
        <v>0</v>
      </c>
      <c r="BC299" s="280"/>
      <c r="BD299" s="284">
        <f t="shared" si="131"/>
        <v>0</v>
      </c>
      <c r="BE299" s="280"/>
      <c r="BF299" s="284">
        <f t="shared" si="132"/>
        <v>0</v>
      </c>
      <c r="BG299" s="280"/>
      <c r="BH299" s="284">
        <f t="shared" si="133"/>
        <v>0</v>
      </c>
      <c r="BI299" s="280" t="str">
        <f t="shared" si="134"/>
        <v/>
      </c>
      <c r="BJ299" s="280"/>
      <c r="BK299" s="284">
        <f t="shared" si="135"/>
        <v>0</v>
      </c>
      <c r="BL299" s="280"/>
      <c r="BM299" s="284">
        <f t="shared" si="136"/>
        <v>0</v>
      </c>
      <c r="BN299" s="271">
        <f t="shared" si="137"/>
        <v>0</v>
      </c>
      <c r="BO299" s="271" t="str">
        <f t="shared" si="138"/>
        <v>Confection</v>
      </c>
      <c r="BP299" s="271">
        <f t="shared" si="139"/>
        <v>0</v>
      </c>
      <c r="BQ299" s="269"/>
      <c r="BR299" s="269"/>
      <c r="BS299" s="269"/>
      <c r="BT299" s="285"/>
      <c r="BU299" s="273"/>
    </row>
    <row r="300" spans="1:73" ht="60.75" thickBot="1" x14ac:dyDescent="0.3">
      <c r="A300" s="269"/>
      <c r="B300" s="270"/>
      <c r="C300" s="271" t="str">
        <f t="shared" si="112"/>
        <v/>
      </c>
      <c r="D300" s="271" t="str">
        <f t="shared" si="113"/>
        <v/>
      </c>
      <c r="E300" s="270"/>
      <c r="F300" s="273"/>
      <c r="G300" s="269"/>
      <c r="H300" s="274"/>
      <c r="I300" s="274"/>
      <c r="J300" s="274"/>
      <c r="K300" s="274"/>
      <c r="L300" s="274"/>
      <c r="M300" s="275"/>
      <c r="N300" s="274"/>
      <c r="O300" s="276" t="str">
        <f t="shared" si="114"/>
        <v>Compéter montant FI</v>
      </c>
      <c r="P300" s="277" t="str">
        <f t="shared" si="115"/>
        <v/>
      </c>
      <c r="Q300" s="274"/>
      <c r="R300" s="276" t="str">
        <f t="shared" si="116"/>
        <v>Compléter montant contrat</v>
      </c>
      <c r="S300" s="278" t="str">
        <f t="shared" si="117"/>
        <v/>
      </c>
      <c r="T300" s="274"/>
      <c r="U300" s="276" t="str">
        <f t="shared" si="118"/>
        <v>Compléter montant contrat</v>
      </c>
      <c r="V300" s="279"/>
      <c r="W300" s="279"/>
      <c r="X300" s="279"/>
      <c r="Y300" s="274"/>
      <c r="Z300" s="280"/>
      <c r="AA300" s="281" t="str">
        <f t="shared" si="119"/>
        <v>Compléter date émission</v>
      </c>
      <c r="AB300" s="269"/>
      <c r="AC300" s="269"/>
      <c r="AD300" s="282"/>
      <c r="AE300" s="282"/>
      <c r="AF300" s="270"/>
      <c r="AG300" s="269"/>
      <c r="AH300" s="269"/>
      <c r="AI300" s="269"/>
      <c r="AJ300" s="269"/>
      <c r="AK300" s="283" t="str">
        <f t="shared" si="120"/>
        <v>Compléter mode de gestion et montant FI</v>
      </c>
      <c r="AL300" s="270"/>
      <c r="AM300" s="270"/>
      <c r="AN300" s="270"/>
      <c r="AO300" s="280"/>
      <c r="AP300" s="281" t="str">
        <f t="shared" si="121"/>
        <v>Préciser montant FI, mode de passation et Type marché</v>
      </c>
      <c r="AQ300" s="281" t="str">
        <f t="shared" si="122"/>
        <v>Préciser montant FI, mode de passation et Type marché</v>
      </c>
      <c r="AR300" s="281" t="str">
        <f t="shared" si="123"/>
        <v>Préciser montant FI, mode de passation et Type marché</v>
      </c>
      <c r="AS300" s="281" t="str">
        <f t="shared" si="124"/>
        <v>Préciser montant FI, mode de passation et Type marché</v>
      </c>
      <c r="AT300" s="281" t="str">
        <f t="shared" si="125"/>
        <v>Préciser montant FI, mode de passation et Type marché</v>
      </c>
      <c r="AU300" s="281" t="str">
        <f t="shared" si="126"/>
        <v>Compléter délais du marché</v>
      </c>
      <c r="AV300" s="281" t="str">
        <f t="shared" si="127"/>
        <v>Compléter délais du marché</v>
      </c>
      <c r="AW300" s="280"/>
      <c r="AX300" s="284">
        <f t="shared" si="128"/>
        <v>0</v>
      </c>
      <c r="AY300" s="280"/>
      <c r="AZ300" s="284">
        <f t="shared" si="129"/>
        <v>0</v>
      </c>
      <c r="BA300" s="280"/>
      <c r="BB300" s="284">
        <f t="shared" si="130"/>
        <v>0</v>
      </c>
      <c r="BC300" s="280"/>
      <c r="BD300" s="284">
        <f t="shared" si="131"/>
        <v>0</v>
      </c>
      <c r="BE300" s="280"/>
      <c r="BF300" s="284">
        <f t="shared" si="132"/>
        <v>0</v>
      </c>
      <c r="BG300" s="280"/>
      <c r="BH300" s="284">
        <f t="shared" si="133"/>
        <v>0</v>
      </c>
      <c r="BI300" s="280" t="str">
        <f t="shared" si="134"/>
        <v/>
      </c>
      <c r="BJ300" s="280"/>
      <c r="BK300" s="284">
        <f t="shared" si="135"/>
        <v>0</v>
      </c>
      <c r="BL300" s="280"/>
      <c r="BM300" s="284">
        <f t="shared" si="136"/>
        <v>0</v>
      </c>
      <c r="BN300" s="271">
        <f t="shared" si="137"/>
        <v>0</v>
      </c>
      <c r="BO300" s="271" t="str">
        <f t="shared" si="138"/>
        <v>Confection</v>
      </c>
      <c r="BP300" s="271">
        <f t="shared" si="139"/>
        <v>0</v>
      </c>
      <c r="BQ300" s="269"/>
      <c r="BR300" s="269"/>
      <c r="BS300" s="269"/>
      <c r="BT300" s="285"/>
      <c r="BU300" s="273"/>
    </row>
    <row r="301" spans="1:73" ht="60.75" thickBot="1" x14ac:dyDescent="0.3">
      <c r="A301" s="269"/>
      <c r="B301" s="270"/>
      <c r="C301" s="271" t="str">
        <f t="shared" si="112"/>
        <v/>
      </c>
      <c r="D301" s="271" t="str">
        <f t="shared" si="113"/>
        <v/>
      </c>
      <c r="E301" s="270"/>
      <c r="F301" s="273"/>
      <c r="G301" s="269"/>
      <c r="H301" s="274"/>
      <c r="I301" s="274"/>
      <c r="J301" s="274"/>
      <c r="K301" s="274"/>
      <c r="L301" s="274"/>
      <c r="M301" s="275"/>
      <c r="N301" s="274"/>
      <c r="O301" s="276" t="str">
        <f t="shared" si="114"/>
        <v>Compéter montant FI</v>
      </c>
      <c r="P301" s="277" t="str">
        <f t="shared" si="115"/>
        <v/>
      </c>
      <c r="Q301" s="274"/>
      <c r="R301" s="276" t="str">
        <f t="shared" si="116"/>
        <v>Compléter montant contrat</v>
      </c>
      <c r="S301" s="278" t="str">
        <f t="shared" si="117"/>
        <v/>
      </c>
      <c r="T301" s="274"/>
      <c r="U301" s="276" t="str">
        <f t="shared" si="118"/>
        <v>Compléter montant contrat</v>
      </c>
      <c r="V301" s="279"/>
      <c r="W301" s="279"/>
      <c r="X301" s="279"/>
      <c r="Y301" s="274"/>
      <c r="Z301" s="280"/>
      <c r="AA301" s="281" t="str">
        <f t="shared" si="119"/>
        <v>Compléter date émission</v>
      </c>
      <c r="AB301" s="269"/>
      <c r="AC301" s="269"/>
      <c r="AD301" s="282"/>
      <c r="AE301" s="282"/>
      <c r="AF301" s="270"/>
      <c r="AG301" s="269"/>
      <c r="AH301" s="269"/>
      <c r="AI301" s="269"/>
      <c r="AJ301" s="269"/>
      <c r="AK301" s="283" t="str">
        <f t="shared" si="120"/>
        <v>Compléter mode de gestion et montant FI</v>
      </c>
      <c r="AL301" s="270"/>
      <c r="AM301" s="270"/>
      <c r="AN301" s="270"/>
      <c r="AO301" s="280"/>
      <c r="AP301" s="281" t="str">
        <f t="shared" si="121"/>
        <v>Préciser montant FI, mode de passation et Type marché</v>
      </c>
      <c r="AQ301" s="281" t="str">
        <f t="shared" si="122"/>
        <v>Préciser montant FI, mode de passation et Type marché</v>
      </c>
      <c r="AR301" s="281" t="str">
        <f t="shared" si="123"/>
        <v>Préciser montant FI, mode de passation et Type marché</v>
      </c>
      <c r="AS301" s="281" t="str">
        <f t="shared" si="124"/>
        <v>Préciser montant FI, mode de passation et Type marché</v>
      </c>
      <c r="AT301" s="281" t="str">
        <f t="shared" si="125"/>
        <v>Préciser montant FI, mode de passation et Type marché</v>
      </c>
      <c r="AU301" s="281" t="str">
        <f t="shared" si="126"/>
        <v>Compléter délais du marché</v>
      </c>
      <c r="AV301" s="281" t="str">
        <f t="shared" si="127"/>
        <v>Compléter délais du marché</v>
      </c>
      <c r="AW301" s="280"/>
      <c r="AX301" s="284">
        <f t="shared" si="128"/>
        <v>0</v>
      </c>
      <c r="AY301" s="280"/>
      <c r="AZ301" s="284">
        <f t="shared" si="129"/>
        <v>0</v>
      </c>
      <c r="BA301" s="280"/>
      <c r="BB301" s="284">
        <f t="shared" si="130"/>
        <v>0</v>
      </c>
      <c r="BC301" s="280"/>
      <c r="BD301" s="284">
        <f t="shared" si="131"/>
        <v>0</v>
      </c>
      <c r="BE301" s="280"/>
      <c r="BF301" s="284">
        <f t="shared" si="132"/>
        <v>0</v>
      </c>
      <c r="BG301" s="280"/>
      <c r="BH301" s="284">
        <f t="shared" si="133"/>
        <v>0</v>
      </c>
      <c r="BI301" s="280" t="str">
        <f t="shared" si="134"/>
        <v/>
      </c>
      <c r="BJ301" s="280"/>
      <c r="BK301" s="284">
        <f t="shared" si="135"/>
        <v>0</v>
      </c>
      <c r="BL301" s="280"/>
      <c r="BM301" s="284">
        <f t="shared" si="136"/>
        <v>0</v>
      </c>
      <c r="BN301" s="271">
        <f t="shared" si="137"/>
        <v>0</v>
      </c>
      <c r="BO301" s="271" t="str">
        <f t="shared" si="138"/>
        <v>Confection</v>
      </c>
      <c r="BP301" s="271">
        <f t="shared" si="139"/>
        <v>0</v>
      </c>
      <c r="BQ301" s="269"/>
      <c r="BR301" s="269"/>
      <c r="BS301" s="269"/>
      <c r="BT301" s="285"/>
      <c r="BU301" s="273"/>
    </row>
    <row r="302" spans="1:73" ht="60.75" thickBot="1" x14ac:dyDescent="0.3">
      <c r="A302" s="269"/>
      <c r="B302" s="270"/>
      <c r="C302" s="271" t="str">
        <f t="shared" si="112"/>
        <v/>
      </c>
      <c r="D302" s="271" t="str">
        <f t="shared" si="113"/>
        <v/>
      </c>
      <c r="E302" s="270"/>
      <c r="F302" s="273"/>
      <c r="G302" s="269"/>
      <c r="H302" s="274"/>
      <c r="I302" s="274"/>
      <c r="J302" s="274"/>
      <c r="K302" s="274"/>
      <c r="L302" s="274"/>
      <c r="M302" s="275"/>
      <c r="N302" s="274"/>
      <c r="O302" s="276" t="str">
        <f t="shared" si="114"/>
        <v>Compéter montant FI</v>
      </c>
      <c r="P302" s="277" t="str">
        <f t="shared" si="115"/>
        <v/>
      </c>
      <c r="Q302" s="274"/>
      <c r="R302" s="276" t="str">
        <f t="shared" si="116"/>
        <v>Compléter montant contrat</v>
      </c>
      <c r="S302" s="278" t="str">
        <f t="shared" si="117"/>
        <v/>
      </c>
      <c r="T302" s="274"/>
      <c r="U302" s="276" t="str">
        <f t="shared" si="118"/>
        <v>Compléter montant contrat</v>
      </c>
      <c r="V302" s="279"/>
      <c r="W302" s="279"/>
      <c r="X302" s="279"/>
      <c r="Y302" s="274"/>
      <c r="Z302" s="280"/>
      <c r="AA302" s="281" t="str">
        <f t="shared" si="119"/>
        <v>Compléter date émission</v>
      </c>
      <c r="AB302" s="269"/>
      <c r="AC302" s="269"/>
      <c r="AD302" s="282"/>
      <c r="AE302" s="282"/>
      <c r="AF302" s="270"/>
      <c r="AG302" s="269"/>
      <c r="AH302" s="269"/>
      <c r="AI302" s="269"/>
      <c r="AJ302" s="269"/>
      <c r="AK302" s="283" t="str">
        <f t="shared" si="120"/>
        <v>Compléter mode de gestion et montant FI</v>
      </c>
      <c r="AL302" s="270"/>
      <c r="AM302" s="270"/>
      <c r="AN302" s="270"/>
      <c r="AO302" s="280"/>
      <c r="AP302" s="281" t="str">
        <f t="shared" si="121"/>
        <v>Préciser montant FI, mode de passation et Type marché</v>
      </c>
      <c r="AQ302" s="281" t="str">
        <f t="shared" si="122"/>
        <v>Préciser montant FI, mode de passation et Type marché</v>
      </c>
      <c r="AR302" s="281" t="str">
        <f t="shared" si="123"/>
        <v>Préciser montant FI, mode de passation et Type marché</v>
      </c>
      <c r="AS302" s="281" t="str">
        <f t="shared" si="124"/>
        <v>Préciser montant FI, mode de passation et Type marché</v>
      </c>
      <c r="AT302" s="281" t="str">
        <f t="shared" si="125"/>
        <v>Préciser montant FI, mode de passation et Type marché</v>
      </c>
      <c r="AU302" s="281" t="str">
        <f t="shared" si="126"/>
        <v>Compléter délais du marché</v>
      </c>
      <c r="AV302" s="281" t="str">
        <f t="shared" si="127"/>
        <v>Compléter délais du marché</v>
      </c>
      <c r="AW302" s="280"/>
      <c r="AX302" s="284">
        <f t="shared" si="128"/>
        <v>0</v>
      </c>
      <c r="AY302" s="280"/>
      <c r="AZ302" s="284">
        <f t="shared" si="129"/>
        <v>0</v>
      </c>
      <c r="BA302" s="280"/>
      <c r="BB302" s="284">
        <f t="shared" si="130"/>
        <v>0</v>
      </c>
      <c r="BC302" s="280"/>
      <c r="BD302" s="284">
        <f t="shared" si="131"/>
        <v>0</v>
      </c>
      <c r="BE302" s="280"/>
      <c r="BF302" s="284">
        <f t="shared" si="132"/>
        <v>0</v>
      </c>
      <c r="BG302" s="280"/>
      <c r="BH302" s="284">
        <f t="shared" si="133"/>
        <v>0</v>
      </c>
      <c r="BI302" s="280" t="str">
        <f t="shared" si="134"/>
        <v/>
      </c>
      <c r="BJ302" s="280"/>
      <c r="BK302" s="284">
        <f t="shared" si="135"/>
        <v>0</v>
      </c>
      <c r="BL302" s="280"/>
      <c r="BM302" s="284">
        <f t="shared" si="136"/>
        <v>0</v>
      </c>
      <c r="BN302" s="271">
        <f t="shared" si="137"/>
        <v>0</v>
      </c>
      <c r="BO302" s="271" t="str">
        <f t="shared" si="138"/>
        <v>Confection</v>
      </c>
      <c r="BP302" s="271">
        <f t="shared" si="139"/>
        <v>0</v>
      </c>
      <c r="BQ302" s="269"/>
      <c r="BR302" s="269"/>
      <c r="BS302" s="269"/>
      <c r="BT302" s="285"/>
      <c r="BU302" s="273"/>
    </row>
    <row r="303" spans="1:73" ht="60.75" thickBot="1" x14ac:dyDescent="0.3">
      <c r="A303" s="269"/>
      <c r="B303" s="270"/>
      <c r="C303" s="271" t="str">
        <f t="shared" si="112"/>
        <v/>
      </c>
      <c r="D303" s="271" t="str">
        <f t="shared" si="113"/>
        <v/>
      </c>
      <c r="E303" s="270"/>
      <c r="F303" s="273"/>
      <c r="G303" s="269"/>
      <c r="H303" s="274"/>
      <c r="I303" s="274"/>
      <c r="J303" s="274"/>
      <c r="K303" s="274"/>
      <c r="L303" s="274"/>
      <c r="M303" s="275"/>
      <c r="N303" s="274"/>
      <c r="O303" s="276" t="str">
        <f t="shared" si="114"/>
        <v>Compéter montant FI</v>
      </c>
      <c r="P303" s="277" t="str">
        <f t="shared" si="115"/>
        <v/>
      </c>
      <c r="Q303" s="274"/>
      <c r="R303" s="276" t="str">
        <f t="shared" si="116"/>
        <v>Compléter montant contrat</v>
      </c>
      <c r="S303" s="278" t="str">
        <f t="shared" si="117"/>
        <v/>
      </c>
      <c r="T303" s="274"/>
      <c r="U303" s="276" t="str">
        <f t="shared" si="118"/>
        <v>Compléter montant contrat</v>
      </c>
      <c r="V303" s="279"/>
      <c r="W303" s="279"/>
      <c r="X303" s="279"/>
      <c r="Y303" s="274"/>
      <c r="Z303" s="280"/>
      <c r="AA303" s="281" t="str">
        <f t="shared" si="119"/>
        <v>Compléter date émission</v>
      </c>
      <c r="AB303" s="269"/>
      <c r="AC303" s="269"/>
      <c r="AD303" s="282"/>
      <c r="AE303" s="282"/>
      <c r="AF303" s="270"/>
      <c r="AG303" s="269"/>
      <c r="AH303" s="269"/>
      <c r="AI303" s="269"/>
      <c r="AJ303" s="269"/>
      <c r="AK303" s="283" t="str">
        <f t="shared" si="120"/>
        <v>Compléter mode de gestion et montant FI</v>
      </c>
      <c r="AL303" s="270"/>
      <c r="AM303" s="270"/>
      <c r="AN303" s="270"/>
      <c r="AO303" s="280"/>
      <c r="AP303" s="281" t="str">
        <f t="shared" si="121"/>
        <v>Préciser montant FI, mode de passation et Type marché</v>
      </c>
      <c r="AQ303" s="281" t="str">
        <f t="shared" si="122"/>
        <v>Préciser montant FI, mode de passation et Type marché</v>
      </c>
      <c r="AR303" s="281" t="str">
        <f t="shared" si="123"/>
        <v>Préciser montant FI, mode de passation et Type marché</v>
      </c>
      <c r="AS303" s="281" t="str">
        <f t="shared" si="124"/>
        <v>Préciser montant FI, mode de passation et Type marché</v>
      </c>
      <c r="AT303" s="281" t="str">
        <f t="shared" si="125"/>
        <v>Préciser montant FI, mode de passation et Type marché</v>
      </c>
      <c r="AU303" s="281" t="str">
        <f t="shared" si="126"/>
        <v>Compléter délais du marché</v>
      </c>
      <c r="AV303" s="281" t="str">
        <f t="shared" si="127"/>
        <v>Compléter délais du marché</v>
      </c>
      <c r="AW303" s="280"/>
      <c r="AX303" s="284">
        <f t="shared" si="128"/>
        <v>0</v>
      </c>
      <c r="AY303" s="280"/>
      <c r="AZ303" s="284">
        <f t="shared" si="129"/>
        <v>0</v>
      </c>
      <c r="BA303" s="280"/>
      <c r="BB303" s="284">
        <f t="shared" si="130"/>
        <v>0</v>
      </c>
      <c r="BC303" s="280"/>
      <c r="BD303" s="284">
        <f t="shared" si="131"/>
        <v>0</v>
      </c>
      <c r="BE303" s="280"/>
      <c r="BF303" s="284">
        <f t="shared" si="132"/>
        <v>0</v>
      </c>
      <c r="BG303" s="280"/>
      <c r="BH303" s="284">
        <f t="shared" si="133"/>
        <v>0</v>
      </c>
      <c r="BI303" s="280" t="str">
        <f t="shared" si="134"/>
        <v/>
      </c>
      <c r="BJ303" s="280"/>
      <c r="BK303" s="284">
        <f t="shared" si="135"/>
        <v>0</v>
      </c>
      <c r="BL303" s="280"/>
      <c r="BM303" s="284">
        <f t="shared" si="136"/>
        <v>0</v>
      </c>
      <c r="BN303" s="271">
        <f t="shared" si="137"/>
        <v>0</v>
      </c>
      <c r="BO303" s="271" t="str">
        <f t="shared" si="138"/>
        <v>Confection</v>
      </c>
      <c r="BP303" s="271">
        <f t="shared" si="139"/>
        <v>0</v>
      </c>
      <c r="BQ303" s="269"/>
      <c r="BR303" s="269"/>
      <c r="BS303" s="269"/>
      <c r="BT303" s="285"/>
      <c r="BU303" s="273"/>
    </row>
    <row r="304" spans="1:73" ht="60.75" thickBot="1" x14ac:dyDescent="0.3">
      <c r="A304" s="269"/>
      <c r="B304" s="270"/>
      <c r="C304" s="271" t="str">
        <f t="shared" si="112"/>
        <v/>
      </c>
      <c r="D304" s="271" t="str">
        <f t="shared" si="113"/>
        <v/>
      </c>
      <c r="E304" s="270"/>
      <c r="F304" s="273"/>
      <c r="G304" s="269"/>
      <c r="H304" s="274"/>
      <c r="I304" s="274"/>
      <c r="J304" s="274"/>
      <c r="K304" s="274"/>
      <c r="L304" s="274"/>
      <c r="M304" s="275"/>
      <c r="N304" s="274"/>
      <c r="O304" s="276" t="str">
        <f t="shared" si="114"/>
        <v>Compéter montant FI</v>
      </c>
      <c r="P304" s="277" t="str">
        <f t="shared" si="115"/>
        <v/>
      </c>
      <c r="Q304" s="274"/>
      <c r="R304" s="276" t="str">
        <f t="shared" si="116"/>
        <v>Compléter montant contrat</v>
      </c>
      <c r="S304" s="278" t="str">
        <f t="shared" si="117"/>
        <v/>
      </c>
      <c r="T304" s="274"/>
      <c r="U304" s="276" t="str">
        <f t="shared" si="118"/>
        <v>Compléter montant contrat</v>
      </c>
      <c r="V304" s="279"/>
      <c r="W304" s="279"/>
      <c r="X304" s="279"/>
      <c r="Y304" s="274"/>
      <c r="Z304" s="280"/>
      <c r="AA304" s="281" t="str">
        <f t="shared" si="119"/>
        <v>Compléter date émission</v>
      </c>
      <c r="AB304" s="269"/>
      <c r="AC304" s="269"/>
      <c r="AD304" s="282"/>
      <c r="AE304" s="282"/>
      <c r="AF304" s="270"/>
      <c r="AG304" s="269"/>
      <c r="AH304" s="269"/>
      <c r="AI304" s="269"/>
      <c r="AJ304" s="269"/>
      <c r="AK304" s="283" t="str">
        <f t="shared" si="120"/>
        <v>Compléter mode de gestion et montant FI</v>
      </c>
      <c r="AL304" s="270"/>
      <c r="AM304" s="270"/>
      <c r="AN304" s="270"/>
      <c r="AO304" s="280"/>
      <c r="AP304" s="281" t="str">
        <f t="shared" si="121"/>
        <v>Préciser montant FI, mode de passation et Type marché</v>
      </c>
      <c r="AQ304" s="281" t="str">
        <f t="shared" si="122"/>
        <v>Préciser montant FI, mode de passation et Type marché</v>
      </c>
      <c r="AR304" s="281" t="str">
        <f t="shared" si="123"/>
        <v>Préciser montant FI, mode de passation et Type marché</v>
      </c>
      <c r="AS304" s="281" t="str">
        <f t="shared" si="124"/>
        <v>Préciser montant FI, mode de passation et Type marché</v>
      </c>
      <c r="AT304" s="281" t="str">
        <f t="shared" si="125"/>
        <v>Préciser montant FI, mode de passation et Type marché</v>
      </c>
      <c r="AU304" s="281" t="str">
        <f t="shared" si="126"/>
        <v>Compléter délais du marché</v>
      </c>
      <c r="AV304" s="281" t="str">
        <f t="shared" si="127"/>
        <v>Compléter délais du marché</v>
      </c>
      <c r="AW304" s="280"/>
      <c r="AX304" s="284">
        <f t="shared" si="128"/>
        <v>0</v>
      </c>
      <c r="AY304" s="280"/>
      <c r="AZ304" s="284">
        <f t="shared" si="129"/>
        <v>0</v>
      </c>
      <c r="BA304" s="280"/>
      <c r="BB304" s="284">
        <f t="shared" si="130"/>
        <v>0</v>
      </c>
      <c r="BC304" s="280"/>
      <c r="BD304" s="284">
        <f t="shared" si="131"/>
        <v>0</v>
      </c>
      <c r="BE304" s="280"/>
      <c r="BF304" s="284">
        <f t="shared" si="132"/>
        <v>0</v>
      </c>
      <c r="BG304" s="280"/>
      <c r="BH304" s="284">
        <f t="shared" si="133"/>
        <v>0</v>
      </c>
      <c r="BI304" s="280" t="str">
        <f t="shared" si="134"/>
        <v/>
      </c>
      <c r="BJ304" s="280"/>
      <c r="BK304" s="284">
        <f t="shared" si="135"/>
        <v>0</v>
      </c>
      <c r="BL304" s="280"/>
      <c r="BM304" s="284">
        <f t="shared" si="136"/>
        <v>0</v>
      </c>
      <c r="BN304" s="271">
        <f t="shared" si="137"/>
        <v>0</v>
      </c>
      <c r="BO304" s="271" t="str">
        <f t="shared" si="138"/>
        <v>Confection</v>
      </c>
      <c r="BP304" s="271">
        <f t="shared" si="139"/>
        <v>0</v>
      </c>
      <c r="BQ304" s="269"/>
      <c r="BR304" s="269"/>
      <c r="BS304" s="269"/>
      <c r="BT304" s="285"/>
      <c r="BU304" s="273"/>
    </row>
    <row r="305" spans="1:73" ht="60.75" thickBot="1" x14ac:dyDescent="0.3">
      <c r="A305" s="269"/>
      <c r="B305" s="270"/>
      <c r="C305" s="271" t="str">
        <f t="shared" si="112"/>
        <v/>
      </c>
      <c r="D305" s="271" t="str">
        <f t="shared" si="113"/>
        <v/>
      </c>
      <c r="E305" s="270"/>
      <c r="F305" s="273"/>
      <c r="G305" s="269"/>
      <c r="H305" s="274"/>
      <c r="I305" s="274"/>
      <c r="J305" s="274"/>
      <c r="K305" s="274"/>
      <c r="L305" s="274"/>
      <c r="M305" s="275"/>
      <c r="N305" s="274"/>
      <c r="O305" s="276" t="str">
        <f t="shared" si="114"/>
        <v>Compéter montant FI</v>
      </c>
      <c r="P305" s="277" t="str">
        <f t="shared" si="115"/>
        <v/>
      </c>
      <c r="Q305" s="274"/>
      <c r="R305" s="276" t="str">
        <f t="shared" si="116"/>
        <v>Compléter montant contrat</v>
      </c>
      <c r="S305" s="278" t="str">
        <f t="shared" si="117"/>
        <v/>
      </c>
      <c r="T305" s="274"/>
      <c r="U305" s="276" t="str">
        <f t="shared" si="118"/>
        <v>Compléter montant contrat</v>
      </c>
      <c r="V305" s="279"/>
      <c r="W305" s="279"/>
      <c r="X305" s="279"/>
      <c r="Y305" s="274"/>
      <c r="Z305" s="280"/>
      <c r="AA305" s="281" t="str">
        <f t="shared" si="119"/>
        <v>Compléter date émission</v>
      </c>
      <c r="AB305" s="269"/>
      <c r="AC305" s="269"/>
      <c r="AD305" s="282"/>
      <c r="AE305" s="282"/>
      <c r="AF305" s="270"/>
      <c r="AG305" s="269"/>
      <c r="AH305" s="269"/>
      <c r="AI305" s="269"/>
      <c r="AJ305" s="269"/>
      <c r="AK305" s="283" t="str">
        <f t="shared" si="120"/>
        <v>Compléter mode de gestion et montant FI</v>
      </c>
      <c r="AL305" s="270"/>
      <c r="AM305" s="270"/>
      <c r="AN305" s="270"/>
      <c r="AO305" s="280"/>
      <c r="AP305" s="281" t="str">
        <f t="shared" si="121"/>
        <v>Préciser montant FI, mode de passation et Type marché</v>
      </c>
      <c r="AQ305" s="281" t="str">
        <f t="shared" si="122"/>
        <v>Préciser montant FI, mode de passation et Type marché</v>
      </c>
      <c r="AR305" s="281" t="str">
        <f t="shared" si="123"/>
        <v>Préciser montant FI, mode de passation et Type marché</v>
      </c>
      <c r="AS305" s="281" t="str">
        <f t="shared" si="124"/>
        <v>Préciser montant FI, mode de passation et Type marché</v>
      </c>
      <c r="AT305" s="281" t="str">
        <f t="shared" si="125"/>
        <v>Préciser montant FI, mode de passation et Type marché</v>
      </c>
      <c r="AU305" s="281" t="str">
        <f t="shared" si="126"/>
        <v>Compléter délais du marché</v>
      </c>
      <c r="AV305" s="281" t="str">
        <f t="shared" si="127"/>
        <v>Compléter délais du marché</v>
      </c>
      <c r="AW305" s="280"/>
      <c r="AX305" s="284">
        <f t="shared" si="128"/>
        <v>0</v>
      </c>
      <c r="AY305" s="280"/>
      <c r="AZ305" s="284">
        <f t="shared" si="129"/>
        <v>0</v>
      </c>
      <c r="BA305" s="280"/>
      <c r="BB305" s="284">
        <f t="shared" si="130"/>
        <v>0</v>
      </c>
      <c r="BC305" s="280"/>
      <c r="BD305" s="284">
        <f t="shared" si="131"/>
        <v>0</v>
      </c>
      <c r="BE305" s="280"/>
      <c r="BF305" s="284">
        <f t="shared" si="132"/>
        <v>0</v>
      </c>
      <c r="BG305" s="280"/>
      <c r="BH305" s="284">
        <f t="shared" si="133"/>
        <v>0</v>
      </c>
      <c r="BI305" s="280" t="str">
        <f t="shared" si="134"/>
        <v/>
      </c>
      <c r="BJ305" s="280"/>
      <c r="BK305" s="284">
        <f t="shared" si="135"/>
        <v>0</v>
      </c>
      <c r="BL305" s="280"/>
      <c r="BM305" s="284">
        <f t="shared" si="136"/>
        <v>0</v>
      </c>
      <c r="BN305" s="271">
        <f t="shared" si="137"/>
        <v>0</v>
      </c>
      <c r="BO305" s="271" t="str">
        <f t="shared" si="138"/>
        <v>Confection</v>
      </c>
      <c r="BP305" s="271">
        <f t="shared" si="139"/>
        <v>0</v>
      </c>
      <c r="BQ305" s="269"/>
      <c r="BR305" s="269"/>
      <c r="BS305" s="269"/>
      <c r="BT305" s="285"/>
      <c r="BU305" s="273"/>
    </row>
    <row r="306" spans="1:73" ht="60.75" thickBot="1" x14ac:dyDescent="0.3">
      <c r="A306" s="269"/>
      <c r="B306" s="270"/>
      <c r="C306" s="271" t="str">
        <f t="shared" si="112"/>
        <v/>
      </c>
      <c r="D306" s="271" t="str">
        <f t="shared" si="113"/>
        <v/>
      </c>
      <c r="E306" s="270"/>
      <c r="F306" s="273"/>
      <c r="G306" s="269"/>
      <c r="H306" s="274"/>
      <c r="I306" s="274"/>
      <c r="J306" s="274"/>
      <c r="K306" s="274"/>
      <c r="L306" s="274"/>
      <c r="M306" s="275"/>
      <c r="N306" s="274"/>
      <c r="O306" s="276" t="str">
        <f t="shared" si="114"/>
        <v>Compéter montant FI</v>
      </c>
      <c r="P306" s="277" t="str">
        <f t="shared" si="115"/>
        <v/>
      </c>
      <c r="Q306" s="274"/>
      <c r="R306" s="276" t="str">
        <f t="shared" si="116"/>
        <v>Compléter montant contrat</v>
      </c>
      <c r="S306" s="278" t="str">
        <f t="shared" si="117"/>
        <v/>
      </c>
      <c r="T306" s="274"/>
      <c r="U306" s="276" t="str">
        <f t="shared" si="118"/>
        <v>Compléter montant contrat</v>
      </c>
      <c r="V306" s="279"/>
      <c r="W306" s="279"/>
      <c r="X306" s="279"/>
      <c r="Y306" s="274"/>
      <c r="Z306" s="280"/>
      <c r="AA306" s="281" t="str">
        <f t="shared" si="119"/>
        <v>Compléter date émission</v>
      </c>
      <c r="AB306" s="269"/>
      <c r="AC306" s="269"/>
      <c r="AD306" s="282"/>
      <c r="AE306" s="282"/>
      <c r="AF306" s="270"/>
      <c r="AG306" s="269"/>
      <c r="AH306" s="269"/>
      <c r="AI306" s="269"/>
      <c r="AJ306" s="269"/>
      <c r="AK306" s="283" t="str">
        <f t="shared" si="120"/>
        <v>Compléter mode de gestion et montant FI</v>
      </c>
      <c r="AL306" s="270"/>
      <c r="AM306" s="270"/>
      <c r="AN306" s="270"/>
      <c r="AO306" s="280"/>
      <c r="AP306" s="281" t="str">
        <f t="shared" si="121"/>
        <v>Préciser montant FI, mode de passation et Type marché</v>
      </c>
      <c r="AQ306" s="281" t="str">
        <f t="shared" si="122"/>
        <v>Préciser montant FI, mode de passation et Type marché</v>
      </c>
      <c r="AR306" s="281" t="str">
        <f t="shared" si="123"/>
        <v>Préciser montant FI, mode de passation et Type marché</v>
      </c>
      <c r="AS306" s="281" t="str">
        <f t="shared" si="124"/>
        <v>Préciser montant FI, mode de passation et Type marché</v>
      </c>
      <c r="AT306" s="281" t="str">
        <f t="shared" si="125"/>
        <v>Préciser montant FI, mode de passation et Type marché</v>
      </c>
      <c r="AU306" s="281" t="str">
        <f t="shared" si="126"/>
        <v>Compléter délais du marché</v>
      </c>
      <c r="AV306" s="281" t="str">
        <f t="shared" si="127"/>
        <v>Compléter délais du marché</v>
      </c>
      <c r="AW306" s="280"/>
      <c r="AX306" s="284">
        <f t="shared" si="128"/>
        <v>0</v>
      </c>
      <c r="AY306" s="280"/>
      <c r="AZ306" s="284">
        <f t="shared" si="129"/>
        <v>0</v>
      </c>
      <c r="BA306" s="280"/>
      <c r="BB306" s="284">
        <f t="shared" si="130"/>
        <v>0</v>
      </c>
      <c r="BC306" s="280"/>
      <c r="BD306" s="284">
        <f t="shared" si="131"/>
        <v>0</v>
      </c>
      <c r="BE306" s="280"/>
      <c r="BF306" s="284">
        <f t="shared" si="132"/>
        <v>0</v>
      </c>
      <c r="BG306" s="280"/>
      <c r="BH306" s="284">
        <f t="shared" si="133"/>
        <v>0</v>
      </c>
      <c r="BI306" s="280" t="str">
        <f t="shared" si="134"/>
        <v/>
      </c>
      <c r="BJ306" s="280"/>
      <c r="BK306" s="284">
        <f t="shared" si="135"/>
        <v>0</v>
      </c>
      <c r="BL306" s="280"/>
      <c r="BM306" s="284">
        <f t="shared" si="136"/>
        <v>0</v>
      </c>
      <c r="BN306" s="271">
        <f t="shared" si="137"/>
        <v>0</v>
      </c>
      <c r="BO306" s="271" t="str">
        <f t="shared" si="138"/>
        <v>Confection</v>
      </c>
      <c r="BP306" s="271">
        <f t="shared" si="139"/>
        <v>0</v>
      </c>
      <c r="BQ306" s="269"/>
      <c r="BR306" s="269"/>
      <c r="BS306" s="269"/>
      <c r="BT306" s="285"/>
      <c r="BU306" s="273"/>
    </row>
    <row r="307" spans="1:73" ht="60.75" thickBot="1" x14ac:dyDescent="0.3">
      <c r="A307" s="269"/>
      <c r="B307" s="270"/>
      <c r="C307" s="271" t="str">
        <f t="shared" si="112"/>
        <v/>
      </c>
      <c r="D307" s="271" t="str">
        <f t="shared" si="113"/>
        <v/>
      </c>
      <c r="E307" s="270"/>
      <c r="F307" s="273"/>
      <c r="G307" s="269"/>
      <c r="H307" s="274"/>
      <c r="I307" s="274"/>
      <c r="J307" s="274"/>
      <c r="K307" s="274"/>
      <c r="L307" s="274"/>
      <c r="M307" s="275"/>
      <c r="N307" s="274"/>
      <c r="O307" s="276" t="str">
        <f t="shared" si="114"/>
        <v>Compéter montant FI</v>
      </c>
      <c r="P307" s="277" t="str">
        <f t="shared" si="115"/>
        <v/>
      </c>
      <c r="Q307" s="274"/>
      <c r="R307" s="276" t="str">
        <f t="shared" si="116"/>
        <v>Compléter montant contrat</v>
      </c>
      <c r="S307" s="278" t="str">
        <f t="shared" si="117"/>
        <v/>
      </c>
      <c r="T307" s="274"/>
      <c r="U307" s="276" t="str">
        <f t="shared" si="118"/>
        <v>Compléter montant contrat</v>
      </c>
      <c r="V307" s="279"/>
      <c r="W307" s="279"/>
      <c r="X307" s="279"/>
      <c r="Y307" s="274"/>
      <c r="Z307" s="280"/>
      <c r="AA307" s="281" t="str">
        <f t="shared" si="119"/>
        <v>Compléter date émission</v>
      </c>
      <c r="AB307" s="269"/>
      <c r="AC307" s="269"/>
      <c r="AD307" s="282"/>
      <c r="AE307" s="282"/>
      <c r="AF307" s="270"/>
      <c r="AG307" s="269"/>
      <c r="AH307" s="269"/>
      <c r="AI307" s="269"/>
      <c r="AJ307" s="269"/>
      <c r="AK307" s="283" t="str">
        <f t="shared" si="120"/>
        <v>Compléter mode de gestion et montant FI</v>
      </c>
      <c r="AL307" s="270"/>
      <c r="AM307" s="270"/>
      <c r="AN307" s="270"/>
      <c r="AO307" s="280"/>
      <c r="AP307" s="281" t="str">
        <f t="shared" si="121"/>
        <v>Préciser montant FI, mode de passation et Type marché</v>
      </c>
      <c r="AQ307" s="281" t="str">
        <f t="shared" si="122"/>
        <v>Préciser montant FI, mode de passation et Type marché</v>
      </c>
      <c r="AR307" s="281" t="str">
        <f t="shared" si="123"/>
        <v>Préciser montant FI, mode de passation et Type marché</v>
      </c>
      <c r="AS307" s="281" t="str">
        <f t="shared" si="124"/>
        <v>Préciser montant FI, mode de passation et Type marché</v>
      </c>
      <c r="AT307" s="281" t="str">
        <f t="shared" si="125"/>
        <v>Préciser montant FI, mode de passation et Type marché</v>
      </c>
      <c r="AU307" s="281" t="str">
        <f t="shared" si="126"/>
        <v>Compléter délais du marché</v>
      </c>
      <c r="AV307" s="281" t="str">
        <f t="shared" si="127"/>
        <v>Compléter délais du marché</v>
      </c>
      <c r="AW307" s="280"/>
      <c r="AX307" s="284">
        <f t="shared" si="128"/>
        <v>0</v>
      </c>
      <c r="AY307" s="280"/>
      <c r="AZ307" s="284">
        <f t="shared" si="129"/>
        <v>0</v>
      </c>
      <c r="BA307" s="280"/>
      <c r="BB307" s="284">
        <f t="shared" si="130"/>
        <v>0</v>
      </c>
      <c r="BC307" s="280"/>
      <c r="BD307" s="284">
        <f t="shared" si="131"/>
        <v>0</v>
      </c>
      <c r="BE307" s="280"/>
      <c r="BF307" s="284">
        <f t="shared" si="132"/>
        <v>0</v>
      </c>
      <c r="BG307" s="280"/>
      <c r="BH307" s="284">
        <f t="shared" si="133"/>
        <v>0</v>
      </c>
      <c r="BI307" s="280" t="str">
        <f t="shared" si="134"/>
        <v/>
      </c>
      <c r="BJ307" s="280"/>
      <c r="BK307" s="284">
        <f t="shared" si="135"/>
        <v>0</v>
      </c>
      <c r="BL307" s="280"/>
      <c r="BM307" s="284">
        <f t="shared" si="136"/>
        <v>0</v>
      </c>
      <c r="BN307" s="271">
        <f t="shared" si="137"/>
        <v>0</v>
      </c>
      <c r="BO307" s="271" t="str">
        <f t="shared" si="138"/>
        <v>Confection</v>
      </c>
      <c r="BP307" s="271">
        <f t="shared" si="139"/>
        <v>0</v>
      </c>
      <c r="BQ307" s="269"/>
      <c r="BR307" s="269"/>
      <c r="BS307" s="269"/>
      <c r="BT307" s="285"/>
      <c r="BU307" s="273"/>
    </row>
    <row r="308" spans="1:73" ht="60.75" thickBot="1" x14ac:dyDescent="0.3">
      <c r="A308" s="269"/>
      <c r="B308" s="270"/>
      <c r="C308" s="271" t="str">
        <f t="shared" si="112"/>
        <v/>
      </c>
      <c r="D308" s="271" t="str">
        <f t="shared" si="113"/>
        <v/>
      </c>
      <c r="E308" s="270"/>
      <c r="F308" s="273"/>
      <c r="G308" s="269"/>
      <c r="H308" s="274"/>
      <c r="I308" s="274"/>
      <c r="J308" s="274"/>
      <c r="K308" s="274"/>
      <c r="L308" s="274"/>
      <c r="M308" s="275"/>
      <c r="N308" s="274"/>
      <c r="O308" s="276" t="str">
        <f t="shared" si="114"/>
        <v>Compéter montant FI</v>
      </c>
      <c r="P308" s="277" t="str">
        <f t="shared" si="115"/>
        <v/>
      </c>
      <c r="Q308" s="274"/>
      <c r="R308" s="276" t="str">
        <f t="shared" si="116"/>
        <v>Compléter montant contrat</v>
      </c>
      <c r="S308" s="278" t="str">
        <f t="shared" si="117"/>
        <v/>
      </c>
      <c r="T308" s="274"/>
      <c r="U308" s="276" t="str">
        <f t="shared" si="118"/>
        <v>Compléter montant contrat</v>
      </c>
      <c r="V308" s="279"/>
      <c r="W308" s="279"/>
      <c r="X308" s="279"/>
      <c r="Y308" s="274"/>
      <c r="Z308" s="280"/>
      <c r="AA308" s="281" t="str">
        <f t="shared" si="119"/>
        <v>Compléter date émission</v>
      </c>
      <c r="AB308" s="269"/>
      <c r="AC308" s="269"/>
      <c r="AD308" s="282"/>
      <c r="AE308" s="282"/>
      <c r="AF308" s="270"/>
      <c r="AG308" s="269"/>
      <c r="AH308" s="269"/>
      <c r="AI308" s="269"/>
      <c r="AJ308" s="269"/>
      <c r="AK308" s="283" t="str">
        <f t="shared" si="120"/>
        <v>Compléter mode de gestion et montant FI</v>
      </c>
      <c r="AL308" s="270"/>
      <c r="AM308" s="270"/>
      <c r="AN308" s="270"/>
      <c r="AO308" s="280"/>
      <c r="AP308" s="281" t="str">
        <f t="shared" si="121"/>
        <v>Préciser montant FI, mode de passation et Type marché</v>
      </c>
      <c r="AQ308" s="281" t="str">
        <f t="shared" si="122"/>
        <v>Préciser montant FI, mode de passation et Type marché</v>
      </c>
      <c r="AR308" s="281" t="str">
        <f t="shared" si="123"/>
        <v>Préciser montant FI, mode de passation et Type marché</v>
      </c>
      <c r="AS308" s="281" t="str">
        <f t="shared" si="124"/>
        <v>Préciser montant FI, mode de passation et Type marché</v>
      </c>
      <c r="AT308" s="281" t="str">
        <f t="shared" si="125"/>
        <v>Préciser montant FI, mode de passation et Type marché</v>
      </c>
      <c r="AU308" s="281" t="str">
        <f t="shared" si="126"/>
        <v>Compléter délais du marché</v>
      </c>
      <c r="AV308" s="281" t="str">
        <f t="shared" si="127"/>
        <v>Compléter délais du marché</v>
      </c>
      <c r="AW308" s="280"/>
      <c r="AX308" s="284">
        <f t="shared" si="128"/>
        <v>0</v>
      </c>
      <c r="AY308" s="280"/>
      <c r="AZ308" s="284">
        <f t="shared" si="129"/>
        <v>0</v>
      </c>
      <c r="BA308" s="280"/>
      <c r="BB308" s="284">
        <f t="shared" si="130"/>
        <v>0</v>
      </c>
      <c r="BC308" s="280"/>
      <c r="BD308" s="284">
        <f t="shared" si="131"/>
        <v>0</v>
      </c>
      <c r="BE308" s="280"/>
      <c r="BF308" s="284">
        <f t="shared" si="132"/>
        <v>0</v>
      </c>
      <c r="BG308" s="280"/>
      <c r="BH308" s="284">
        <f t="shared" si="133"/>
        <v>0</v>
      </c>
      <c r="BI308" s="280" t="str">
        <f t="shared" si="134"/>
        <v/>
      </c>
      <c r="BJ308" s="280"/>
      <c r="BK308" s="284">
        <f t="shared" si="135"/>
        <v>0</v>
      </c>
      <c r="BL308" s="280"/>
      <c r="BM308" s="284">
        <f t="shared" si="136"/>
        <v>0</v>
      </c>
      <c r="BN308" s="271">
        <f t="shared" si="137"/>
        <v>0</v>
      </c>
      <c r="BO308" s="271" t="str">
        <f t="shared" si="138"/>
        <v>Confection</v>
      </c>
      <c r="BP308" s="271">
        <f t="shared" si="139"/>
        <v>0</v>
      </c>
      <c r="BQ308" s="269"/>
      <c r="BR308" s="269"/>
      <c r="BS308" s="269"/>
      <c r="BT308" s="285"/>
      <c r="BU308" s="273"/>
    </row>
    <row r="309" spans="1:73" ht="60.75" thickBot="1" x14ac:dyDescent="0.3">
      <c r="A309" s="269"/>
      <c r="B309" s="270"/>
      <c r="C309" s="271" t="str">
        <f t="shared" si="112"/>
        <v/>
      </c>
      <c r="D309" s="271" t="str">
        <f t="shared" si="113"/>
        <v/>
      </c>
      <c r="E309" s="270"/>
      <c r="F309" s="273"/>
      <c r="G309" s="269"/>
      <c r="H309" s="274"/>
      <c r="I309" s="274"/>
      <c r="J309" s="274"/>
      <c r="K309" s="274"/>
      <c r="L309" s="274"/>
      <c r="M309" s="275"/>
      <c r="N309" s="274"/>
      <c r="O309" s="276" t="str">
        <f t="shared" si="114"/>
        <v>Compéter montant FI</v>
      </c>
      <c r="P309" s="277" t="str">
        <f t="shared" si="115"/>
        <v/>
      </c>
      <c r="Q309" s="274"/>
      <c r="R309" s="276" t="str">
        <f t="shared" si="116"/>
        <v>Compléter montant contrat</v>
      </c>
      <c r="S309" s="278" t="str">
        <f t="shared" si="117"/>
        <v/>
      </c>
      <c r="T309" s="274"/>
      <c r="U309" s="276" t="str">
        <f t="shared" si="118"/>
        <v>Compléter montant contrat</v>
      </c>
      <c r="V309" s="279"/>
      <c r="W309" s="279"/>
      <c r="X309" s="279"/>
      <c r="Y309" s="274"/>
      <c r="Z309" s="280"/>
      <c r="AA309" s="281" t="str">
        <f t="shared" si="119"/>
        <v>Compléter date émission</v>
      </c>
      <c r="AB309" s="269"/>
      <c r="AC309" s="269"/>
      <c r="AD309" s="282"/>
      <c r="AE309" s="282"/>
      <c r="AF309" s="270"/>
      <c r="AG309" s="269"/>
      <c r="AH309" s="269"/>
      <c r="AI309" s="269"/>
      <c r="AJ309" s="269"/>
      <c r="AK309" s="283" t="str">
        <f t="shared" si="120"/>
        <v>Compléter mode de gestion et montant FI</v>
      </c>
      <c r="AL309" s="270"/>
      <c r="AM309" s="270"/>
      <c r="AN309" s="270"/>
      <c r="AO309" s="280"/>
      <c r="AP309" s="281" t="str">
        <f t="shared" si="121"/>
        <v>Préciser montant FI, mode de passation et Type marché</v>
      </c>
      <c r="AQ309" s="281" t="str">
        <f t="shared" si="122"/>
        <v>Préciser montant FI, mode de passation et Type marché</v>
      </c>
      <c r="AR309" s="281" t="str">
        <f t="shared" si="123"/>
        <v>Préciser montant FI, mode de passation et Type marché</v>
      </c>
      <c r="AS309" s="281" t="str">
        <f t="shared" si="124"/>
        <v>Préciser montant FI, mode de passation et Type marché</v>
      </c>
      <c r="AT309" s="281" t="str">
        <f t="shared" si="125"/>
        <v>Préciser montant FI, mode de passation et Type marché</v>
      </c>
      <c r="AU309" s="281" t="str">
        <f t="shared" si="126"/>
        <v>Compléter délais du marché</v>
      </c>
      <c r="AV309" s="281" t="str">
        <f t="shared" si="127"/>
        <v>Compléter délais du marché</v>
      </c>
      <c r="AW309" s="280"/>
      <c r="AX309" s="284">
        <f t="shared" si="128"/>
        <v>0</v>
      </c>
      <c r="AY309" s="280"/>
      <c r="AZ309" s="284">
        <f t="shared" si="129"/>
        <v>0</v>
      </c>
      <c r="BA309" s="280"/>
      <c r="BB309" s="284">
        <f t="shared" si="130"/>
        <v>0</v>
      </c>
      <c r="BC309" s="280"/>
      <c r="BD309" s="284">
        <f t="shared" si="131"/>
        <v>0</v>
      </c>
      <c r="BE309" s="280"/>
      <c r="BF309" s="284">
        <f t="shared" si="132"/>
        <v>0</v>
      </c>
      <c r="BG309" s="280"/>
      <c r="BH309" s="284">
        <f t="shared" si="133"/>
        <v>0</v>
      </c>
      <c r="BI309" s="280" t="str">
        <f t="shared" si="134"/>
        <v/>
      </c>
      <c r="BJ309" s="280"/>
      <c r="BK309" s="284">
        <f t="shared" si="135"/>
        <v>0</v>
      </c>
      <c r="BL309" s="280"/>
      <c r="BM309" s="284">
        <f t="shared" si="136"/>
        <v>0</v>
      </c>
      <c r="BN309" s="271">
        <f t="shared" si="137"/>
        <v>0</v>
      </c>
      <c r="BO309" s="271" t="str">
        <f t="shared" si="138"/>
        <v>Confection</v>
      </c>
      <c r="BP309" s="271">
        <f t="shared" si="139"/>
        <v>0</v>
      </c>
      <c r="BQ309" s="269"/>
      <c r="BR309" s="269"/>
      <c r="BS309" s="269"/>
      <c r="BT309" s="285"/>
      <c r="BU309" s="273"/>
    </row>
    <row r="310" spans="1:73" ht="60.75" thickBot="1" x14ac:dyDescent="0.3">
      <c r="A310" s="269"/>
      <c r="B310" s="270"/>
      <c r="C310" s="271" t="str">
        <f t="shared" si="112"/>
        <v/>
      </c>
      <c r="D310" s="271" t="str">
        <f t="shared" si="113"/>
        <v/>
      </c>
      <c r="E310" s="270"/>
      <c r="F310" s="273"/>
      <c r="G310" s="269"/>
      <c r="H310" s="274"/>
      <c r="I310" s="274"/>
      <c r="J310" s="274"/>
      <c r="K310" s="274"/>
      <c r="L310" s="274"/>
      <c r="M310" s="275"/>
      <c r="N310" s="274"/>
      <c r="O310" s="276" t="str">
        <f t="shared" si="114"/>
        <v>Compéter montant FI</v>
      </c>
      <c r="P310" s="277" t="str">
        <f t="shared" si="115"/>
        <v/>
      </c>
      <c r="Q310" s="274"/>
      <c r="R310" s="276" t="str">
        <f t="shared" si="116"/>
        <v>Compléter montant contrat</v>
      </c>
      <c r="S310" s="278" t="str">
        <f t="shared" si="117"/>
        <v/>
      </c>
      <c r="T310" s="274"/>
      <c r="U310" s="276" t="str">
        <f t="shared" si="118"/>
        <v>Compléter montant contrat</v>
      </c>
      <c r="V310" s="279"/>
      <c r="W310" s="279"/>
      <c r="X310" s="279"/>
      <c r="Y310" s="274"/>
      <c r="Z310" s="280"/>
      <c r="AA310" s="281" t="str">
        <f t="shared" si="119"/>
        <v>Compléter date émission</v>
      </c>
      <c r="AB310" s="269"/>
      <c r="AC310" s="269"/>
      <c r="AD310" s="282"/>
      <c r="AE310" s="282"/>
      <c r="AF310" s="270"/>
      <c r="AG310" s="269"/>
      <c r="AH310" s="269"/>
      <c r="AI310" s="269"/>
      <c r="AJ310" s="269"/>
      <c r="AK310" s="283" t="str">
        <f t="shared" si="120"/>
        <v>Compléter mode de gestion et montant FI</v>
      </c>
      <c r="AL310" s="270"/>
      <c r="AM310" s="270"/>
      <c r="AN310" s="270"/>
      <c r="AO310" s="280"/>
      <c r="AP310" s="281" t="str">
        <f t="shared" si="121"/>
        <v>Préciser montant FI, mode de passation et Type marché</v>
      </c>
      <c r="AQ310" s="281" t="str">
        <f t="shared" si="122"/>
        <v>Préciser montant FI, mode de passation et Type marché</v>
      </c>
      <c r="AR310" s="281" t="str">
        <f t="shared" si="123"/>
        <v>Préciser montant FI, mode de passation et Type marché</v>
      </c>
      <c r="AS310" s="281" t="str">
        <f t="shared" si="124"/>
        <v>Préciser montant FI, mode de passation et Type marché</v>
      </c>
      <c r="AT310" s="281" t="str">
        <f t="shared" si="125"/>
        <v>Préciser montant FI, mode de passation et Type marché</v>
      </c>
      <c r="AU310" s="281" t="str">
        <f t="shared" si="126"/>
        <v>Compléter délais du marché</v>
      </c>
      <c r="AV310" s="281" t="str">
        <f t="shared" si="127"/>
        <v>Compléter délais du marché</v>
      </c>
      <c r="AW310" s="280"/>
      <c r="AX310" s="284">
        <f t="shared" si="128"/>
        <v>0</v>
      </c>
      <c r="AY310" s="280"/>
      <c r="AZ310" s="284">
        <f t="shared" si="129"/>
        <v>0</v>
      </c>
      <c r="BA310" s="280"/>
      <c r="BB310" s="284">
        <f t="shared" si="130"/>
        <v>0</v>
      </c>
      <c r="BC310" s="280"/>
      <c r="BD310" s="284">
        <f t="shared" si="131"/>
        <v>0</v>
      </c>
      <c r="BE310" s="280"/>
      <c r="BF310" s="284">
        <f t="shared" si="132"/>
        <v>0</v>
      </c>
      <c r="BG310" s="280"/>
      <c r="BH310" s="284">
        <f t="shared" si="133"/>
        <v>0</v>
      </c>
      <c r="BI310" s="280" t="str">
        <f t="shared" si="134"/>
        <v/>
      </c>
      <c r="BJ310" s="280"/>
      <c r="BK310" s="284">
        <f t="shared" si="135"/>
        <v>0</v>
      </c>
      <c r="BL310" s="280"/>
      <c r="BM310" s="284">
        <f t="shared" si="136"/>
        <v>0</v>
      </c>
      <c r="BN310" s="271">
        <f t="shared" si="137"/>
        <v>0</v>
      </c>
      <c r="BO310" s="271" t="str">
        <f t="shared" si="138"/>
        <v>Confection</v>
      </c>
      <c r="BP310" s="271">
        <f t="shared" si="139"/>
        <v>0</v>
      </c>
      <c r="BQ310" s="269"/>
      <c r="BR310" s="269"/>
      <c r="BS310" s="269"/>
      <c r="BT310" s="285"/>
      <c r="BU310" s="273"/>
    </row>
    <row r="311" spans="1:73" ht="60.75" thickBot="1" x14ac:dyDescent="0.3">
      <c r="A311" s="269"/>
      <c r="B311" s="270"/>
      <c r="C311" s="271" t="str">
        <f t="shared" si="112"/>
        <v/>
      </c>
      <c r="D311" s="271" t="str">
        <f t="shared" si="113"/>
        <v/>
      </c>
      <c r="E311" s="270"/>
      <c r="F311" s="273"/>
      <c r="G311" s="269"/>
      <c r="H311" s="274"/>
      <c r="I311" s="274"/>
      <c r="J311" s="274"/>
      <c r="K311" s="274"/>
      <c r="L311" s="274"/>
      <c r="M311" s="275"/>
      <c r="N311" s="274"/>
      <c r="O311" s="276" t="str">
        <f t="shared" si="114"/>
        <v>Compéter montant FI</v>
      </c>
      <c r="P311" s="277" t="str">
        <f t="shared" si="115"/>
        <v/>
      </c>
      <c r="Q311" s="274"/>
      <c r="R311" s="276" t="str">
        <f t="shared" si="116"/>
        <v>Compléter montant contrat</v>
      </c>
      <c r="S311" s="278" t="str">
        <f t="shared" si="117"/>
        <v/>
      </c>
      <c r="T311" s="274"/>
      <c r="U311" s="276" t="str">
        <f t="shared" si="118"/>
        <v>Compléter montant contrat</v>
      </c>
      <c r="V311" s="279"/>
      <c r="W311" s="279"/>
      <c r="X311" s="279"/>
      <c r="Y311" s="274"/>
      <c r="Z311" s="280"/>
      <c r="AA311" s="281" t="str">
        <f t="shared" si="119"/>
        <v>Compléter date émission</v>
      </c>
      <c r="AB311" s="269"/>
      <c r="AC311" s="269"/>
      <c r="AD311" s="282"/>
      <c r="AE311" s="282"/>
      <c r="AF311" s="270"/>
      <c r="AG311" s="269"/>
      <c r="AH311" s="269"/>
      <c r="AI311" s="269"/>
      <c r="AJ311" s="269"/>
      <c r="AK311" s="283" t="str">
        <f t="shared" si="120"/>
        <v>Compléter mode de gestion et montant FI</v>
      </c>
      <c r="AL311" s="270"/>
      <c r="AM311" s="270"/>
      <c r="AN311" s="270"/>
      <c r="AO311" s="280"/>
      <c r="AP311" s="281" t="str">
        <f t="shared" si="121"/>
        <v>Préciser montant FI, mode de passation et Type marché</v>
      </c>
      <c r="AQ311" s="281" t="str">
        <f t="shared" si="122"/>
        <v>Préciser montant FI, mode de passation et Type marché</v>
      </c>
      <c r="AR311" s="281" t="str">
        <f t="shared" si="123"/>
        <v>Préciser montant FI, mode de passation et Type marché</v>
      </c>
      <c r="AS311" s="281" t="str">
        <f t="shared" si="124"/>
        <v>Préciser montant FI, mode de passation et Type marché</v>
      </c>
      <c r="AT311" s="281" t="str">
        <f t="shared" si="125"/>
        <v>Préciser montant FI, mode de passation et Type marché</v>
      </c>
      <c r="AU311" s="281" t="str">
        <f t="shared" si="126"/>
        <v>Compléter délais du marché</v>
      </c>
      <c r="AV311" s="281" t="str">
        <f t="shared" si="127"/>
        <v>Compléter délais du marché</v>
      </c>
      <c r="AW311" s="280"/>
      <c r="AX311" s="284">
        <f t="shared" si="128"/>
        <v>0</v>
      </c>
      <c r="AY311" s="280"/>
      <c r="AZ311" s="284">
        <f t="shared" si="129"/>
        <v>0</v>
      </c>
      <c r="BA311" s="280"/>
      <c r="BB311" s="284">
        <f t="shared" si="130"/>
        <v>0</v>
      </c>
      <c r="BC311" s="280"/>
      <c r="BD311" s="284">
        <f t="shared" si="131"/>
        <v>0</v>
      </c>
      <c r="BE311" s="280"/>
      <c r="BF311" s="284">
        <f t="shared" si="132"/>
        <v>0</v>
      </c>
      <c r="BG311" s="280"/>
      <c r="BH311" s="284">
        <f t="shared" si="133"/>
        <v>0</v>
      </c>
      <c r="BI311" s="280" t="str">
        <f t="shared" si="134"/>
        <v/>
      </c>
      <c r="BJ311" s="280"/>
      <c r="BK311" s="284">
        <f t="shared" si="135"/>
        <v>0</v>
      </c>
      <c r="BL311" s="280"/>
      <c r="BM311" s="284">
        <f t="shared" si="136"/>
        <v>0</v>
      </c>
      <c r="BN311" s="271">
        <f t="shared" si="137"/>
        <v>0</v>
      </c>
      <c r="BO311" s="271" t="str">
        <f t="shared" si="138"/>
        <v>Confection</v>
      </c>
      <c r="BP311" s="271">
        <f t="shared" si="139"/>
        <v>0</v>
      </c>
      <c r="BQ311" s="269"/>
      <c r="BR311" s="269"/>
      <c r="BS311" s="269"/>
      <c r="BT311" s="285"/>
      <c r="BU311" s="273"/>
    </row>
    <row r="312" spans="1:73" ht="60.75" thickBot="1" x14ac:dyDescent="0.3">
      <c r="A312" s="269"/>
      <c r="B312" s="270"/>
      <c r="C312" s="271" t="str">
        <f t="shared" si="112"/>
        <v/>
      </c>
      <c r="D312" s="271" t="str">
        <f t="shared" si="113"/>
        <v/>
      </c>
      <c r="E312" s="270"/>
      <c r="F312" s="273"/>
      <c r="G312" s="269"/>
      <c r="H312" s="274"/>
      <c r="I312" s="274"/>
      <c r="J312" s="274"/>
      <c r="K312" s="274"/>
      <c r="L312" s="274"/>
      <c r="M312" s="275"/>
      <c r="N312" s="274"/>
      <c r="O312" s="276" t="str">
        <f t="shared" si="114"/>
        <v>Compéter montant FI</v>
      </c>
      <c r="P312" s="277" t="str">
        <f t="shared" si="115"/>
        <v/>
      </c>
      <c r="Q312" s="274"/>
      <c r="R312" s="276" t="str">
        <f t="shared" si="116"/>
        <v>Compléter montant contrat</v>
      </c>
      <c r="S312" s="278" t="str">
        <f t="shared" si="117"/>
        <v/>
      </c>
      <c r="T312" s="274"/>
      <c r="U312" s="276" t="str">
        <f t="shared" si="118"/>
        <v>Compléter montant contrat</v>
      </c>
      <c r="V312" s="279"/>
      <c r="W312" s="279"/>
      <c r="X312" s="279"/>
      <c r="Y312" s="274"/>
      <c r="Z312" s="280"/>
      <c r="AA312" s="281" t="str">
        <f t="shared" si="119"/>
        <v>Compléter date émission</v>
      </c>
      <c r="AB312" s="269"/>
      <c r="AC312" s="269"/>
      <c r="AD312" s="282"/>
      <c r="AE312" s="282"/>
      <c r="AF312" s="270"/>
      <c r="AG312" s="269"/>
      <c r="AH312" s="269"/>
      <c r="AI312" s="269"/>
      <c r="AJ312" s="269"/>
      <c r="AK312" s="283" t="str">
        <f t="shared" si="120"/>
        <v>Compléter mode de gestion et montant FI</v>
      </c>
      <c r="AL312" s="270"/>
      <c r="AM312" s="270"/>
      <c r="AN312" s="270"/>
      <c r="AO312" s="280"/>
      <c r="AP312" s="281" t="str">
        <f t="shared" si="121"/>
        <v>Préciser montant FI, mode de passation et Type marché</v>
      </c>
      <c r="AQ312" s="281" t="str">
        <f t="shared" si="122"/>
        <v>Préciser montant FI, mode de passation et Type marché</v>
      </c>
      <c r="AR312" s="281" t="str">
        <f t="shared" si="123"/>
        <v>Préciser montant FI, mode de passation et Type marché</v>
      </c>
      <c r="AS312" s="281" t="str">
        <f t="shared" si="124"/>
        <v>Préciser montant FI, mode de passation et Type marché</v>
      </c>
      <c r="AT312" s="281" t="str">
        <f t="shared" si="125"/>
        <v>Préciser montant FI, mode de passation et Type marché</v>
      </c>
      <c r="AU312" s="281" t="str">
        <f t="shared" si="126"/>
        <v>Compléter délais du marché</v>
      </c>
      <c r="AV312" s="281" t="str">
        <f t="shared" si="127"/>
        <v>Compléter délais du marché</v>
      </c>
      <c r="AW312" s="280"/>
      <c r="AX312" s="284">
        <f t="shared" si="128"/>
        <v>0</v>
      </c>
      <c r="AY312" s="280"/>
      <c r="AZ312" s="284">
        <f t="shared" si="129"/>
        <v>0</v>
      </c>
      <c r="BA312" s="280"/>
      <c r="BB312" s="284">
        <f t="shared" si="130"/>
        <v>0</v>
      </c>
      <c r="BC312" s="280"/>
      <c r="BD312" s="284">
        <f t="shared" si="131"/>
        <v>0</v>
      </c>
      <c r="BE312" s="280"/>
      <c r="BF312" s="284">
        <f t="shared" si="132"/>
        <v>0</v>
      </c>
      <c r="BG312" s="280"/>
      <c r="BH312" s="284">
        <f t="shared" si="133"/>
        <v>0</v>
      </c>
      <c r="BI312" s="280" t="str">
        <f t="shared" si="134"/>
        <v/>
      </c>
      <c r="BJ312" s="280"/>
      <c r="BK312" s="284">
        <f t="shared" si="135"/>
        <v>0</v>
      </c>
      <c r="BL312" s="280"/>
      <c r="BM312" s="284">
        <f t="shared" si="136"/>
        <v>0</v>
      </c>
      <c r="BN312" s="271">
        <f t="shared" si="137"/>
        <v>0</v>
      </c>
      <c r="BO312" s="271" t="str">
        <f t="shared" si="138"/>
        <v>Confection</v>
      </c>
      <c r="BP312" s="271">
        <f t="shared" si="139"/>
        <v>0</v>
      </c>
      <c r="BQ312" s="269"/>
      <c r="BR312" s="269"/>
      <c r="BS312" s="269"/>
      <c r="BT312" s="285"/>
      <c r="BU312" s="273"/>
    </row>
    <row r="313" spans="1:73" ht="60.75" thickBot="1" x14ac:dyDescent="0.3">
      <c r="A313" s="269"/>
      <c r="B313" s="270"/>
      <c r="C313" s="271" t="str">
        <f t="shared" si="112"/>
        <v/>
      </c>
      <c r="D313" s="271" t="str">
        <f t="shared" si="113"/>
        <v/>
      </c>
      <c r="E313" s="270"/>
      <c r="F313" s="273"/>
      <c r="G313" s="269"/>
      <c r="H313" s="274"/>
      <c r="I313" s="274"/>
      <c r="J313" s="274"/>
      <c r="K313" s="274"/>
      <c r="L313" s="274"/>
      <c r="M313" s="275"/>
      <c r="N313" s="274"/>
      <c r="O313" s="276" t="str">
        <f t="shared" si="114"/>
        <v>Compéter montant FI</v>
      </c>
      <c r="P313" s="277" t="str">
        <f t="shared" si="115"/>
        <v/>
      </c>
      <c r="Q313" s="274"/>
      <c r="R313" s="276" t="str">
        <f t="shared" si="116"/>
        <v>Compléter montant contrat</v>
      </c>
      <c r="S313" s="278" t="str">
        <f t="shared" si="117"/>
        <v/>
      </c>
      <c r="T313" s="274"/>
      <c r="U313" s="276" t="str">
        <f t="shared" si="118"/>
        <v>Compléter montant contrat</v>
      </c>
      <c r="V313" s="279"/>
      <c r="W313" s="279"/>
      <c r="X313" s="279"/>
      <c r="Y313" s="274"/>
      <c r="Z313" s="280"/>
      <c r="AA313" s="281" t="str">
        <f t="shared" si="119"/>
        <v>Compléter date émission</v>
      </c>
      <c r="AB313" s="269"/>
      <c r="AC313" s="269"/>
      <c r="AD313" s="282"/>
      <c r="AE313" s="282"/>
      <c r="AF313" s="270"/>
      <c r="AG313" s="269"/>
      <c r="AH313" s="269"/>
      <c r="AI313" s="269"/>
      <c r="AJ313" s="269"/>
      <c r="AK313" s="283" t="str">
        <f t="shared" si="120"/>
        <v>Compléter mode de gestion et montant FI</v>
      </c>
      <c r="AL313" s="270"/>
      <c r="AM313" s="270"/>
      <c r="AN313" s="270"/>
      <c r="AO313" s="280"/>
      <c r="AP313" s="281" t="str">
        <f t="shared" si="121"/>
        <v>Préciser montant FI, mode de passation et Type marché</v>
      </c>
      <c r="AQ313" s="281" t="str">
        <f t="shared" si="122"/>
        <v>Préciser montant FI, mode de passation et Type marché</v>
      </c>
      <c r="AR313" s="281" t="str">
        <f t="shared" si="123"/>
        <v>Préciser montant FI, mode de passation et Type marché</v>
      </c>
      <c r="AS313" s="281" t="str">
        <f t="shared" si="124"/>
        <v>Préciser montant FI, mode de passation et Type marché</v>
      </c>
      <c r="AT313" s="281" t="str">
        <f t="shared" si="125"/>
        <v>Préciser montant FI, mode de passation et Type marché</v>
      </c>
      <c r="AU313" s="281" t="str">
        <f t="shared" si="126"/>
        <v>Compléter délais du marché</v>
      </c>
      <c r="AV313" s="281" t="str">
        <f t="shared" si="127"/>
        <v>Compléter délais du marché</v>
      </c>
      <c r="AW313" s="280"/>
      <c r="AX313" s="284">
        <f t="shared" si="128"/>
        <v>0</v>
      </c>
      <c r="AY313" s="280"/>
      <c r="AZ313" s="284">
        <f t="shared" si="129"/>
        <v>0</v>
      </c>
      <c r="BA313" s="280"/>
      <c r="BB313" s="284">
        <f t="shared" si="130"/>
        <v>0</v>
      </c>
      <c r="BC313" s="280"/>
      <c r="BD313" s="284">
        <f t="shared" si="131"/>
        <v>0</v>
      </c>
      <c r="BE313" s="280"/>
      <c r="BF313" s="284">
        <f t="shared" si="132"/>
        <v>0</v>
      </c>
      <c r="BG313" s="280"/>
      <c r="BH313" s="284">
        <f t="shared" si="133"/>
        <v>0</v>
      </c>
      <c r="BI313" s="280" t="str">
        <f t="shared" si="134"/>
        <v/>
      </c>
      <c r="BJ313" s="280"/>
      <c r="BK313" s="284">
        <f t="shared" si="135"/>
        <v>0</v>
      </c>
      <c r="BL313" s="280"/>
      <c r="BM313" s="284">
        <f t="shared" si="136"/>
        <v>0</v>
      </c>
      <c r="BN313" s="271">
        <f t="shared" si="137"/>
        <v>0</v>
      </c>
      <c r="BO313" s="271" t="str">
        <f t="shared" si="138"/>
        <v>Confection</v>
      </c>
      <c r="BP313" s="271">
        <f t="shared" si="139"/>
        <v>0</v>
      </c>
      <c r="BQ313" s="269"/>
      <c r="BR313" s="269"/>
      <c r="BS313" s="269"/>
      <c r="BT313" s="285"/>
      <c r="BU313" s="273"/>
    </row>
    <row r="314" spans="1:73" ht="60.75" thickBot="1" x14ac:dyDescent="0.3">
      <c r="A314" s="269"/>
      <c r="B314" s="270"/>
      <c r="C314" s="271" t="str">
        <f t="shared" si="112"/>
        <v/>
      </c>
      <c r="D314" s="271" t="str">
        <f t="shared" si="113"/>
        <v/>
      </c>
      <c r="E314" s="270"/>
      <c r="F314" s="273"/>
      <c r="G314" s="269"/>
      <c r="H314" s="274"/>
      <c r="I314" s="274"/>
      <c r="J314" s="274"/>
      <c r="K314" s="274"/>
      <c r="L314" s="274"/>
      <c r="M314" s="275"/>
      <c r="N314" s="274"/>
      <c r="O314" s="276" t="str">
        <f t="shared" si="114"/>
        <v>Compéter montant FI</v>
      </c>
      <c r="P314" s="277" t="str">
        <f t="shared" si="115"/>
        <v/>
      </c>
      <c r="Q314" s="274"/>
      <c r="R314" s="276" t="str">
        <f t="shared" si="116"/>
        <v>Compléter montant contrat</v>
      </c>
      <c r="S314" s="278" t="str">
        <f t="shared" si="117"/>
        <v/>
      </c>
      <c r="T314" s="274"/>
      <c r="U314" s="276" t="str">
        <f t="shared" si="118"/>
        <v>Compléter montant contrat</v>
      </c>
      <c r="V314" s="279"/>
      <c r="W314" s="279"/>
      <c r="X314" s="279"/>
      <c r="Y314" s="274"/>
      <c r="Z314" s="280"/>
      <c r="AA314" s="281" t="str">
        <f t="shared" si="119"/>
        <v>Compléter date émission</v>
      </c>
      <c r="AB314" s="269"/>
      <c r="AC314" s="269"/>
      <c r="AD314" s="282"/>
      <c r="AE314" s="282"/>
      <c r="AF314" s="270"/>
      <c r="AG314" s="269"/>
      <c r="AH314" s="269"/>
      <c r="AI314" s="269"/>
      <c r="AJ314" s="269"/>
      <c r="AK314" s="283" t="str">
        <f t="shared" si="120"/>
        <v>Compléter mode de gestion et montant FI</v>
      </c>
      <c r="AL314" s="270"/>
      <c r="AM314" s="270"/>
      <c r="AN314" s="270"/>
      <c r="AO314" s="280"/>
      <c r="AP314" s="281" t="str">
        <f t="shared" si="121"/>
        <v>Préciser montant FI, mode de passation et Type marché</v>
      </c>
      <c r="AQ314" s="281" t="str">
        <f t="shared" si="122"/>
        <v>Préciser montant FI, mode de passation et Type marché</v>
      </c>
      <c r="AR314" s="281" t="str">
        <f t="shared" si="123"/>
        <v>Préciser montant FI, mode de passation et Type marché</v>
      </c>
      <c r="AS314" s="281" t="str">
        <f t="shared" si="124"/>
        <v>Préciser montant FI, mode de passation et Type marché</v>
      </c>
      <c r="AT314" s="281" t="str">
        <f t="shared" si="125"/>
        <v>Préciser montant FI, mode de passation et Type marché</v>
      </c>
      <c r="AU314" s="281" t="str">
        <f t="shared" si="126"/>
        <v>Compléter délais du marché</v>
      </c>
      <c r="AV314" s="281" t="str">
        <f t="shared" si="127"/>
        <v>Compléter délais du marché</v>
      </c>
      <c r="AW314" s="280"/>
      <c r="AX314" s="284">
        <f t="shared" si="128"/>
        <v>0</v>
      </c>
      <c r="AY314" s="280"/>
      <c r="AZ314" s="284">
        <f t="shared" si="129"/>
        <v>0</v>
      </c>
      <c r="BA314" s="280"/>
      <c r="BB314" s="284">
        <f t="shared" si="130"/>
        <v>0</v>
      </c>
      <c r="BC314" s="280"/>
      <c r="BD314" s="284">
        <f t="shared" si="131"/>
        <v>0</v>
      </c>
      <c r="BE314" s="280"/>
      <c r="BF314" s="284">
        <f t="shared" si="132"/>
        <v>0</v>
      </c>
      <c r="BG314" s="280"/>
      <c r="BH314" s="284">
        <f t="shared" si="133"/>
        <v>0</v>
      </c>
      <c r="BI314" s="280" t="str">
        <f t="shared" si="134"/>
        <v/>
      </c>
      <c r="BJ314" s="280"/>
      <c r="BK314" s="284">
        <f t="shared" si="135"/>
        <v>0</v>
      </c>
      <c r="BL314" s="280"/>
      <c r="BM314" s="284">
        <f t="shared" si="136"/>
        <v>0</v>
      </c>
      <c r="BN314" s="271">
        <f t="shared" si="137"/>
        <v>0</v>
      </c>
      <c r="BO314" s="271" t="str">
        <f t="shared" si="138"/>
        <v>Confection</v>
      </c>
      <c r="BP314" s="271">
        <f t="shared" si="139"/>
        <v>0</v>
      </c>
      <c r="BQ314" s="269"/>
      <c r="BR314" s="269"/>
      <c r="BS314" s="269"/>
      <c r="BT314" s="285"/>
      <c r="BU314" s="273"/>
    </row>
    <row r="315" spans="1:73" ht="60.75" thickBot="1" x14ac:dyDescent="0.3">
      <c r="A315" s="269"/>
      <c r="B315" s="270"/>
      <c r="C315" s="271" t="str">
        <f t="shared" si="112"/>
        <v/>
      </c>
      <c r="D315" s="271" t="str">
        <f t="shared" si="113"/>
        <v/>
      </c>
      <c r="E315" s="270"/>
      <c r="F315" s="273"/>
      <c r="G315" s="269"/>
      <c r="H315" s="274"/>
      <c r="I315" s="274"/>
      <c r="J315" s="274"/>
      <c r="K315" s="274"/>
      <c r="L315" s="274"/>
      <c r="M315" s="275"/>
      <c r="N315" s="274"/>
      <c r="O315" s="276" t="str">
        <f t="shared" si="114"/>
        <v>Compéter montant FI</v>
      </c>
      <c r="P315" s="277" t="str">
        <f t="shared" si="115"/>
        <v/>
      </c>
      <c r="Q315" s="274"/>
      <c r="R315" s="276" t="str">
        <f t="shared" si="116"/>
        <v>Compléter montant contrat</v>
      </c>
      <c r="S315" s="278" t="str">
        <f t="shared" si="117"/>
        <v/>
      </c>
      <c r="T315" s="274"/>
      <c r="U315" s="276" t="str">
        <f t="shared" si="118"/>
        <v>Compléter montant contrat</v>
      </c>
      <c r="V315" s="279"/>
      <c r="W315" s="279"/>
      <c r="X315" s="279"/>
      <c r="Y315" s="274"/>
      <c r="Z315" s="280"/>
      <c r="AA315" s="281" t="str">
        <f t="shared" si="119"/>
        <v>Compléter date émission</v>
      </c>
      <c r="AB315" s="269"/>
      <c r="AC315" s="269"/>
      <c r="AD315" s="282"/>
      <c r="AE315" s="282"/>
      <c r="AF315" s="270"/>
      <c r="AG315" s="269"/>
      <c r="AH315" s="269"/>
      <c r="AI315" s="269"/>
      <c r="AJ315" s="269"/>
      <c r="AK315" s="283" t="str">
        <f t="shared" si="120"/>
        <v>Compléter mode de gestion et montant FI</v>
      </c>
      <c r="AL315" s="270"/>
      <c r="AM315" s="270"/>
      <c r="AN315" s="270"/>
      <c r="AO315" s="280"/>
      <c r="AP315" s="281" t="str">
        <f t="shared" si="121"/>
        <v>Préciser montant FI, mode de passation et Type marché</v>
      </c>
      <c r="AQ315" s="281" t="str">
        <f t="shared" si="122"/>
        <v>Préciser montant FI, mode de passation et Type marché</v>
      </c>
      <c r="AR315" s="281" t="str">
        <f t="shared" si="123"/>
        <v>Préciser montant FI, mode de passation et Type marché</v>
      </c>
      <c r="AS315" s="281" t="str">
        <f t="shared" si="124"/>
        <v>Préciser montant FI, mode de passation et Type marché</v>
      </c>
      <c r="AT315" s="281" t="str">
        <f t="shared" si="125"/>
        <v>Préciser montant FI, mode de passation et Type marché</v>
      </c>
      <c r="AU315" s="281" t="str">
        <f t="shared" si="126"/>
        <v>Compléter délais du marché</v>
      </c>
      <c r="AV315" s="281" t="str">
        <f t="shared" si="127"/>
        <v>Compléter délais du marché</v>
      </c>
      <c r="AW315" s="280"/>
      <c r="AX315" s="284">
        <f t="shared" si="128"/>
        <v>0</v>
      </c>
      <c r="AY315" s="280"/>
      <c r="AZ315" s="284">
        <f t="shared" si="129"/>
        <v>0</v>
      </c>
      <c r="BA315" s="280"/>
      <c r="BB315" s="284">
        <f t="shared" si="130"/>
        <v>0</v>
      </c>
      <c r="BC315" s="280"/>
      <c r="BD315" s="284">
        <f t="shared" si="131"/>
        <v>0</v>
      </c>
      <c r="BE315" s="280"/>
      <c r="BF315" s="284">
        <f t="shared" si="132"/>
        <v>0</v>
      </c>
      <c r="BG315" s="280"/>
      <c r="BH315" s="284">
        <f t="shared" si="133"/>
        <v>0</v>
      </c>
      <c r="BI315" s="280" t="str">
        <f t="shared" si="134"/>
        <v/>
      </c>
      <c r="BJ315" s="280"/>
      <c r="BK315" s="284">
        <f t="shared" si="135"/>
        <v>0</v>
      </c>
      <c r="BL315" s="280"/>
      <c r="BM315" s="284">
        <f t="shared" si="136"/>
        <v>0</v>
      </c>
      <c r="BN315" s="271">
        <f t="shared" si="137"/>
        <v>0</v>
      </c>
      <c r="BO315" s="271" t="str">
        <f t="shared" si="138"/>
        <v>Confection</v>
      </c>
      <c r="BP315" s="271">
        <f t="shared" si="139"/>
        <v>0</v>
      </c>
      <c r="BQ315" s="269"/>
      <c r="BR315" s="269"/>
      <c r="BS315" s="269"/>
      <c r="BT315" s="285"/>
      <c r="BU315" s="273"/>
    </row>
    <row r="316" spans="1:73" ht="60.75" thickBot="1" x14ac:dyDescent="0.3">
      <c r="A316" s="269"/>
      <c r="B316" s="270"/>
      <c r="C316" s="271" t="str">
        <f t="shared" si="112"/>
        <v/>
      </c>
      <c r="D316" s="271" t="str">
        <f t="shared" si="113"/>
        <v/>
      </c>
      <c r="E316" s="270"/>
      <c r="F316" s="273"/>
      <c r="G316" s="269"/>
      <c r="H316" s="274"/>
      <c r="I316" s="274"/>
      <c r="J316" s="274"/>
      <c r="K316" s="274"/>
      <c r="L316" s="274"/>
      <c r="M316" s="275"/>
      <c r="N316" s="274"/>
      <c r="O316" s="276" t="str">
        <f t="shared" si="114"/>
        <v>Compéter montant FI</v>
      </c>
      <c r="P316" s="277" t="str">
        <f t="shared" si="115"/>
        <v/>
      </c>
      <c r="Q316" s="274"/>
      <c r="R316" s="276" t="str">
        <f t="shared" si="116"/>
        <v>Compléter montant contrat</v>
      </c>
      <c r="S316" s="278" t="str">
        <f t="shared" si="117"/>
        <v/>
      </c>
      <c r="T316" s="274"/>
      <c r="U316" s="276" t="str">
        <f t="shared" si="118"/>
        <v>Compléter montant contrat</v>
      </c>
      <c r="V316" s="279"/>
      <c r="W316" s="279"/>
      <c r="X316" s="279"/>
      <c r="Y316" s="274"/>
      <c r="Z316" s="280"/>
      <c r="AA316" s="281" t="str">
        <f t="shared" si="119"/>
        <v>Compléter date émission</v>
      </c>
      <c r="AB316" s="269"/>
      <c r="AC316" s="269"/>
      <c r="AD316" s="282"/>
      <c r="AE316" s="282"/>
      <c r="AF316" s="270"/>
      <c r="AG316" s="269"/>
      <c r="AH316" s="269"/>
      <c r="AI316" s="269"/>
      <c r="AJ316" s="269"/>
      <c r="AK316" s="283" t="str">
        <f t="shared" si="120"/>
        <v>Compléter mode de gestion et montant FI</v>
      </c>
      <c r="AL316" s="270"/>
      <c r="AM316" s="270"/>
      <c r="AN316" s="270"/>
      <c r="AO316" s="280"/>
      <c r="AP316" s="281" t="str">
        <f t="shared" si="121"/>
        <v>Préciser montant FI, mode de passation et Type marché</v>
      </c>
      <c r="AQ316" s="281" t="str">
        <f t="shared" si="122"/>
        <v>Préciser montant FI, mode de passation et Type marché</v>
      </c>
      <c r="AR316" s="281" t="str">
        <f t="shared" si="123"/>
        <v>Préciser montant FI, mode de passation et Type marché</v>
      </c>
      <c r="AS316" s="281" t="str">
        <f t="shared" si="124"/>
        <v>Préciser montant FI, mode de passation et Type marché</v>
      </c>
      <c r="AT316" s="281" t="str">
        <f t="shared" si="125"/>
        <v>Préciser montant FI, mode de passation et Type marché</v>
      </c>
      <c r="AU316" s="281" t="str">
        <f t="shared" si="126"/>
        <v>Compléter délais du marché</v>
      </c>
      <c r="AV316" s="281" t="str">
        <f t="shared" si="127"/>
        <v>Compléter délais du marché</v>
      </c>
      <c r="AW316" s="280"/>
      <c r="AX316" s="284">
        <f t="shared" si="128"/>
        <v>0</v>
      </c>
      <c r="AY316" s="280"/>
      <c r="AZ316" s="284">
        <f t="shared" si="129"/>
        <v>0</v>
      </c>
      <c r="BA316" s="280"/>
      <c r="BB316" s="284">
        <f t="shared" si="130"/>
        <v>0</v>
      </c>
      <c r="BC316" s="280"/>
      <c r="BD316" s="284">
        <f t="shared" si="131"/>
        <v>0</v>
      </c>
      <c r="BE316" s="280"/>
      <c r="BF316" s="284">
        <f t="shared" si="132"/>
        <v>0</v>
      </c>
      <c r="BG316" s="280"/>
      <c r="BH316" s="284">
        <f t="shared" si="133"/>
        <v>0</v>
      </c>
      <c r="BI316" s="280" t="str">
        <f t="shared" si="134"/>
        <v/>
      </c>
      <c r="BJ316" s="280"/>
      <c r="BK316" s="284">
        <f t="shared" si="135"/>
        <v>0</v>
      </c>
      <c r="BL316" s="280"/>
      <c r="BM316" s="284">
        <f t="shared" si="136"/>
        <v>0</v>
      </c>
      <c r="BN316" s="271">
        <f t="shared" si="137"/>
        <v>0</v>
      </c>
      <c r="BO316" s="271" t="str">
        <f t="shared" si="138"/>
        <v>Confection</v>
      </c>
      <c r="BP316" s="271">
        <f t="shared" si="139"/>
        <v>0</v>
      </c>
      <c r="BQ316" s="269"/>
      <c r="BR316" s="269"/>
      <c r="BS316" s="269"/>
      <c r="BT316" s="285"/>
      <c r="BU316" s="273"/>
    </row>
    <row r="317" spans="1:73" ht="60.75" thickBot="1" x14ac:dyDescent="0.3">
      <c r="A317" s="269"/>
      <c r="B317" s="270"/>
      <c r="C317" s="271" t="str">
        <f t="shared" si="112"/>
        <v/>
      </c>
      <c r="D317" s="271" t="str">
        <f t="shared" si="113"/>
        <v/>
      </c>
      <c r="E317" s="270"/>
      <c r="F317" s="273"/>
      <c r="G317" s="269"/>
      <c r="H317" s="274"/>
      <c r="I317" s="274"/>
      <c r="J317" s="274"/>
      <c r="K317" s="274"/>
      <c r="L317" s="274"/>
      <c r="M317" s="275"/>
      <c r="N317" s="274"/>
      <c r="O317" s="276" t="str">
        <f t="shared" si="114"/>
        <v>Compéter montant FI</v>
      </c>
      <c r="P317" s="277" t="str">
        <f t="shared" si="115"/>
        <v/>
      </c>
      <c r="Q317" s="274"/>
      <c r="R317" s="276" t="str">
        <f t="shared" si="116"/>
        <v>Compléter montant contrat</v>
      </c>
      <c r="S317" s="278" t="str">
        <f t="shared" si="117"/>
        <v/>
      </c>
      <c r="T317" s="274"/>
      <c r="U317" s="276" t="str">
        <f t="shared" si="118"/>
        <v>Compléter montant contrat</v>
      </c>
      <c r="V317" s="279"/>
      <c r="W317" s="279"/>
      <c r="X317" s="279"/>
      <c r="Y317" s="274"/>
      <c r="Z317" s="280"/>
      <c r="AA317" s="281" t="str">
        <f t="shared" si="119"/>
        <v>Compléter date émission</v>
      </c>
      <c r="AB317" s="269"/>
      <c r="AC317" s="269"/>
      <c r="AD317" s="282"/>
      <c r="AE317" s="282"/>
      <c r="AF317" s="270"/>
      <c r="AG317" s="269"/>
      <c r="AH317" s="269"/>
      <c r="AI317" s="269"/>
      <c r="AJ317" s="269"/>
      <c r="AK317" s="283" t="str">
        <f t="shared" si="120"/>
        <v>Compléter mode de gestion et montant FI</v>
      </c>
      <c r="AL317" s="270"/>
      <c r="AM317" s="270"/>
      <c r="AN317" s="270"/>
      <c r="AO317" s="280"/>
      <c r="AP317" s="281" t="str">
        <f t="shared" si="121"/>
        <v>Préciser montant FI, mode de passation et Type marché</v>
      </c>
      <c r="AQ317" s="281" t="str">
        <f t="shared" si="122"/>
        <v>Préciser montant FI, mode de passation et Type marché</v>
      </c>
      <c r="AR317" s="281" t="str">
        <f t="shared" si="123"/>
        <v>Préciser montant FI, mode de passation et Type marché</v>
      </c>
      <c r="AS317" s="281" t="str">
        <f t="shared" si="124"/>
        <v>Préciser montant FI, mode de passation et Type marché</v>
      </c>
      <c r="AT317" s="281" t="str">
        <f t="shared" si="125"/>
        <v>Préciser montant FI, mode de passation et Type marché</v>
      </c>
      <c r="AU317" s="281" t="str">
        <f t="shared" si="126"/>
        <v>Compléter délais du marché</v>
      </c>
      <c r="AV317" s="281" t="str">
        <f t="shared" si="127"/>
        <v>Compléter délais du marché</v>
      </c>
      <c r="AW317" s="280"/>
      <c r="AX317" s="284">
        <f t="shared" si="128"/>
        <v>0</v>
      </c>
      <c r="AY317" s="280"/>
      <c r="AZ317" s="284">
        <f t="shared" si="129"/>
        <v>0</v>
      </c>
      <c r="BA317" s="280"/>
      <c r="BB317" s="284">
        <f t="shared" si="130"/>
        <v>0</v>
      </c>
      <c r="BC317" s="280"/>
      <c r="BD317" s="284">
        <f t="shared" si="131"/>
        <v>0</v>
      </c>
      <c r="BE317" s="280"/>
      <c r="BF317" s="284">
        <f t="shared" si="132"/>
        <v>0</v>
      </c>
      <c r="BG317" s="280"/>
      <c r="BH317" s="284">
        <f t="shared" si="133"/>
        <v>0</v>
      </c>
      <c r="BI317" s="280" t="str">
        <f t="shared" si="134"/>
        <v/>
      </c>
      <c r="BJ317" s="280"/>
      <c r="BK317" s="284">
        <f t="shared" si="135"/>
        <v>0</v>
      </c>
      <c r="BL317" s="280"/>
      <c r="BM317" s="284">
        <f t="shared" si="136"/>
        <v>0</v>
      </c>
      <c r="BN317" s="271">
        <f t="shared" si="137"/>
        <v>0</v>
      </c>
      <c r="BO317" s="271" t="str">
        <f t="shared" si="138"/>
        <v>Confection</v>
      </c>
      <c r="BP317" s="271">
        <f t="shared" si="139"/>
        <v>0</v>
      </c>
      <c r="BQ317" s="269"/>
      <c r="BR317" s="269"/>
      <c r="BS317" s="269"/>
      <c r="BT317" s="285"/>
      <c r="BU317" s="273"/>
    </row>
    <row r="318" spans="1:73" ht="60.75" thickBot="1" x14ac:dyDescent="0.3">
      <c r="A318" s="269"/>
      <c r="B318" s="270"/>
      <c r="C318" s="271" t="str">
        <f t="shared" si="112"/>
        <v/>
      </c>
      <c r="D318" s="271" t="str">
        <f t="shared" si="113"/>
        <v/>
      </c>
      <c r="E318" s="270"/>
      <c r="F318" s="273"/>
      <c r="G318" s="269"/>
      <c r="H318" s="274"/>
      <c r="I318" s="274"/>
      <c r="J318" s="274"/>
      <c r="K318" s="274"/>
      <c r="L318" s="274"/>
      <c r="M318" s="275"/>
      <c r="N318" s="274"/>
      <c r="O318" s="276" t="str">
        <f t="shared" si="114"/>
        <v>Compéter montant FI</v>
      </c>
      <c r="P318" s="277" t="str">
        <f t="shared" si="115"/>
        <v/>
      </c>
      <c r="Q318" s="274"/>
      <c r="R318" s="276" t="str">
        <f t="shared" si="116"/>
        <v>Compléter montant contrat</v>
      </c>
      <c r="S318" s="278" t="str">
        <f t="shared" si="117"/>
        <v/>
      </c>
      <c r="T318" s="274"/>
      <c r="U318" s="276" t="str">
        <f t="shared" si="118"/>
        <v>Compléter montant contrat</v>
      </c>
      <c r="V318" s="279"/>
      <c r="W318" s="279"/>
      <c r="X318" s="279"/>
      <c r="Y318" s="274"/>
      <c r="Z318" s="280"/>
      <c r="AA318" s="281" t="str">
        <f t="shared" si="119"/>
        <v>Compléter date émission</v>
      </c>
      <c r="AB318" s="269"/>
      <c r="AC318" s="269"/>
      <c r="AD318" s="282"/>
      <c r="AE318" s="282"/>
      <c r="AF318" s="270"/>
      <c r="AG318" s="269"/>
      <c r="AH318" s="269"/>
      <c r="AI318" s="269"/>
      <c r="AJ318" s="269"/>
      <c r="AK318" s="283" t="str">
        <f t="shared" si="120"/>
        <v>Compléter mode de gestion et montant FI</v>
      </c>
      <c r="AL318" s="270"/>
      <c r="AM318" s="270"/>
      <c r="AN318" s="270"/>
      <c r="AO318" s="280"/>
      <c r="AP318" s="281" t="str">
        <f t="shared" si="121"/>
        <v>Préciser montant FI, mode de passation et Type marché</v>
      </c>
      <c r="AQ318" s="281" t="str">
        <f t="shared" si="122"/>
        <v>Préciser montant FI, mode de passation et Type marché</v>
      </c>
      <c r="AR318" s="281" t="str">
        <f t="shared" si="123"/>
        <v>Préciser montant FI, mode de passation et Type marché</v>
      </c>
      <c r="AS318" s="281" t="str">
        <f t="shared" si="124"/>
        <v>Préciser montant FI, mode de passation et Type marché</v>
      </c>
      <c r="AT318" s="281" t="str">
        <f t="shared" si="125"/>
        <v>Préciser montant FI, mode de passation et Type marché</v>
      </c>
      <c r="AU318" s="281" t="str">
        <f t="shared" si="126"/>
        <v>Compléter délais du marché</v>
      </c>
      <c r="AV318" s="281" t="str">
        <f t="shared" si="127"/>
        <v>Compléter délais du marché</v>
      </c>
      <c r="AW318" s="280"/>
      <c r="AX318" s="284">
        <f t="shared" si="128"/>
        <v>0</v>
      </c>
      <c r="AY318" s="280"/>
      <c r="AZ318" s="284">
        <f t="shared" si="129"/>
        <v>0</v>
      </c>
      <c r="BA318" s="280"/>
      <c r="BB318" s="284">
        <f t="shared" si="130"/>
        <v>0</v>
      </c>
      <c r="BC318" s="280"/>
      <c r="BD318" s="284">
        <f t="shared" si="131"/>
        <v>0</v>
      </c>
      <c r="BE318" s="280"/>
      <c r="BF318" s="284">
        <f t="shared" si="132"/>
        <v>0</v>
      </c>
      <c r="BG318" s="280"/>
      <c r="BH318" s="284">
        <f t="shared" si="133"/>
        <v>0</v>
      </c>
      <c r="BI318" s="280" t="str">
        <f t="shared" si="134"/>
        <v/>
      </c>
      <c r="BJ318" s="280"/>
      <c r="BK318" s="284">
        <f t="shared" si="135"/>
        <v>0</v>
      </c>
      <c r="BL318" s="280"/>
      <c r="BM318" s="284">
        <f t="shared" si="136"/>
        <v>0</v>
      </c>
      <c r="BN318" s="271">
        <f t="shared" si="137"/>
        <v>0</v>
      </c>
      <c r="BO318" s="271" t="str">
        <f t="shared" si="138"/>
        <v>Confection</v>
      </c>
      <c r="BP318" s="271">
        <f t="shared" si="139"/>
        <v>0</v>
      </c>
      <c r="BQ318" s="269"/>
      <c r="BR318" s="269"/>
      <c r="BS318" s="269"/>
      <c r="BT318" s="285"/>
      <c r="BU318" s="273"/>
    </row>
    <row r="319" spans="1:73" ht="60.75" thickBot="1" x14ac:dyDescent="0.3">
      <c r="A319" s="269"/>
      <c r="B319" s="270"/>
      <c r="C319" s="271" t="str">
        <f t="shared" si="112"/>
        <v/>
      </c>
      <c r="D319" s="271" t="str">
        <f t="shared" si="113"/>
        <v/>
      </c>
      <c r="E319" s="270"/>
      <c r="F319" s="273"/>
      <c r="G319" s="269"/>
      <c r="H319" s="274"/>
      <c r="I319" s="274"/>
      <c r="J319" s="274"/>
      <c r="K319" s="274"/>
      <c r="L319" s="274"/>
      <c r="M319" s="275"/>
      <c r="N319" s="274"/>
      <c r="O319" s="276" t="str">
        <f t="shared" si="114"/>
        <v>Compéter montant FI</v>
      </c>
      <c r="P319" s="277" t="str">
        <f t="shared" si="115"/>
        <v/>
      </c>
      <c r="Q319" s="274"/>
      <c r="R319" s="276" t="str">
        <f t="shared" si="116"/>
        <v>Compléter montant contrat</v>
      </c>
      <c r="S319" s="278" t="str">
        <f t="shared" si="117"/>
        <v/>
      </c>
      <c r="T319" s="274"/>
      <c r="U319" s="276" t="str">
        <f t="shared" si="118"/>
        <v>Compléter montant contrat</v>
      </c>
      <c r="V319" s="279"/>
      <c r="W319" s="279"/>
      <c r="X319" s="279"/>
      <c r="Y319" s="274"/>
      <c r="Z319" s="280"/>
      <c r="AA319" s="281" t="str">
        <f t="shared" si="119"/>
        <v>Compléter date émission</v>
      </c>
      <c r="AB319" s="269"/>
      <c r="AC319" s="269"/>
      <c r="AD319" s="282"/>
      <c r="AE319" s="282"/>
      <c r="AF319" s="270"/>
      <c r="AG319" s="269"/>
      <c r="AH319" s="269"/>
      <c r="AI319" s="269"/>
      <c r="AJ319" s="269"/>
      <c r="AK319" s="283" t="str">
        <f t="shared" si="120"/>
        <v>Compléter mode de gestion et montant FI</v>
      </c>
      <c r="AL319" s="270"/>
      <c r="AM319" s="270"/>
      <c r="AN319" s="270"/>
      <c r="AO319" s="280"/>
      <c r="AP319" s="281" t="str">
        <f t="shared" si="121"/>
        <v>Préciser montant FI, mode de passation et Type marché</v>
      </c>
      <c r="AQ319" s="281" t="str">
        <f t="shared" si="122"/>
        <v>Préciser montant FI, mode de passation et Type marché</v>
      </c>
      <c r="AR319" s="281" t="str">
        <f t="shared" si="123"/>
        <v>Préciser montant FI, mode de passation et Type marché</v>
      </c>
      <c r="AS319" s="281" t="str">
        <f t="shared" si="124"/>
        <v>Préciser montant FI, mode de passation et Type marché</v>
      </c>
      <c r="AT319" s="281" t="str">
        <f t="shared" si="125"/>
        <v>Préciser montant FI, mode de passation et Type marché</v>
      </c>
      <c r="AU319" s="281" t="str">
        <f t="shared" si="126"/>
        <v>Compléter délais du marché</v>
      </c>
      <c r="AV319" s="281" t="str">
        <f t="shared" si="127"/>
        <v>Compléter délais du marché</v>
      </c>
      <c r="AW319" s="280"/>
      <c r="AX319" s="284">
        <f t="shared" si="128"/>
        <v>0</v>
      </c>
      <c r="AY319" s="280"/>
      <c r="AZ319" s="284">
        <f t="shared" si="129"/>
        <v>0</v>
      </c>
      <c r="BA319" s="280"/>
      <c r="BB319" s="284">
        <f t="shared" si="130"/>
        <v>0</v>
      </c>
      <c r="BC319" s="280"/>
      <c r="BD319" s="284">
        <f t="shared" si="131"/>
        <v>0</v>
      </c>
      <c r="BE319" s="280"/>
      <c r="BF319" s="284">
        <f t="shared" si="132"/>
        <v>0</v>
      </c>
      <c r="BG319" s="280"/>
      <c r="BH319" s="284">
        <f t="shared" si="133"/>
        <v>0</v>
      </c>
      <c r="BI319" s="280" t="str">
        <f t="shared" si="134"/>
        <v/>
      </c>
      <c r="BJ319" s="280"/>
      <c r="BK319" s="284">
        <f t="shared" si="135"/>
        <v>0</v>
      </c>
      <c r="BL319" s="280"/>
      <c r="BM319" s="284">
        <f t="shared" si="136"/>
        <v>0</v>
      </c>
      <c r="BN319" s="271">
        <f t="shared" si="137"/>
        <v>0</v>
      </c>
      <c r="BO319" s="271" t="str">
        <f t="shared" si="138"/>
        <v>Confection</v>
      </c>
      <c r="BP319" s="271">
        <f t="shared" si="139"/>
        <v>0</v>
      </c>
      <c r="BQ319" s="269"/>
      <c r="BR319" s="269"/>
      <c r="BS319" s="269"/>
      <c r="BT319" s="285"/>
      <c r="BU319" s="273"/>
    </row>
    <row r="320" spans="1:73" ht="60.75" thickBot="1" x14ac:dyDescent="0.3">
      <c r="A320" s="269"/>
      <c r="B320" s="270"/>
      <c r="C320" s="271" t="str">
        <f t="shared" si="112"/>
        <v/>
      </c>
      <c r="D320" s="271" t="str">
        <f t="shared" si="113"/>
        <v/>
      </c>
      <c r="E320" s="270"/>
      <c r="F320" s="273"/>
      <c r="G320" s="269"/>
      <c r="H320" s="274"/>
      <c r="I320" s="274"/>
      <c r="J320" s="274"/>
      <c r="K320" s="274"/>
      <c r="L320" s="274"/>
      <c r="M320" s="275"/>
      <c r="N320" s="274"/>
      <c r="O320" s="276" t="str">
        <f t="shared" si="114"/>
        <v>Compéter montant FI</v>
      </c>
      <c r="P320" s="277" t="str">
        <f t="shared" si="115"/>
        <v/>
      </c>
      <c r="Q320" s="274"/>
      <c r="R320" s="276" t="str">
        <f t="shared" si="116"/>
        <v>Compléter montant contrat</v>
      </c>
      <c r="S320" s="278" t="str">
        <f t="shared" si="117"/>
        <v/>
      </c>
      <c r="T320" s="274"/>
      <c r="U320" s="276" t="str">
        <f t="shared" si="118"/>
        <v>Compléter montant contrat</v>
      </c>
      <c r="V320" s="279"/>
      <c r="W320" s="279"/>
      <c r="X320" s="279"/>
      <c r="Y320" s="274"/>
      <c r="Z320" s="280"/>
      <c r="AA320" s="281" t="str">
        <f t="shared" si="119"/>
        <v>Compléter date émission</v>
      </c>
      <c r="AB320" s="269"/>
      <c r="AC320" s="269"/>
      <c r="AD320" s="282"/>
      <c r="AE320" s="282"/>
      <c r="AF320" s="270"/>
      <c r="AG320" s="269"/>
      <c r="AH320" s="269"/>
      <c r="AI320" s="269"/>
      <c r="AJ320" s="269"/>
      <c r="AK320" s="283" t="str">
        <f t="shared" si="120"/>
        <v>Compléter mode de gestion et montant FI</v>
      </c>
      <c r="AL320" s="270"/>
      <c r="AM320" s="270"/>
      <c r="AN320" s="270"/>
      <c r="AO320" s="280"/>
      <c r="AP320" s="281" t="str">
        <f t="shared" si="121"/>
        <v>Préciser montant FI, mode de passation et Type marché</v>
      </c>
      <c r="AQ320" s="281" t="str">
        <f t="shared" si="122"/>
        <v>Préciser montant FI, mode de passation et Type marché</v>
      </c>
      <c r="AR320" s="281" t="str">
        <f t="shared" si="123"/>
        <v>Préciser montant FI, mode de passation et Type marché</v>
      </c>
      <c r="AS320" s="281" t="str">
        <f t="shared" si="124"/>
        <v>Préciser montant FI, mode de passation et Type marché</v>
      </c>
      <c r="AT320" s="281" t="str">
        <f t="shared" si="125"/>
        <v>Préciser montant FI, mode de passation et Type marché</v>
      </c>
      <c r="AU320" s="281" t="str">
        <f t="shared" si="126"/>
        <v>Compléter délais du marché</v>
      </c>
      <c r="AV320" s="281" t="str">
        <f t="shared" si="127"/>
        <v>Compléter délais du marché</v>
      </c>
      <c r="AW320" s="280"/>
      <c r="AX320" s="284">
        <f t="shared" si="128"/>
        <v>0</v>
      </c>
      <c r="AY320" s="280"/>
      <c r="AZ320" s="284">
        <f t="shared" si="129"/>
        <v>0</v>
      </c>
      <c r="BA320" s="280"/>
      <c r="BB320" s="284">
        <f t="shared" si="130"/>
        <v>0</v>
      </c>
      <c r="BC320" s="280"/>
      <c r="BD320" s="284">
        <f t="shared" si="131"/>
        <v>0</v>
      </c>
      <c r="BE320" s="280"/>
      <c r="BF320" s="284">
        <f t="shared" si="132"/>
        <v>0</v>
      </c>
      <c r="BG320" s="280"/>
      <c r="BH320" s="284">
        <f t="shared" si="133"/>
        <v>0</v>
      </c>
      <c r="BI320" s="280" t="str">
        <f t="shared" si="134"/>
        <v/>
      </c>
      <c r="BJ320" s="280"/>
      <c r="BK320" s="284">
        <f t="shared" si="135"/>
        <v>0</v>
      </c>
      <c r="BL320" s="280"/>
      <c r="BM320" s="284">
        <f t="shared" si="136"/>
        <v>0</v>
      </c>
      <c r="BN320" s="271">
        <f t="shared" si="137"/>
        <v>0</v>
      </c>
      <c r="BO320" s="271" t="str">
        <f t="shared" si="138"/>
        <v>Confection</v>
      </c>
      <c r="BP320" s="271">
        <f t="shared" si="139"/>
        <v>0</v>
      </c>
      <c r="BQ320" s="269"/>
      <c r="BR320" s="269"/>
      <c r="BS320" s="269"/>
      <c r="BT320" s="285"/>
      <c r="BU320" s="273"/>
    </row>
    <row r="321" spans="1:73" ht="60.75" thickBot="1" x14ac:dyDescent="0.3">
      <c r="A321" s="269"/>
      <c r="B321" s="270"/>
      <c r="C321" s="271" t="str">
        <f t="shared" si="112"/>
        <v/>
      </c>
      <c r="D321" s="271" t="str">
        <f t="shared" si="113"/>
        <v/>
      </c>
      <c r="E321" s="270"/>
      <c r="F321" s="273"/>
      <c r="G321" s="269"/>
      <c r="H321" s="274"/>
      <c r="I321" s="274"/>
      <c r="J321" s="274"/>
      <c r="K321" s="274"/>
      <c r="L321" s="274"/>
      <c r="M321" s="275"/>
      <c r="N321" s="274"/>
      <c r="O321" s="276" t="str">
        <f t="shared" si="114"/>
        <v>Compéter montant FI</v>
      </c>
      <c r="P321" s="277" t="str">
        <f t="shared" si="115"/>
        <v/>
      </c>
      <c r="Q321" s="274"/>
      <c r="R321" s="276" t="str">
        <f t="shared" si="116"/>
        <v>Compléter montant contrat</v>
      </c>
      <c r="S321" s="278" t="str">
        <f t="shared" si="117"/>
        <v/>
      </c>
      <c r="T321" s="274"/>
      <c r="U321" s="276" t="str">
        <f t="shared" si="118"/>
        <v>Compléter montant contrat</v>
      </c>
      <c r="V321" s="279"/>
      <c r="W321" s="279"/>
      <c r="X321" s="279"/>
      <c r="Y321" s="274"/>
      <c r="Z321" s="280"/>
      <c r="AA321" s="281" t="str">
        <f t="shared" si="119"/>
        <v>Compléter date émission</v>
      </c>
      <c r="AB321" s="269"/>
      <c r="AC321" s="269"/>
      <c r="AD321" s="282"/>
      <c r="AE321" s="282"/>
      <c r="AF321" s="270"/>
      <c r="AG321" s="269"/>
      <c r="AH321" s="269"/>
      <c r="AI321" s="269"/>
      <c r="AJ321" s="269"/>
      <c r="AK321" s="283" t="str">
        <f t="shared" si="120"/>
        <v>Compléter mode de gestion et montant FI</v>
      </c>
      <c r="AL321" s="270"/>
      <c r="AM321" s="270"/>
      <c r="AN321" s="270"/>
      <c r="AO321" s="280"/>
      <c r="AP321" s="281" t="str">
        <f t="shared" si="121"/>
        <v>Préciser montant FI, mode de passation et Type marché</v>
      </c>
      <c r="AQ321" s="281" t="str">
        <f t="shared" si="122"/>
        <v>Préciser montant FI, mode de passation et Type marché</v>
      </c>
      <c r="AR321" s="281" t="str">
        <f t="shared" si="123"/>
        <v>Préciser montant FI, mode de passation et Type marché</v>
      </c>
      <c r="AS321" s="281" t="str">
        <f t="shared" si="124"/>
        <v>Préciser montant FI, mode de passation et Type marché</v>
      </c>
      <c r="AT321" s="281" t="str">
        <f t="shared" si="125"/>
        <v>Préciser montant FI, mode de passation et Type marché</v>
      </c>
      <c r="AU321" s="281" t="str">
        <f t="shared" si="126"/>
        <v>Compléter délais du marché</v>
      </c>
      <c r="AV321" s="281" t="str">
        <f t="shared" si="127"/>
        <v>Compléter délais du marché</v>
      </c>
      <c r="AW321" s="280"/>
      <c r="AX321" s="284">
        <f t="shared" si="128"/>
        <v>0</v>
      </c>
      <c r="AY321" s="280"/>
      <c r="AZ321" s="284">
        <f t="shared" si="129"/>
        <v>0</v>
      </c>
      <c r="BA321" s="280"/>
      <c r="BB321" s="284">
        <f t="shared" si="130"/>
        <v>0</v>
      </c>
      <c r="BC321" s="280"/>
      <c r="BD321" s="284">
        <f t="shared" si="131"/>
        <v>0</v>
      </c>
      <c r="BE321" s="280"/>
      <c r="BF321" s="284">
        <f t="shared" si="132"/>
        <v>0</v>
      </c>
      <c r="BG321" s="280"/>
      <c r="BH321" s="284">
        <f t="shared" si="133"/>
        <v>0</v>
      </c>
      <c r="BI321" s="280" t="str">
        <f t="shared" si="134"/>
        <v/>
      </c>
      <c r="BJ321" s="280"/>
      <c r="BK321" s="284">
        <f t="shared" si="135"/>
        <v>0</v>
      </c>
      <c r="BL321" s="280"/>
      <c r="BM321" s="284">
        <f t="shared" si="136"/>
        <v>0</v>
      </c>
      <c r="BN321" s="271">
        <f t="shared" si="137"/>
        <v>0</v>
      </c>
      <c r="BO321" s="271" t="str">
        <f t="shared" si="138"/>
        <v>Confection</v>
      </c>
      <c r="BP321" s="271">
        <f t="shared" si="139"/>
        <v>0</v>
      </c>
      <c r="BQ321" s="269"/>
      <c r="BR321" s="269"/>
      <c r="BS321" s="269"/>
      <c r="BT321" s="285"/>
      <c r="BU321" s="273"/>
    </row>
    <row r="322" spans="1:73" ht="60.75" thickBot="1" x14ac:dyDescent="0.3">
      <c r="A322" s="269"/>
      <c r="B322" s="270"/>
      <c r="C322" s="271" t="str">
        <f t="shared" si="112"/>
        <v/>
      </c>
      <c r="D322" s="271" t="str">
        <f t="shared" si="113"/>
        <v/>
      </c>
      <c r="E322" s="270"/>
      <c r="F322" s="273"/>
      <c r="G322" s="269"/>
      <c r="H322" s="274"/>
      <c r="I322" s="274"/>
      <c r="J322" s="274"/>
      <c r="K322" s="274"/>
      <c r="L322" s="274"/>
      <c r="M322" s="275"/>
      <c r="N322" s="274"/>
      <c r="O322" s="276" t="str">
        <f t="shared" si="114"/>
        <v>Compéter montant FI</v>
      </c>
      <c r="P322" s="277" t="str">
        <f t="shared" si="115"/>
        <v/>
      </c>
      <c r="Q322" s="274"/>
      <c r="R322" s="276" t="str">
        <f t="shared" si="116"/>
        <v>Compléter montant contrat</v>
      </c>
      <c r="S322" s="278" t="str">
        <f t="shared" si="117"/>
        <v/>
      </c>
      <c r="T322" s="274"/>
      <c r="U322" s="276" t="str">
        <f t="shared" si="118"/>
        <v>Compléter montant contrat</v>
      </c>
      <c r="V322" s="279"/>
      <c r="W322" s="279"/>
      <c r="X322" s="279"/>
      <c r="Y322" s="274"/>
      <c r="Z322" s="280"/>
      <c r="AA322" s="281" t="str">
        <f t="shared" si="119"/>
        <v>Compléter date émission</v>
      </c>
      <c r="AB322" s="269"/>
      <c r="AC322" s="269"/>
      <c r="AD322" s="282"/>
      <c r="AE322" s="282"/>
      <c r="AF322" s="270"/>
      <c r="AG322" s="269"/>
      <c r="AH322" s="269"/>
      <c r="AI322" s="269"/>
      <c r="AJ322" s="269"/>
      <c r="AK322" s="283" t="str">
        <f t="shared" si="120"/>
        <v>Compléter mode de gestion et montant FI</v>
      </c>
      <c r="AL322" s="270"/>
      <c r="AM322" s="270"/>
      <c r="AN322" s="270"/>
      <c r="AO322" s="280"/>
      <c r="AP322" s="281" t="str">
        <f t="shared" si="121"/>
        <v>Préciser montant FI, mode de passation et Type marché</v>
      </c>
      <c r="AQ322" s="281" t="str">
        <f t="shared" si="122"/>
        <v>Préciser montant FI, mode de passation et Type marché</v>
      </c>
      <c r="AR322" s="281" t="str">
        <f t="shared" si="123"/>
        <v>Préciser montant FI, mode de passation et Type marché</v>
      </c>
      <c r="AS322" s="281" t="str">
        <f t="shared" si="124"/>
        <v>Préciser montant FI, mode de passation et Type marché</v>
      </c>
      <c r="AT322" s="281" t="str">
        <f t="shared" si="125"/>
        <v>Préciser montant FI, mode de passation et Type marché</v>
      </c>
      <c r="AU322" s="281" t="str">
        <f t="shared" si="126"/>
        <v>Compléter délais du marché</v>
      </c>
      <c r="AV322" s="281" t="str">
        <f t="shared" si="127"/>
        <v>Compléter délais du marché</v>
      </c>
      <c r="AW322" s="280"/>
      <c r="AX322" s="284">
        <f t="shared" si="128"/>
        <v>0</v>
      </c>
      <c r="AY322" s="280"/>
      <c r="AZ322" s="284">
        <f t="shared" si="129"/>
        <v>0</v>
      </c>
      <c r="BA322" s="280"/>
      <c r="BB322" s="284">
        <f t="shared" si="130"/>
        <v>0</v>
      </c>
      <c r="BC322" s="280"/>
      <c r="BD322" s="284">
        <f t="shared" si="131"/>
        <v>0</v>
      </c>
      <c r="BE322" s="280"/>
      <c r="BF322" s="284">
        <f t="shared" si="132"/>
        <v>0</v>
      </c>
      <c r="BG322" s="280"/>
      <c r="BH322" s="284">
        <f t="shared" si="133"/>
        <v>0</v>
      </c>
      <c r="BI322" s="280" t="str">
        <f t="shared" si="134"/>
        <v/>
      </c>
      <c r="BJ322" s="280"/>
      <c r="BK322" s="284">
        <f t="shared" si="135"/>
        <v>0</v>
      </c>
      <c r="BL322" s="280"/>
      <c r="BM322" s="284">
        <f t="shared" si="136"/>
        <v>0</v>
      </c>
      <c r="BN322" s="271">
        <f t="shared" si="137"/>
        <v>0</v>
      </c>
      <c r="BO322" s="271" t="str">
        <f t="shared" si="138"/>
        <v>Confection</v>
      </c>
      <c r="BP322" s="271">
        <f t="shared" si="139"/>
        <v>0</v>
      </c>
      <c r="BQ322" s="269"/>
      <c r="BR322" s="269"/>
      <c r="BS322" s="269"/>
      <c r="BT322" s="285"/>
      <c r="BU322" s="273"/>
    </row>
    <row r="323" spans="1:73" ht="60.75" thickBot="1" x14ac:dyDescent="0.3">
      <c r="A323" s="269"/>
      <c r="B323" s="270"/>
      <c r="C323" s="271" t="str">
        <f t="shared" si="112"/>
        <v/>
      </c>
      <c r="D323" s="271" t="str">
        <f t="shared" si="113"/>
        <v/>
      </c>
      <c r="E323" s="270"/>
      <c r="F323" s="273"/>
      <c r="G323" s="269"/>
      <c r="H323" s="274"/>
      <c r="I323" s="274"/>
      <c r="J323" s="274"/>
      <c r="K323" s="274"/>
      <c r="L323" s="274"/>
      <c r="M323" s="275"/>
      <c r="N323" s="274"/>
      <c r="O323" s="276" t="str">
        <f t="shared" si="114"/>
        <v>Compéter montant FI</v>
      </c>
      <c r="P323" s="277" t="str">
        <f t="shared" si="115"/>
        <v/>
      </c>
      <c r="Q323" s="274"/>
      <c r="R323" s="276" t="str">
        <f t="shared" si="116"/>
        <v>Compléter montant contrat</v>
      </c>
      <c r="S323" s="278" t="str">
        <f t="shared" si="117"/>
        <v/>
      </c>
      <c r="T323" s="274"/>
      <c r="U323" s="276" t="str">
        <f t="shared" si="118"/>
        <v>Compléter montant contrat</v>
      </c>
      <c r="V323" s="279"/>
      <c r="W323" s="279"/>
      <c r="X323" s="279"/>
      <c r="Y323" s="274"/>
      <c r="Z323" s="280"/>
      <c r="AA323" s="281" t="str">
        <f t="shared" si="119"/>
        <v>Compléter date émission</v>
      </c>
      <c r="AB323" s="269"/>
      <c r="AC323" s="269"/>
      <c r="AD323" s="282"/>
      <c r="AE323" s="282"/>
      <c r="AF323" s="270"/>
      <c r="AG323" s="269"/>
      <c r="AH323" s="269"/>
      <c r="AI323" s="269"/>
      <c r="AJ323" s="269"/>
      <c r="AK323" s="283" t="str">
        <f t="shared" si="120"/>
        <v>Compléter mode de gestion et montant FI</v>
      </c>
      <c r="AL323" s="270"/>
      <c r="AM323" s="270"/>
      <c r="AN323" s="270"/>
      <c r="AO323" s="280"/>
      <c r="AP323" s="281" t="str">
        <f t="shared" si="121"/>
        <v>Préciser montant FI, mode de passation et Type marché</v>
      </c>
      <c r="AQ323" s="281" t="str">
        <f t="shared" si="122"/>
        <v>Préciser montant FI, mode de passation et Type marché</v>
      </c>
      <c r="AR323" s="281" t="str">
        <f t="shared" si="123"/>
        <v>Préciser montant FI, mode de passation et Type marché</v>
      </c>
      <c r="AS323" s="281" t="str">
        <f t="shared" si="124"/>
        <v>Préciser montant FI, mode de passation et Type marché</v>
      </c>
      <c r="AT323" s="281" t="str">
        <f t="shared" si="125"/>
        <v>Préciser montant FI, mode de passation et Type marché</v>
      </c>
      <c r="AU323" s="281" t="str">
        <f t="shared" si="126"/>
        <v>Compléter délais du marché</v>
      </c>
      <c r="AV323" s="281" t="str">
        <f t="shared" si="127"/>
        <v>Compléter délais du marché</v>
      </c>
      <c r="AW323" s="280"/>
      <c r="AX323" s="284">
        <f t="shared" si="128"/>
        <v>0</v>
      </c>
      <c r="AY323" s="280"/>
      <c r="AZ323" s="284">
        <f t="shared" si="129"/>
        <v>0</v>
      </c>
      <c r="BA323" s="280"/>
      <c r="BB323" s="284">
        <f t="shared" si="130"/>
        <v>0</v>
      </c>
      <c r="BC323" s="280"/>
      <c r="BD323" s="284">
        <f t="shared" si="131"/>
        <v>0</v>
      </c>
      <c r="BE323" s="280"/>
      <c r="BF323" s="284">
        <f t="shared" si="132"/>
        <v>0</v>
      </c>
      <c r="BG323" s="280"/>
      <c r="BH323" s="284">
        <f t="shared" si="133"/>
        <v>0</v>
      </c>
      <c r="BI323" s="280" t="str">
        <f t="shared" si="134"/>
        <v/>
      </c>
      <c r="BJ323" s="280"/>
      <c r="BK323" s="284">
        <f t="shared" si="135"/>
        <v>0</v>
      </c>
      <c r="BL323" s="280"/>
      <c r="BM323" s="284">
        <f t="shared" si="136"/>
        <v>0</v>
      </c>
      <c r="BN323" s="271">
        <f t="shared" si="137"/>
        <v>0</v>
      </c>
      <c r="BO323" s="271" t="str">
        <f t="shared" si="138"/>
        <v>Confection</v>
      </c>
      <c r="BP323" s="271">
        <f t="shared" si="139"/>
        <v>0</v>
      </c>
      <c r="BQ323" s="269"/>
      <c r="BR323" s="269"/>
      <c r="BS323" s="269"/>
      <c r="BT323" s="285"/>
      <c r="BU323" s="273"/>
    </row>
    <row r="324" spans="1:73" ht="60.75" thickBot="1" x14ac:dyDescent="0.3">
      <c r="A324" s="269"/>
      <c r="B324" s="270"/>
      <c r="C324" s="271" t="str">
        <f t="shared" si="112"/>
        <v/>
      </c>
      <c r="D324" s="271" t="str">
        <f t="shared" si="113"/>
        <v/>
      </c>
      <c r="E324" s="270"/>
      <c r="F324" s="273"/>
      <c r="G324" s="269"/>
      <c r="H324" s="274"/>
      <c r="I324" s="274"/>
      <c r="J324" s="274"/>
      <c r="K324" s="274"/>
      <c r="L324" s="274"/>
      <c r="M324" s="275"/>
      <c r="N324" s="274"/>
      <c r="O324" s="276" t="str">
        <f t="shared" si="114"/>
        <v>Compéter montant FI</v>
      </c>
      <c r="P324" s="277" t="str">
        <f t="shared" si="115"/>
        <v/>
      </c>
      <c r="Q324" s="274"/>
      <c r="R324" s="276" t="str">
        <f t="shared" si="116"/>
        <v>Compléter montant contrat</v>
      </c>
      <c r="S324" s="278" t="str">
        <f t="shared" si="117"/>
        <v/>
      </c>
      <c r="T324" s="274"/>
      <c r="U324" s="276" t="str">
        <f t="shared" si="118"/>
        <v>Compléter montant contrat</v>
      </c>
      <c r="V324" s="279"/>
      <c r="W324" s="279"/>
      <c r="X324" s="279"/>
      <c r="Y324" s="274"/>
      <c r="Z324" s="280"/>
      <c r="AA324" s="281" t="str">
        <f t="shared" si="119"/>
        <v>Compléter date émission</v>
      </c>
      <c r="AB324" s="269"/>
      <c r="AC324" s="269"/>
      <c r="AD324" s="282"/>
      <c r="AE324" s="282"/>
      <c r="AF324" s="270"/>
      <c r="AG324" s="269"/>
      <c r="AH324" s="269"/>
      <c r="AI324" s="269"/>
      <c r="AJ324" s="269"/>
      <c r="AK324" s="283" t="str">
        <f t="shared" si="120"/>
        <v>Compléter mode de gestion et montant FI</v>
      </c>
      <c r="AL324" s="270"/>
      <c r="AM324" s="270"/>
      <c r="AN324" s="270"/>
      <c r="AO324" s="280"/>
      <c r="AP324" s="281" t="str">
        <f t="shared" si="121"/>
        <v>Préciser montant FI, mode de passation et Type marché</v>
      </c>
      <c r="AQ324" s="281" t="str">
        <f t="shared" si="122"/>
        <v>Préciser montant FI, mode de passation et Type marché</v>
      </c>
      <c r="AR324" s="281" t="str">
        <f t="shared" si="123"/>
        <v>Préciser montant FI, mode de passation et Type marché</v>
      </c>
      <c r="AS324" s="281" t="str">
        <f t="shared" si="124"/>
        <v>Préciser montant FI, mode de passation et Type marché</v>
      </c>
      <c r="AT324" s="281" t="str">
        <f t="shared" si="125"/>
        <v>Préciser montant FI, mode de passation et Type marché</v>
      </c>
      <c r="AU324" s="281" t="str">
        <f t="shared" si="126"/>
        <v>Compléter délais du marché</v>
      </c>
      <c r="AV324" s="281" t="str">
        <f t="shared" si="127"/>
        <v>Compléter délais du marché</v>
      </c>
      <c r="AW324" s="280"/>
      <c r="AX324" s="284">
        <f t="shared" si="128"/>
        <v>0</v>
      </c>
      <c r="AY324" s="280"/>
      <c r="AZ324" s="284">
        <f t="shared" si="129"/>
        <v>0</v>
      </c>
      <c r="BA324" s="280"/>
      <c r="BB324" s="284">
        <f t="shared" si="130"/>
        <v>0</v>
      </c>
      <c r="BC324" s="280"/>
      <c r="BD324" s="284">
        <f t="shared" si="131"/>
        <v>0</v>
      </c>
      <c r="BE324" s="280"/>
      <c r="BF324" s="284">
        <f t="shared" si="132"/>
        <v>0</v>
      </c>
      <c r="BG324" s="280"/>
      <c r="BH324" s="284">
        <f t="shared" si="133"/>
        <v>0</v>
      </c>
      <c r="BI324" s="280" t="str">
        <f t="shared" si="134"/>
        <v/>
      </c>
      <c r="BJ324" s="280"/>
      <c r="BK324" s="284">
        <f t="shared" si="135"/>
        <v>0</v>
      </c>
      <c r="BL324" s="280"/>
      <c r="BM324" s="284">
        <f t="shared" si="136"/>
        <v>0</v>
      </c>
      <c r="BN324" s="271">
        <f t="shared" si="137"/>
        <v>0</v>
      </c>
      <c r="BO324" s="271" t="str">
        <f t="shared" si="138"/>
        <v>Confection</v>
      </c>
      <c r="BP324" s="271">
        <f t="shared" si="139"/>
        <v>0</v>
      </c>
      <c r="BQ324" s="269"/>
      <c r="BR324" s="269"/>
      <c r="BS324" s="269"/>
      <c r="BT324" s="285"/>
      <c r="BU324" s="273"/>
    </row>
    <row r="325" spans="1:73" ht="60.75" thickBot="1" x14ac:dyDescent="0.3">
      <c r="A325" s="269"/>
      <c r="B325" s="270"/>
      <c r="C325" s="271" t="str">
        <f t="shared" si="112"/>
        <v/>
      </c>
      <c r="D325" s="271" t="str">
        <f t="shared" si="113"/>
        <v/>
      </c>
      <c r="E325" s="270"/>
      <c r="F325" s="273"/>
      <c r="G325" s="269"/>
      <c r="H325" s="274"/>
      <c r="I325" s="274"/>
      <c r="J325" s="274"/>
      <c r="K325" s="274"/>
      <c r="L325" s="274"/>
      <c r="M325" s="275"/>
      <c r="N325" s="274"/>
      <c r="O325" s="276" t="str">
        <f t="shared" si="114"/>
        <v>Compéter montant FI</v>
      </c>
      <c r="P325" s="277" t="str">
        <f t="shared" si="115"/>
        <v/>
      </c>
      <c r="Q325" s="274"/>
      <c r="R325" s="276" t="str">
        <f t="shared" si="116"/>
        <v>Compléter montant contrat</v>
      </c>
      <c r="S325" s="278" t="str">
        <f t="shared" si="117"/>
        <v/>
      </c>
      <c r="T325" s="274"/>
      <c r="U325" s="276" t="str">
        <f t="shared" si="118"/>
        <v>Compléter montant contrat</v>
      </c>
      <c r="V325" s="279"/>
      <c r="W325" s="279"/>
      <c r="X325" s="279"/>
      <c r="Y325" s="274"/>
      <c r="Z325" s="280"/>
      <c r="AA325" s="281" t="str">
        <f t="shared" si="119"/>
        <v>Compléter date émission</v>
      </c>
      <c r="AB325" s="269"/>
      <c r="AC325" s="269"/>
      <c r="AD325" s="282"/>
      <c r="AE325" s="282"/>
      <c r="AF325" s="270"/>
      <c r="AG325" s="269"/>
      <c r="AH325" s="269"/>
      <c r="AI325" s="269"/>
      <c r="AJ325" s="269"/>
      <c r="AK325" s="283" t="str">
        <f t="shared" si="120"/>
        <v>Compléter mode de gestion et montant FI</v>
      </c>
      <c r="AL325" s="270"/>
      <c r="AM325" s="270"/>
      <c r="AN325" s="270"/>
      <c r="AO325" s="280"/>
      <c r="AP325" s="281" t="str">
        <f t="shared" si="121"/>
        <v>Préciser montant FI, mode de passation et Type marché</v>
      </c>
      <c r="AQ325" s="281" t="str">
        <f t="shared" si="122"/>
        <v>Préciser montant FI, mode de passation et Type marché</v>
      </c>
      <c r="AR325" s="281" t="str">
        <f t="shared" si="123"/>
        <v>Préciser montant FI, mode de passation et Type marché</v>
      </c>
      <c r="AS325" s="281" t="str">
        <f t="shared" si="124"/>
        <v>Préciser montant FI, mode de passation et Type marché</v>
      </c>
      <c r="AT325" s="281" t="str">
        <f t="shared" si="125"/>
        <v>Préciser montant FI, mode de passation et Type marché</v>
      </c>
      <c r="AU325" s="281" t="str">
        <f t="shared" si="126"/>
        <v>Compléter délais du marché</v>
      </c>
      <c r="AV325" s="281" t="str">
        <f t="shared" si="127"/>
        <v>Compléter délais du marché</v>
      </c>
      <c r="AW325" s="280"/>
      <c r="AX325" s="284">
        <f t="shared" si="128"/>
        <v>0</v>
      </c>
      <c r="AY325" s="280"/>
      <c r="AZ325" s="284">
        <f t="shared" si="129"/>
        <v>0</v>
      </c>
      <c r="BA325" s="280"/>
      <c r="BB325" s="284">
        <f t="shared" si="130"/>
        <v>0</v>
      </c>
      <c r="BC325" s="280"/>
      <c r="BD325" s="284">
        <f t="shared" si="131"/>
        <v>0</v>
      </c>
      <c r="BE325" s="280"/>
      <c r="BF325" s="284">
        <f t="shared" si="132"/>
        <v>0</v>
      </c>
      <c r="BG325" s="280"/>
      <c r="BH325" s="284">
        <f t="shared" si="133"/>
        <v>0</v>
      </c>
      <c r="BI325" s="280" t="str">
        <f t="shared" si="134"/>
        <v/>
      </c>
      <c r="BJ325" s="280"/>
      <c r="BK325" s="284">
        <f t="shared" si="135"/>
        <v>0</v>
      </c>
      <c r="BL325" s="280"/>
      <c r="BM325" s="284">
        <f t="shared" si="136"/>
        <v>0</v>
      </c>
      <c r="BN325" s="271">
        <f t="shared" si="137"/>
        <v>0</v>
      </c>
      <c r="BO325" s="271" t="str">
        <f t="shared" si="138"/>
        <v>Confection</v>
      </c>
      <c r="BP325" s="271">
        <f t="shared" si="139"/>
        <v>0</v>
      </c>
      <c r="BQ325" s="269"/>
      <c r="BR325" s="269"/>
      <c r="BS325" s="269"/>
      <c r="BT325" s="285"/>
      <c r="BU325" s="273"/>
    </row>
    <row r="326" spans="1:73" ht="60.75" thickBot="1" x14ac:dyDescent="0.3">
      <c r="A326" s="269"/>
      <c r="B326" s="270"/>
      <c r="C326" s="271" t="str">
        <f t="shared" ref="C326:C389" si="140">IF(A326="REPBDI","n/a",IF(A326="PAEX","BDI0402111",IF(A326="PAREC","BDI00005",IF(A326="FBBR","BDI00006",IF(A326="APVR","BDI0502411",IF(AND(A326="Justice",B326=""),"compléter volet",IF(AND(A326="Justice",B326="AIOJ"),"BDI0703511",IF(AND(A326="Justice",B326="Justice C.-O."),"BDI0804711",IF(AND(A326="Justice",B326="Central &amp; Périph."),"BDI1006711",IF(A326="AEP","BDI0704211",IF(A326="FCE","BDI0704511",IF(AND(A326="Pavage",B326=""),"compléter volet",IF(AND(A326="Pavage",B326="HIMO"),"BDI0804911",IF(AND(A326="Pavage",B326="PNUD"),"BDI100691T",IF(A326="ADLPC","BDI0805011",IF(A326="PADAPC","BDI0805111",IF(A326="PAIOSA","BDI0905511",IF(A326="AFIE","BDI0905711",IF(A326="PAISS","BDI0905811",IF(AND(A326="Police",B326=""),"compléter volet",IF(AND(A326="Police",B326="APPNB"),"BDI0804811",IF(AND(A326="Police",B326="Appui SSR"),"BDI0905911",IF(A326="AFPT","BDI1006611",IF(A326="AASMPB","BDI1207311",IF(A326="ABGLC","BDI1107211",IF(A326="ASNIS","BDI1006811",IF(A326="MiniRelEx","BDI0703711",IF(A326="",""))))))))))))))))))))))))))))</f>
        <v/>
      </c>
      <c r="D326" s="271" t="str">
        <f t="shared" ref="D326:D389" si="141">IF(A326="REPBDI","n/a",IF(A326="PAEX","Autre",IF(A326="PAREC","Autre",IF(A326="FBBR","Autre",IF(A326="APVR","Agriculture",IF(A326="Justice","Gouvernance",IF(A326="AEP","Education",IF(A326="FCE","Education",IF(A326="Pavage","Infrastructure",IF(A326="ADLPC","Gouvernance",IF(A326="PADAPC","Agriculture",IF(A326="PAIOSA","Agriculture",IF(A326="AFIE","Education",IF(A326="PAISS","Santé",IF(A326="Police","Gouvernance",IF(A326="AFPT","Education",IF(A326="AASMPB","Gouvernance",IF(A326="ABGLC","Gouvernance",IF(A326="ASNIS","Santé",IF(A326="MiniRelEx","Autre",IF(A326="","")))))))))))))))))))))</f>
        <v/>
      </c>
      <c r="E326" s="270"/>
      <c r="F326" s="273"/>
      <c r="G326" s="269"/>
      <c r="H326" s="274"/>
      <c r="I326" s="274"/>
      <c r="J326" s="274"/>
      <c r="K326" s="274"/>
      <c r="L326" s="274"/>
      <c r="M326" s="275"/>
      <c r="N326" s="274"/>
      <c r="O326" s="276" t="str">
        <f t="shared" ref="O326:O389" si="142">IF(OR(H326="",I326=""),"Compéter montant FI",IF(M326="EUR",(N326/H326),IF(M326="BIF",N326/I326,IF(M326="USD",N326/(H326*1.3),IF(M326="","")))))</f>
        <v>Compéter montant FI</v>
      </c>
      <c r="P326" s="277" t="str">
        <f t="shared" ref="P326:P389" si="143">IF(M326="","",M326)</f>
        <v/>
      </c>
      <c r="Q326" s="274"/>
      <c r="R326" s="276" t="str">
        <f t="shared" ref="R326:R389" si="144">IF(OR(H326="",I326="",N326=""),"Compléter montant contrat",IF(Q326="","Compléter montant avenant",Q326/N326))</f>
        <v>Compléter montant contrat</v>
      </c>
      <c r="S326" s="278" t="str">
        <f t="shared" ref="S326:S389" si="145">IF(M326="","",M326)</f>
        <v/>
      </c>
      <c r="T326" s="274"/>
      <c r="U326" s="276" t="str">
        <f t="shared" ref="U326:U389" si="146">IF(OR(H326="",I326="",N326=""),"Compléter montant contrat",T326/(N326+Q326))</f>
        <v>Compléter montant contrat</v>
      </c>
      <c r="V326" s="279"/>
      <c r="W326" s="279"/>
      <c r="X326" s="279"/>
      <c r="Y326" s="274"/>
      <c r="Z326" s="280"/>
      <c r="AA326" s="281" t="str">
        <f t="shared" ref="AA326:AA389" si="147">IF(Z326="","Compléter date émission",IF(Z326="n/a","n/a",IF(AF326="","Compléter délai de garantie",Z326+AF326)))</f>
        <v>Compléter date émission</v>
      </c>
      <c r="AB326" s="269"/>
      <c r="AC326" s="269"/>
      <c r="AD326" s="282"/>
      <c r="AE326" s="282"/>
      <c r="AF326" s="270"/>
      <c r="AG326" s="269"/>
      <c r="AH326" s="269"/>
      <c r="AI326" s="269"/>
      <c r="AJ326" s="269"/>
      <c r="AK326" s="283" t="str">
        <f t="shared" ref="AK326:AK389" si="148">IF(OR(G326="",AND(L326="",K326="")),"Compléter mode de gestion et montant FI",IF(AND(G326="Régie",K326&lt;25000),"Aucun",IF(AND(G326="Régie",K326&gt;=25000,K326&lt;200000),"ANO RR",IF(AND(G326="Régie",K326&gt;=200000),"ANO RR + Mandat HQ",IF(AND(G326="Cogestion",K326&lt;25000),"Aucun",IF(AND(G326="Cogestion",K326&gt;=25000,L326&lt;150000000),"ANO RR",IF(AND(G326="Cogestion",L326&gt;=150000000,K326&lt;200000),"ANO RR + ANO DNCMP",IF(AND(G326="Cogestion",K326&gt;=200000),"ANO RR + ANO DNCMP + mandat HQ","Compléter mode de gestion et montant FI"))))))))</f>
        <v>Compléter mode de gestion et montant FI</v>
      </c>
      <c r="AL326" s="270"/>
      <c r="AM326" s="270"/>
      <c r="AN326" s="270"/>
      <c r="AO326" s="280"/>
      <c r="AP326" s="281" t="str">
        <f t="shared" ref="AP326:AP389" si="149">IF(OR(AK326="Compléter mode de gestion et montant FI",AB326=""),"Préciser montant FI, mode de passation et Type marché",IF(AO326="","Compléter date de confection",IF(OR(AK326="aucun",AK326="ANO RR",AK326="ANO RR + Mandat HQ"),"n/a",IF(OR(AK326="ANO RR + ANO DNCMP",AK326="ANO RR + ANO DNCMP + Mandat HQ"),AO326+23,"Préciser montant FI, mode de passation et Type marché"))))</f>
        <v>Préciser montant FI, mode de passation et Type marché</v>
      </c>
      <c r="AQ326" s="281" t="str">
        <f t="shared" ref="AQ326:AQ389" si="150">IF(OR(AK326="Compléter mode de gestion et montant FI",AB326=""),"Préciser montant FI, mode de passation et Type marché",IF(AO326="","Compléter date de confection",IF(OR(AK326="ANO RR + ANO DNCMP",AK326="ANO RR + ANO DNCMP + Mandat HQ"),AP326+3,IF(OR(AK326="ANO RR",AK326="ANO RR + Mandat HQ"),AO326+10,AO326+3))))</f>
        <v>Préciser montant FI, mode de passation et Type marché</v>
      </c>
      <c r="AR326" s="281" t="str">
        <f t="shared" ref="AR326:AR389" si="151">IF(OR(AK326="Compléter mode de gestion et montant FI",AB326=""),"Préciser montant FI, mode de passation et Type marché",IF(AO326="","Compléter date de confection",IF(AND(AB326="AOPQ phase 1",H326&lt;150000),AQ326+30,IF(AND(AB326="AOPQ phase 1",H326&gt;=150000),AQ326+45,IF(AB326="AOPQ phase 2",AQ326+30,IF(AND(OR(AB326="AOO",AB326="AOR"),H326&lt;150000),AQ326+30,IF(AND(OR(AB326="AOO",AB326="AOR"),H326&gt;=150000),AQ326+45,IF(AND(AB326="AOC",H326&lt;150000),AQ326+30,IF(AND(AB326="AOC",H326&gt;=150000),AQ326+45,IF(AND(AB326="MPI phase 1",H326&lt;150000),AQ326+30,IF(AND(AB326="MPI phase 1",H326&gt;=150000),AQ326+45,IF(AB326="MPI phase 2",AQ326+30,IF(AND(AB326="MCo",H326&lt;150000),AQ326+30,IF(AND(AB326="MCo",H326&gt;=150000),AQ326+45,IF(AND(AB326="MCl",H326&lt;150000),AQ326+30,IF(AND(AB326="MCl",H326&gt;=150000),AQ326+45,IF(OR(AB326="DC",AB326="GAG"),AQ326+15,IF(AND(G326="Régie",OR(H326&lt;85000,AB326="PNSP")),AQ326+15,IF(AND(G326="Régie",OR(AB326="AOG",AB326="AP"),H326&gt;=85000,H326&lt;150000),AQ326+36,IF(AND(G326="Régie",OR(AB326="AOG",AB326="AP"),H326&gt;=150000,H326&lt;193000),AQ326+45,IF(AND(G326="Régie",OR(AB326="AOG",AB326="AP"),H326&gt;=193000,OR(AC326="Services",AC326="Fournitures")),AQ326+52,IF(AND(G326="Régie",OR(AB326="AOG",AB326="AP"),H326&gt;=193000,AC326="Travaux"),AQ326+45,IF(AND(AB326="PNAP phase 1",H326&lt;150000),AQ326+15,IF(AND(AB326="PNAP phase 1",H326&gt;=150000),AQ326+45,IF(AND(AB326="PNAP phase 2",H326&lt;150000),AQ326+15,IF(AND(AB326="PNAP phase 2",H326&gt;=200000),AQ326+40,IF(AND(AB326="PNAP directe",H326&lt;150000),AQ326+22,IF(AND(AB326="PNAP directe",H326&gt;=150000),AQ326+45,"Préciser montant FI, mode de passation et Type marché"))))))))))))))))))))))))))))</f>
        <v>Préciser montant FI, mode de passation et Type marché</v>
      </c>
      <c r="AS326" s="281" t="str">
        <f t="shared" ref="AS326:AS389" si="152">IF(OR(AK326="Compléter mode de gestion et montant FI",AB326=""),"Préciser montant FI, mode de passation et Type marché",IF(AO326="","Compléter date de confection",IF(OR(AB326="AOPQ phase 1",AB326="AOPQ phase 2",AB326="AOO",AB326="AOC",AB326="AOR",AB326="MPI phase 1",AB326="MPI phase 2",AB326="MCo",AB326="MCl"),AR326+47,IF(OR(AB326="AOG",AB326="AP"),AR326+30,IF(OR(AB326="PNAP phase 1",AB326="PNAP phase 2",AB326="PNSP",AB326="DC",AB326="GAG",AB326="PNAP directe"),AR326+15,"Préciser montant FI, mode de passation et Type marché")))))</f>
        <v>Préciser montant FI, mode de passation et Type marché</v>
      </c>
      <c r="AT326" s="281" t="str">
        <f t="shared" ref="AT326:AT389" si="153">IF(OR(AK326="Compléter mode de gestion et montant FI",AB326=""),"Préciser montant FI, mode de passation et Type marché",IF(AO326="","Compléter date de confection",IF(AND(AB326="GAG",I326&lt;150000000),AS326+5,IF(AND(AB326="GAG",I326&gt;=150000000),AS326+20,IF(AK326="aucun",AS326+3,IF(AND(AK326="ANO RR",G326="Régie"),AS326+13,IF(AND(AK326="ANO RR",G326="Cogestion"),AS326+32,IF(AK326="ANO RR + Mandat HQ",AS326+33,IF(AK326="ANO RR + ANO DNCMP",AS326+60,IF(AK326="ANO RR + ANO DNCMP + Mandat HQ",AS326+60,"Préciser montant FI, mode de passation et Type marché"))))))))))</f>
        <v>Préciser montant FI, mode de passation et Type marché</v>
      </c>
      <c r="AU326" s="281" t="str">
        <f t="shared" ref="AU326:AU389" si="154">IF(OR(AB326="MPI phase 1",AB326="PNAP phase 1",AB326="AOPQ phase 1"),"n/a",IF(OR(AD326=0,AD326=""),"Compléter délais du marché",IF(OR(AF326=0,AF326=""),"n/a",IF(AT326="Préciser montant FI, mode de passation et Type marché","Préciser montant FI, mode de passation et Type marché",IF(AT326="Compléter date de confection","Compléter date de confection",AT326+AD326+AE326)))))</f>
        <v>Compléter délais du marché</v>
      </c>
      <c r="AV326" s="281" t="str">
        <f t="shared" ref="AV326:AV389" si="155">IF(AU326="Compléter délais du marché","Compléter délais du marché",IF(AND(AU326="n/a",AT326="Préciser montant FI, mode de passation et Type marché"),"Préciser montant FI, mode de passation et Type marché",IF(AT326="Compléter date de confection","Compléter date de confection",IF(OR(AB326="MPI phase 1",AB326="PNAP phase 1",AB326="AOPQ phase 1"),"n/a",IF(AU326="n/a",AT326+AD326,AU326+AF326)))))</f>
        <v>Compléter délais du marché</v>
      </c>
      <c r="AW326" s="280"/>
      <c r="AX326" s="284">
        <f t="shared" ref="AX326:AX389" si="156">IF(AW326="",0,AW326-AO326)</f>
        <v>0</v>
      </c>
      <c r="AY326" s="280"/>
      <c r="AZ326" s="284">
        <f t="shared" ref="AZ326:AZ389" si="157">IF(AP326="n/a","n/a",IF(AY326="",0,(AY326-AP326)-AX326))</f>
        <v>0</v>
      </c>
      <c r="BA326" s="280"/>
      <c r="BB326" s="284">
        <f t="shared" ref="BB326:BB389" si="158">IF(BA326="",0,IF(AZ326="n/a",(BA326-AQ326)-AX326,(BA326-AQ326)-(AX326+AZ326)))</f>
        <v>0</v>
      </c>
      <c r="BC326" s="280"/>
      <c r="BD326" s="284">
        <f t="shared" ref="BD326:BD389" si="159">IF(BC326="",0,IF(AZ326="n/a",(BC326-AR326)-(AX326+BB326),(BC326-AR326)-(AX326+AZ326+BB326)))</f>
        <v>0</v>
      </c>
      <c r="BE326" s="280"/>
      <c r="BF326" s="284">
        <f t="shared" ref="BF326:BF389" si="160">IF(BE326="",0,IF(AZ326="n/a",(BE326-AS326)-(AX326+BB326+BD326),(BE326-AS326)-(AX326+AZ326+BB326+BD326)))</f>
        <v>0</v>
      </c>
      <c r="BG326" s="280"/>
      <c r="BH326" s="284">
        <f t="shared" ref="BH326:BH389" si="161">IF(BG326="",0,IF(AZ326="n/a",(BG326-AT326)-(AX326+BB326+BD326+BF326),(BG326-AT326)-(AX326+AZ326+BB326+BD326+BF326)))</f>
        <v>0</v>
      </c>
      <c r="BI326" s="280" t="str">
        <f t="shared" ref="BI326:BI389" si="162">IF(BG326="","",BG326)</f>
        <v/>
      </c>
      <c r="BJ326" s="280"/>
      <c r="BK326" s="284">
        <f t="shared" ref="BK326:BK389" si="163">IF(BJ326="",0,IF(BJ326="n/a","n/a",-((BI326+AD326+AE326)-BJ326)))</f>
        <v>0</v>
      </c>
      <c r="BL326" s="280"/>
      <c r="BM326" s="284">
        <f t="shared" ref="BM326:BM389" si="164">IF(BL326="",0,IF(BJ326="n/a",-((BI326+AD326+AE326)-BL326),-((BJ326+AF326)-BL326)))</f>
        <v>0</v>
      </c>
      <c r="BN326" s="271">
        <f t="shared" ref="BN326:BN389" si="165">SUM(AX326,AZ326,BB326,BD326,BF326,BH326,BK326,BM326,BP326)</f>
        <v>0</v>
      </c>
      <c r="BO326" s="271" t="str">
        <f t="shared" ref="BO326:BO389" si="166">IF(ISBLANK(AW326),"Confection",IF(ISBLANK(AY326),"Approbation",IF(ISBLANK(BA326),"Publication",IF(ISBLANK(BC326),"Ouverture",IF(ISBLANK(BE326),"Attribution",IF(ISBLANK(BG326),"Notification",IF(AND(AU326="n/a",AV326="n/a"),"Phase de la procédure clôturée",IF(AND(AU326="n/a",ISBLANK(BL326)),"Réception définitive",IF(ISBLANK(BJ326),"Réception provisoire",IF(ISBLANK(BL326),"Réception définitive","Marché clôturé"))))))))))</f>
        <v>Confection</v>
      </c>
      <c r="BP326" s="271">
        <f t="shared" ref="BP326:BP389" si="167">IF(AND(BO326="Confection",ISBLANK(AO326)),0,IF(BO326="Confection",$C$1-AO326,IF(BO326="Approbation",$C$1-(AW326+(AP326-AO326)),IF(AND(BO326="Publication",AP326="n/a"),$C$1-(AW326+(AQ326-AO326)),IF(BO326="Publication",$C$1-(AY326+(AQ326-AP326)),IF(BO326="Ouverture",$C$1-(BA326+(AR326-AQ326)),IF(BO326="Attribution",$C$1-(BC326+(AS326-AR326)),IF(BO326="Notification",$C$1-(BE326+(AT326-AS326)),IF(BO326="Réception provisoire",$C$1-(BG326+(AU326-AT326)),IF(AND(BO326="Réception définitive",AU326="n/a"),$C$1-(BG326+(AV326-AT326)),IF(BO326="Réception définitive",$C$1-(BJ326+(AV326-AU326)),IF(BO326="Phase de la procédure clôturée","Phase de la procédure clôturée","Marché clôturé"))))))))))))</f>
        <v>0</v>
      </c>
      <c r="BQ326" s="269"/>
      <c r="BR326" s="269"/>
      <c r="BS326" s="269"/>
      <c r="BT326" s="285"/>
      <c r="BU326" s="273"/>
    </row>
    <row r="327" spans="1:73" ht="60.75" thickBot="1" x14ac:dyDescent="0.3">
      <c r="A327" s="269"/>
      <c r="B327" s="270"/>
      <c r="C327" s="271" t="str">
        <f t="shared" si="140"/>
        <v/>
      </c>
      <c r="D327" s="271" t="str">
        <f t="shared" si="141"/>
        <v/>
      </c>
      <c r="E327" s="270"/>
      <c r="F327" s="273"/>
      <c r="G327" s="269"/>
      <c r="H327" s="274"/>
      <c r="I327" s="274"/>
      <c r="J327" s="274"/>
      <c r="K327" s="274"/>
      <c r="L327" s="274"/>
      <c r="M327" s="275"/>
      <c r="N327" s="274"/>
      <c r="O327" s="276" t="str">
        <f t="shared" si="142"/>
        <v>Compéter montant FI</v>
      </c>
      <c r="P327" s="277" t="str">
        <f t="shared" si="143"/>
        <v/>
      </c>
      <c r="Q327" s="274"/>
      <c r="R327" s="276" t="str">
        <f t="shared" si="144"/>
        <v>Compléter montant contrat</v>
      </c>
      <c r="S327" s="278" t="str">
        <f t="shared" si="145"/>
        <v/>
      </c>
      <c r="T327" s="274"/>
      <c r="U327" s="276" t="str">
        <f t="shared" si="146"/>
        <v>Compléter montant contrat</v>
      </c>
      <c r="V327" s="279"/>
      <c r="W327" s="279"/>
      <c r="X327" s="279"/>
      <c r="Y327" s="274"/>
      <c r="Z327" s="280"/>
      <c r="AA327" s="281" t="str">
        <f t="shared" si="147"/>
        <v>Compléter date émission</v>
      </c>
      <c r="AB327" s="269"/>
      <c r="AC327" s="269"/>
      <c r="AD327" s="282"/>
      <c r="AE327" s="282"/>
      <c r="AF327" s="270"/>
      <c r="AG327" s="269"/>
      <c r="AH327" s="269"/>
      <c r="AI327" s="269"/>
      <c r="AJ327" s="269"/>
      <c r="AK327" s="283" t="str">
        <f t="shared" si="148"/>
        <v>Compléter mode de gestion et montant FI</v>
      </c>
      <c r="AL327" s="270"/>
      <c r="AM327" s="270"/>
      <c r="AN327" s="270"/>
      <c r="AO327" s="280"/>
      <c r="AP327" s="281" t="str">
        <f t="shared" si="149"/>
        <v>Préciser montant FI, mode de passation et Type marché</v>
      </c>
      <c r="AQ327" s="281" t="str">
        <f t="shared" si="150"/>
        <v>Préciser montant FI, mode de passation et Type marché</v>
      </c>
      <c r="AR327" s="281" t="str">
        <f t="shared" si="151"/>
        <v>Préciser montant FI, mode de passation et Type marché</v>
      </c>
      <c r="AS327" s="281" t="str">
        <f t="shared" si="152"/>
        <v>Préciser montant FI, mode de passation et Type marché</v>
      </c>
      <c r="AT327" s="281" t="str">
        <f t="shared" si="153"/>
        <v>Préciser montant FI, mode de passation et Type marché</v>
      </c>
      <c r="AU327" s="281" t="str">
        <f t="shared" si="154"/>
        <v>Compléter délais du marché</v>
      </c>
      <c r="AV327" s="281" t="str">
        <f t="shared" si="155"/>
        <v>Compléter délais du marché</v>
      </c>
      <c r="AW327" s="280"/>
      <c r="AX327" s="284">
        <f t="shared" si="156"/>
        <v>0</v>
      </c>
      <c r="AY327" s="280"/>
      <c r="AZ327" s="284">
        <f t="shared" si="157"/>
        <v>0</v>
      </c>
      <c r="BA327" s="280"/>
      <c r="BB327" s="284">
        <f t="shared" si="158"/>
        <v>0</v>
      </c>
      <c r="BC327" s="280"/>
      <c r="BD327" s="284">
        <f t="shared" si="159"/>
        <v>0</v>
      </c>
      <c r="BE327" s="280"/>
      <c r="BF327" s="284">
        <f t="shared" si="160"/>
        <v>0</v>
      </c>
      <c r="BG327" s="280"/>
      <c r="BH327" s="284">
        <f t="shared" si="161"/>
        <v>0</v>
      </c>
      <c r="BI327" s="280" t="str">
        <f t="shared" si="162"/>
        <v/>
      </c>
      <c r="BJ327" s="280"/>
      <c r="BK327" s="284">
        <f t="shared" si="163"/>
        <v>0</v>
      </c>
      <c r="BL327" s="280"/>
      <c r="BM327" s="284">
        <f t="shared" si="164"/>
        <v>0</v>
      </c>
      <c r="BN327" s="271">
        <f t="shared" si="165"/>
        <v>0</v>
      </c>
      <c r="BO327" s="271" t="str">
        <f t="shared" si="166"/>
        <v>Confection</v>
      </c>
      <c r="BP327" s="271">
        <f t="shared" si="167"/>
        <v>0</v>
      </c>
      <c r="BQ327" s="269"/>
      <c r="BR327" s="269"/>
      <c r="BS327" s="269"/>
      <c r="BT327" s="285"/>
      <c r="BU327" s="273"/>
    </row>
    <row r="328" spans="1:73" ht="60.75" thickBot="1" x14ac:dyDescent="0.3">
      <c r="A328" s="269"/>
      <c r="B328" s="270"/>
      <c r="C328" s="271" t="str">
        <f t="shared" si="140"/>
        <v/>
      </c>
      <c r="D328" s="271" t="str">
        <f t="shared" si="141"/>
        <v/>
      </c>
      <c r="E328" s="270"/>
      <c r="F328" s="273"/>
      <c r="G328" s="269"/>
      <c r="H328" s="274"/>
      <c r="I328" s="274"/>
      <c r="J328" s="274"/>
      <c r="K328" s="274"/>
      <c r="L328" s="274"/>
      <c r="M328" s="275"/>
      <c r="N328" s="274"/>
      <c r="O328" s="276" t="str">
        <f t="shared" si="142"/>
        <v>Compéter montant FI</v>
      </c>
      <c r="P328" s="277" t="str">
        <f t="shared" si="143"/>
        <v/>
      </c>
      <c r="Q328" s="274"/>
      <c r="R328" s="276" t="str">
        <f t="shared" si="144"/>
        <v>Compléter montant contrat</v>
      </c>
      <c r="S328" s="278" t="str">
        <f t="shared" si="145"/>
        <v/>
      </c>
      <c r="T328" s="274"/>
      <c r="U328" s="276" t="str">
        <f t="shared" si="146"/>
        <v>Compléter montant contrat</v>
      </c>
      <c r="V328" s="279"/>
      <c r="W328" s="279"/>
      <c r="X328" s="279"/>
      <c r="Y328" s="274"/>
      <c r="Z328" s="280"/>
      <c r="AA328" s="281" t="str">
        <f t="shared" si="147"/>
        <v>Compléter date émission</v>
      </c>
      <c r="AB328" s="269"/>
      <c r="AC328" s="269"/>
      <c r="AD328" s="282"/>
      <c r="AE328" s="282"/>
      <c r="AF328" s="270"/>
      <c r="AG328" s="269"/>
      <c r="AH328" s="269"/>
      <c r="AI328" s="269"/>
      <c r="AJ328" s="269"/>
      <c r="AK328" s="283" t="str">
        <f t="shared" si="148"/>
        <v>Compléter mode de gestion et montant FI</v>
      </c>
      <c r="AL328" s="270"/>
      <c r="AM328" s="270"/>
      <c r="AN328" s="270"/>
      <c r="AO328" s="280"/>
      <c r="AP328" s="281" t="str">
        <f t="shared" si="149"/>
        <v>Préciser montant FI, mode de passation et Type marché</v>
      </c>
      <c r="AQ328" s="281" t="str">
        <f t="shared" si="150"/>
        <v>Préciser montant FI, mode de passation et Type marché</v>
      </c>
      <c r="AR328" s="281" t="str">
        <f t="shared" si="151"/>
        <v>Préciser montant FI, mode de passation et Type marché</v>
      </c>
      <c r="AS328" s="281" t="str">
        <f t="shared" si="152"/>
        <v>Préciser montant FI, mode de passation et Type marché</v>
      </c>
      <c r="AT328" s="281" t="str">
        <f t="shared" si="153"/>
        <v>Préciser montant FI, mode de passation et Type marché</v>
      </c>
      <c r="AU328" s="281" t="str">
        <f t="shared" si="154"/>
        <v>Compléter délais du marché</v>
      </c>
      <c r="AV328" s="281" t="str">
        <f t="shared" si="155"/>
        <v>Compléter délais du marché</v>
      </c>
      <c r="AW328" s="280"/>
      <c r="AX328" s="284">
        <f t="shared" si="156"/>
        <v>0</v>
      </c>
      <c r="AY328" s="280"/>
      <c r="AZ328" s="284">
        <f t="shared" si="157"/>
        <v>0</v>
      </c>
      <c r="BA328" s="280"/>
      <c r="BB328" s="284">
        <f t="shared" si="158"/>
        <v>0</v>
      </c>
      <c r="BC328" s="280"/>
      <c r="BD328" s="284">
        <f t="shared" si="159"/>
        <v>0</v>
      </c>
      <c r="BE328" s="280"/>
      <c r="BF328" s="284">
        <f t="shared" si="160"/>
        <v>0</v>
      </c>
      <c r="BG328" s="280"/>
      <c r="BH328" s="284">
        <f t="shared" si="161"/>
        <v>0</v>
      </c>
      <c r="BI328" s="280" t="str">
        <f t="shared" si="162"/>
        <v/>
      </c>
      <c r="BJ328" s="280"/>
      <c r="BK328" s="284">
        <f t="shared" si="163"/>
        <v>0</v>
      </c>
      <c r="BL328" s="280"/>
      <c r="BM328" s="284">
        <f t="shared" si="164"/>
        <v>0</v>
      </c>
      <c r="BN328" s="271">
        <f t="shared" si="165"/>
        <v>0</v>
      </c>
      <c r="BO328" s="271" t="str">
        <f t="shared" si="166"/>
        <v>Confection</v>
      </c>
      <c r="BP328" s="271">
        <f t="shared" si="167"/>
        <v>0</v>
      </c>
      <c r="BQ328" s="269"/>
      <c r="BR328" s="269"/>
      <c r="BS328" s="269"/>
      <c r="BT328" s="285"/>
      <c r="BU328" s="273"/>
    </row>
    <row r="329" spans="1:73" ht="60.75" thickBot="1" x14ac:dyDescent="0.3">
      <c r="A329" s="269"/>
      <c r="B329" s="270"/>
      <c r="C329" s="271" t="str">
        <f t="shared" si="140"/>
        <v/>
      </c>
      <c r="D329" s="271" t="str">
        <f t="shared" si="141"/>
        <v/>
      </c>
      <c r="E329" s="270"/>
      <c r="F329" s="273"/>
      <c r="G329" s="269"/>
      <c r="H329" s="274"/>
      <c r="I329" s="274"/>
      <c r="J329" s="274"/>
      <c r="K329" s="274"/>
      <c r="L329" s="274"/>
      <c r="M329" s="275"/>
      <c r="N329" s="274"/>
      <c r="O329" s="276" t="str">
        <f t="shared" si="142"/>
        <v>Compéter montant FI</v>
      </c>
      <c r="P329" s="277" t="str">
        <f t="shared" si="143"/>
        <v/>
      </c>
      <c r="Q329" s="274"/>
      <c r="R329" s="276" t="str">
        <f t="shared" si="144"/>
        <v>Compléter montant contrat</v>
      </c>
      <c r="S329" s="278" t="str">
        <f t="shared" si="145"/>
        <v/>
      </c>
      <c r="T329" s="274"/>
      <c r="U329" s="276" t="str">
        <f t="shared" si="146"/>
        <v>Compléter montant contrat</v>
      </c>
      <c r="V329" s="279"/>
      <c r="W329" s="279"/>
      <c r="X329" s="279"/>
      <c r="Y329" s="274"/>
      <c r="Z329" s="280"/>
      <c r="AA329" s="281" t="str">
        <f t="shared" si="147"/>
        <v>Compléter date émission</v>
      </c>
      <c r="AB329" s="269"/>
      <c r="AC329" s="269"/>
      <c r="AD329" s="282"/>
      <c r="AE329" s="282"/>
      <c r="AF329" s="270"/>
      <c r="AG329" s="269"/>
      <c r="AH329" s="269"/>
      <c r="AI329" s="269"/>
      <c r="AJ329" s="269"/>
      <c r="AK329" s="283" t="str">
        <f t="shared" si="148"/>
        <v>Compléter mode de gestion et montant FI</v>
      </c>
      <c r="AL329" s="270"/>
      <c r="AM329" s="270"/>
      <c r="AN329" s="270"/>
      <c r="AO329" s="280"/>
      <c r="AP329" s="281" t="str">
        <f t="shared" si="149"/>
        <v>Préciser montant FI, mode de passation et Type marché</v>
      </c>
      <c r="AQ329" s="281" t="str">
        <f t="shared" si="150"/>
        <v>Préciser montant FI, mode de passation et Type marché</v>
      </c>
      <c r="AR329" s="281" t="str">
        <f t="shared" si="151"/>
        <v>Préciser montant FI, mode de passation et Type marché</v>
      </c>
      <c r="AS329" s="281" t="str">
        <f t="shared" si="152"/>
        <v>Préciser montant FI, mode de passation et Type marché</v>
      </c>
      <c r="AT329" s="281" t="str">
        <f t="shared" si="153"/>
        <v>Préciser montant FI, mode de passation et Type marché</v>
      </c>
      <c r="AU329" s="281" t="str">
        <f t="shared" si="154"/>
        <v>Compléter délais du marché</v>
      </c>
      <c r="AV329" s="281" t="str">
        <f t="shared" si="155"/>
        <v>Compléter délais du marché</v>
      </c>
      <c r="AW329" s="280"/>
      <c r="AX329" s="284">
        <f t="shared" si="156"/>
        <v>0</v>
      </c>
      <c r="AY329" s="280"/>
      <c r="AZ329" s="284">
        <f t="shared" si="157"/>
        <v>0</v>
      </c>
      <c r="BA329" s="280"/>
      <c r="BB329" s="284">
        <f t="shared" si="158"/>
        <v>0</v>
      </c>
      <c r="BC329" s="280"/>
      <c r="BD329" s="284">
        <f t="shared" si="159"/>
        <v>0</v>
      </c>
      <c r="BE329" s="280"/>
      <c r="BF329" s="284">
        <f t="shared" si="160"/>
        <v>0</v>
      </c>
      <c r="BG329" s="280"/>
      <c r="BH329" s="284">
        <f t="shared" si="161"/>
        <v>0</v>
      </c>
      <c r="BI329" s="280" t="str">
        <f t="shared" si="162"/>
        <v/>
      </c>
      <c r="BJ329" s="280"/>
      <c r="BK329" s="284">
        <f t="shared" si="163"/>
        <v>0</v>
      </c>
      <c r="BL329" s="280"/>
      <c r="BM329" s="284">
        <f t="shared" si="164"/>
        <v>0</v>
      </c>
      <c r="BN329" s="271">
        <f t="shared" si="165"/>
        <v>0</v>
      </c>
      <c r="BO329" s="271" t="str">
        <f t="shared" si="166"/>
        <v>Confection</v>
      </c>
      <c r="BP329" s="271">
        <f t="shared" si="167"/>
        <v>0</v>
      </c>
      <c r="BQ329" s="269"/>
      <c r="BR329" s="269"/>
      <c r="BS329" s="269"/>
      <c r="BT329" s="285"/>
      <c r="BU329" s="273"/>
    </row>
    <row r="330" spans="1:73" ht="60.75" thickBot="1" x14ac:dyDescent="0.3">
      <c r="A330" s="269"/>
      <c r="B330" s="270"/>
      <c r="C330" s="271" t="str">
        <f t="shared" si="140"/>
        <v/>
      </c>
      <c r="D330" s="271" t="str">
        <f t="shared" si="141"/>
        <v/>
      </c>
      <c r="E330" s="270"/>
      <c r="F330" s="273"/>
      <c r="G330" s="269"/>
      <c r="H330" s="274"/>
      <c r="I330" s="274"/>
      <c r="J330" s="274"/>
      <c r="K330" s="274"/>
      <c r="L330" s="274"/>
      <c r="M330" s="275"/>
      <c r="N330" s="274"/>
      <c r="O330" s="276" t="str">
        <f t="shared" si="142"/>
        <v>Compéter montant FI</v>
      </c>
      <c r="P330" s="277" t="str">
        <f t="shared" si="143"/>
        <v/>
      </c>
      <c r="Q330" s="274"/>
      <c r="R330" s="276" t="str">
        <f t="shared" si="144"/>
        <v>Compléter montant contrat</v>
      </c>
      <c r="S330" s="278" t="str">
        <f t="shared" si="145"/>
        <v/>
      </c>
      <c r="T330" s="274"/>
      <c r="U330" s="276" t="str">
        <f t="shared" si="146"/>
        <v>Compléter montant contrat</v>
      </c>
      <c r="V330" s="279"/>
      <c r="W330" s="279"/>
      <c r="X330" s="279"/>
      <c r="Y330" s="274"/>
      <c r="Z330" s="280"/>
      <c r="AA330" s="281" t="str">
        <f t="shared" si="147"/>
        <v>Compléter date émission</v>
      </c>
      <c r="AB330" s="269"/>
      <c r="AC330" s="269"/>
      <c r="AD330" s="282"/>
      <c r="AE330" s="282"/>
      <c r="AF330" s="270"/>
      <c r="AG330" s="269"/>
      <c r="AH330" s="269"/>
      <c r="AI330" s="269"/>
      <c r="AJ330" s="269"/>
      <c r="AK330" s="283" t="str">
        <f t="shared" si="148"/>
        <v>Compléter mode de gestion et montant FI</v>
      </c>
      <c r="AL330" s="270"/>
      <c r="AM330" s="270"/>
      <c r="AN330" s="270"/>
      <c r="AO330" s="280"/>
      <c r="AP330" s="281" t="str">
        <f t="shared" si="149"/>
        <v>Préciser montant FI, mode de passation et Type marché</v>
      </c>
      <c r="AQ330" s="281" t="str">
        <f t="shared" si="150"/>
        <v>Préciser montant FI, mode de passation et Type marché</v>
      </c>
      <c r="AR330" s="281" t="str">
        <f t="shared" si="151"/>
        <v>Préciser montant FI, mode de passation et Type marché</v>
      </c>
      <c r="AS330" s="281" t="str">
        <f t="shared" si="152"/>
        <v>Préciser montant FI, mode de passation et Type marché</v>
      </c>
      <c r="AT330" s="281" t="str">
        <f t="shared" si="153"/>
        <v>Préciser montant FI, mode de passation et Type marché</v>
      </c>
      <c r="AU330" s="281" t="str">
        <f t="shared" si="154"/>
        <v>Compléter délais du marché</v>
      </c>
      <c r="AV330" s="281" t="str">
        <f t="shared" si="155"/>
        <v>Compléter délais du marché</v>
      </c>
      <c r="AW330" s="280"/>
      <c r="AX330" s="284">
        <f t="shared" si="156"/>
        <v>0</v>
      </c>
      <c r="AY330" s="280"/>
      <c r="AZ330" s="284">
        <f t="shared" si="157"/>
        <v>0</v>
      </c>
      <c r="BA330" s="280"/>
      <c r="BB330" s="284">
        <f t="shared" si="158"/>
        <v>0</v>
      </c>
      <c r="BC330" s="280"/>
      <c r="BD330" s="284">
        <f t="shared" si="159"/>
        <v>0</v>
      </c>
      <c r="BE330" s="280"/>
      <c r="BF330" s="284">
        <f t="shared" si="160"/>
        <v>0</v>
      </c>
      <c r="BG330" s="280"/>
      <c r="BH330" s="284">
        <f t="shared" si="161"/>
        <v>0</v>
      </c>
      <c r="BI330" s="280" t="str">
        <f t="shared" si="162"/>
        <v/>
      </c>
      <c r="BJ330" s="280"/>
      <c r="BK330" s="284">
        <f t="shared" si="163"/>
        <v>0</v>
      </c>
      <c r="BL330" s="280"/>
      <c r="BM330" s="284">
        <f t="shared" si="164"/>
        <v>0</v>
      </c>
      <c r="BN330" s="271">
        <f t="shared" si="165"/>
        <v>0</v>
      </c>
      <c r="BO330" s="271" t="str">
        <f t="shared" si="166"/>
        <v>Confection</v>
      </c>
      <c r="BP330" s="271">
        <f t="shared" si="167"/>
        <v>0</v>
      </c>
      <c r="BQ330" s="269"/>
      <c r="BR330" s="269"/>
      <c r="BS330" s="269"/>
      <c r="BT330" s="285"/>
      <c r="BU330" s="273"/>
    </row>
    <row r="331" spans="1:73" ht="60.75" thickBot="1" x14ac:dyDescent="0.3">
      <c r="A331" s="269"/>
      <c r="B331" s="270"/>
      <c r="C331" s="271" t="str">
        <f t="shared" si="140"/>
        <v/>
      </c>
      <c r="D331" s="271" t="str">
        <f t="shared" si="141"/>
        <v/>
      </c>
      <c r="E331" s="270"/>
      <c r="F331" s="273"/>
      <c r="G331" s="269"/>
      <c r="H331" s="274"/>
      <c r="I331" s="274"/>
      <c r="J331" s="274"/>
      <c r="K331" s="274"/>
      <c r="L331" s="274"/>
      <c r="M331" s="275"/>
      <c r="N331" s="274"/>
      <c r="O331" s="276" t="str">
        <f t="shared" si="142"/>
        <v>Compéter montant FI</v>
      </c>
      <c r="P331" s="277" t="str">
        <f t="shared" si="143"/>
        <v/>
      </c>
      <c r="Q331" s="274"/>
      <c r="R331" s="276" t="str">
        <f t="shared" si="144"/>
        <v>Compléter montant contrat</v>
      </c>
      <c r="S331" s="278" t="str">
        <f t="shared" si="145"/>
        <v/>
      </c>
      <c r="T331" s="274"/>
      <c r="U331" s="276" t="str">
        <f t="shared" si="146"/>
        <v>Compléter montant contrat</v>
      </c>
      <c r="V331" s="279"/>
      <c r="W331" s="279"/>
      <c r="X331" s="279"/>
      <c r="Y331" s="274"/>
      <c r="Z331" s="280"/>
      <c r="AA331" s="281" t="str">
        <f t="shared" si="147"/>
        <v>Compléter date émission</v>
      </c>
      <c r="AB331" s="269"/>
      <c r="AC331" s="269"/>
      <c r="AD331" s="282"/>
      <c r="AE331" s="282"/>
      <c r="AF331" s="270"/>
      <c r="AG331" s="269"/>
      <c r="AH331" s="269"/>
      <c r="AI331" s="269"/>
      <c r="AJ331" s="269"/>
      <c r="AK331" s="283" t="str">
        <f t="shared" si="148"/>
        <v>Compléter mode de gestion et montant FI</v>
      </c>
      <c r="AL331" s="270"/>
      <c r="AM331" s="270"/>
      <c r="AN331" s="270"/>
      <c r="AO331" s="280"/>
      <c r="AP331" s="281" t="str">
        <f t="shared" si="149"/>
        <v>Préciser montant FI, mode de passation et Type marché</v>
      </c>
      <c r="AQ331" s="281" t="str">
        <f t="shared" si="150"/>
        <v>Préciser montant FI, mode de passation et Type marché</v>
      </c>
      <c r="AR331" s="281" t="str">
        <f t="shared" si="151"/>
        <v>Préciser montant FI, mode de passation et Type marché</v>
      </c>
      <c r="AS331" s="281" t="str">
        <f t="shared" si="152"/>
        <v>Préciser montant FI, mode de passation et Type marché</v>
      </c>
      <c r="AT331" s="281" t="str">
        <f t="shared" si="153"/>
        <v>Préciser montant FI, mode de passation et Type marché</v>
      </c>
      <c r="AU331" s="281" t="str">
        <f t="shared" si="154"/>
        <v>Compléter délais du marché</v>
      </c>
      <c r="AV331" s="281" t="str">
        <f t="shared" si="155"/>
        <v>Compléter délais du marché</v>
      </c>
      <c r="AW331" s="280"/>
      <c r="AX331" s="284">
        <f t="shared" si="156"/>
        <v>0</v>
      </c>
      <c r="AY331" s="280"/>
      <c r="AZ331" s="284">
        <f t="shared" si="157"/>
        <v>0</v>
      </c>
      <c r="BA331" s="280"/>
      <c r="BB331" s="284">
        <f t="shared" si="158"/>
        <v>0</v>
      </c>
      <c r="BC331" s="280"/>
      <c r="BD331" s="284">
        <f t="shared" si="159"/>
        <v>0</v>
      </c>
      <c r="BE331" s="280"/>
      <c r="BF331" s="284">
        <f t="shared" si="160"/>
        <v>0</v>
      </c>
      <c r="BG331" s="280"/>
      <c r="BH331" s="284">
        <f t="shared" si="161"/>
        <v>0</v>
      </c>
      <c r="BI331" s="280" t="str">
        <f t="shared" si="162"/>
        <v/>
      </c>
      <c r="BJ331" s="280"/>
      <c r="BK331" s="284">
        <f t="shared" si="163"/>
        <v>0</v>
      </c>
      <c r="BL331" s="280"/>
      <c r="BM331" s="284">
        <f t="shared" si="164"/>
        <v>0</v>
      </c>
      <c r="BN331" s="271">
        <f t="shared" si="165"/>
        <v>0</v>
      </c>
      <c r="BO331" s="271" t="str">
        <f t="shared" si="166"/>
        <v>Confection</v>
      </c>
      <c r="BP331" s="271">
        <f t="shared" si="167"/>
        <v>0</v>
      </c>
      <c r="BQ331" s="269"/>
      <c r="BR331" s="269"/>
      <c r="BS331" s="269"/>
      <c r="BT331" s="285"/>
      <c r="BU331" s="273"/>
    </row>
    <row r="332" spans="1:73" ht="60.75" thickBot="1" x14ac:dyDescent="0.3">
      <c r="A332" s="269"/>
      <c r="B332" s="270"/>
      <c r="C332" s="271" t="str">
        <f t="shared" si="140"/>
        <v/>
      </c>
      <c r="D332" s="271" t="str">
        <f t="shared" si="141"/>
        <v/>
      </c>
      <c r="E332" s="270"/>
      <c r="F332" s="273"/>
      <c r="G332" s="269"/>
      <c r="H332" s="274"/>
      <c r="I332" s="274"/>
      <c r="J332" s="274"/>
      <c r="K332" s="274"/>
      <c r="L332" s="274"/>
      <c r="M332" s="275"/>
      <c r="N332" s="274"/>
      <c r="O332" s="276" t="str">
        <f t="shared" si="142"/>
        <v>Compéter montant FI</v>
      </c>
      <c r="P332" s="277" t="str">
        <f t="shared" si="143"/>
        <v/>
      </c>
      <c r="Q332" s="274"/>
      <c r="R332" s="276" t="str">
        <f t="shared" si="144"/>
        <v>Compléter montant contrat</v>
      </c>
      <c r="S332" s="278" t="str">
        <f t="shared" si="145"/>
        <v/>
      </c>
      <c r="T332" s="274"/>
      <c r="U332" s="276" t="str">
        <f t="shared" si="146"/>
        <v>Compléter montant contrat</v>
      </c>
      <c r="V332" s="279"/>
      <c r="W332" s="279"/>
      <c r="X332" s="279"/>
      <c r="Y332" s="274"/>
      <c r="Z332" s="280"/>
      <c r="AA332" s="281" t="str">
        <f t="shared" si="147"/>
        <v>Compléter date émission</v>
      </c>
      <c r="AB332" s="269"/>
      <c r="AC332" s="269"/>
      <c r="AD332" s="282"/>
      <c r="AE332" s="282"/>
      <c r="AF332" s="270"/>
      <c r="AG332" s="269"/>
      <c r="AH332" s="269"/>
      <c r="AI332" s="269"/>
      <c r="AJ332" s="269"/>
      <c r="AK332" s="283" t="str">
        <f t="shared" si="148"/>
        <v>Compléter mode de gestion et montant FI</v>
      </c>
      <c r="AL332" s="270"/>
      <c r="AM332" s="270"/>
      <c r="AN332" s="270"/>
      <c r="AO332" s="280"/>
      <c r="AP332" s="281" t="str">
        <f t="shared" si="149"/>
        <v>Préciser montant FI, mode de passation et Type marché</v>
      </c>
      <c r="AQ332" s="281" t="str">
        <f t="shared" si="150"/>
        <v>Préciser montant FI, mode de passation et Type marché</v>
      </c>
      <c r="AR332" s="281" t="str">
        <f t="shared" si="151"/>
        <v>Préciser montant FI, mode de passation et Type marché</v>
      </c>
      <c r="AS332" s="281" t="str">
        <f t="shared" si="152"/>
        <v>Préciser montant FI, mode de passation et Type marché</v>
      </c>
      <c r="AT332" s="281" t="str">
        <f t="shared" si="153"/>
        <v>Préciser montant FI, mode de passation et Type marché</v>
      </c>
      <c r="AU332" s="281" t="str">
        <f t="shared" si="154"/>
        <v>Compléter délais du marché</v>
      </c>
      <c r="AV332" s="281" t="str">
        <f t="shared" si="155"/>
        <v>Compléter délais du marché</v>
      </c>
      <c r="AW332" s="280"/>
      <c r="AX332" s="284">
        <f t="shared" si="156"/>
        <v>0</v>
      </c>
      <c r="AY332" s="280"/>
      <c r="AZ332" s="284">
        <f t="shared" si="157"/>
        <v>0</v>
      </c>
      <c r="BA332" s="280"/>
      <c r="BB332" s="284">
        <f t="shared" si="158"/>
        <v>0</v>
      </c>
      <c r="BC332" s="280"/>
      <c r="BD332" s="284">
        <f t="shared" si="159"/>
        <v>0</v>
      </c>
      <c r="BE332" s="280"/>
      <c r="BF332" s="284">
        <f t="shared" si="160"/>
        <v>0</v>
      </c>
      <c r="BG332" s="280"/>
      <c r="BH332" s="284">
        <f t="shared" si="161"/>
        <v>0</v>
      </c>
      <c r="BI332" s="280" t="str">
        <f t="shared" si="162"/>
        <v/>
      </c>
      <c r="BJ332" s="280"/>
      <c r="BK332" s="284">
        <f t="shared" si="163"/>
        <v>0</v>
      </c>
      <c r="BL332" s="280"/>
      <c r="BM332" s="284">
        <f t="shared" si="164"/>
        <v>0</v>
      </c>
      <c r="BN332" s="271">
        <f t="shared" si="165"/>
        <v>0</v>
      </c>
      <c r="BO332" s="271" t="str">
        <f t="shared" si="166"/>
        <v>Confection</v>
      </c>
      <c r="BP332" s="271">
        <f t="shared" si="167"/>
        <v>0</v>
      </c>
      <c r="BQ332" s="269"/>
      <c r="BR332" s="269"/>
      <c r="BS332" s="269"/>
      <c r="BT332" s="285"/>
      <c r="BU332" s="273"/>
    </row>
    <row r="333" spans="1:73" ht="60.75" thickBot="1" x14ac:dyDescent="0.3">
      <c r="A333" s="269"/>
      <c r="B333" s="270"/>
      <c r="C333" s="271" t="str">
        <f t="shared" si="140"/>
        <v/>
      </c>
      <c r="D333" s="271" t="str">
        <f t="shared" si="141"/>
        <v/>
      </c>
      <c r="E333" s="270"/>
      <c r="F333" s="273"/>
      <c r="G333" s="269"/>
      <c r="H333" s="274"/>
      <c r="I333" s="274"/>
      <c r="J333" s="274"/>
      <c r="K333" s="274"/>
      <c r="L333" s="274"/>
      <c r="M333" s="275"/>
      <c r="N333" s="274"/>
      <c r="O333" s="276" t="str">
        <f t="shared" si="142"/>
        <v>Compéter montant FI</v>
      </c>
      <c r="P333" s="277" t="str">
        <f t="shared" si="143"/>
        <v/>
      </c>
      <c r="Q333" s="274"/>
      <c r="R333" s="276" t="str">
        <f t="shared" si="144"/>
        <v>Compléter montant contrat</v>
      </c>
      <c r="S333" s="278" t="str">
        <f t="shared" si="145"/>
        <v/>
      </c>
      <c r="T333" s="274"/>
      <c r="U333" s="276" t="str">
        <f t="shared" si="146"/>
        <v>Compléter montant contrat</v>
      </c>
      <c r="V333" s="279"/>
      <c r="W333" s="279"/>
      <c r="X333" s="279"/>
      <c r="Y333" s="274"/>
      <c r="Z333" s="280"/>
      <c r="AA333" s="281" t="str">
        <f t="shared" si="147"/>
        <v>Compléter date émission</v>
      </c>
      <c r="AB333" s="269"/>
      <c r="AC333" s="269"/>
      <c r="AD333" s="282"/>
      <c r="AE333" s="282"/>
      <c r="AF333" s="270"/>
      <c r="AG333" s="269"/>
      <c r="AH333" s="269"/>
      <c r="AI333" s="269"/>
      <c r="AJ333" s="269"/>
      <c r="AK333" s="283" t="str">
        <f t="shared" si="148"/>
        <v>Compléter mode de gestion et montant FI</v>
      </c>
      <c r="AL333" s="270"/>
      <c r="AM333" s="270"/>
      <c r="AN333" s="270"/>
      <c r="AO333" s="280"/>
      <c r="AP333" s="281" t="str">
        <f t="shared" si="149"/>
        <v>Préciser montant FI, mode de passation et Type marché</v>
      </c>
      <c r="AQ333" s="281" t="str">
        <f t="shared" si="150"/>
        <v>Préciser montant FI, mode de passation et Type marché</v>
      </c>
      <c r="AR333" s="281" t="str">
        <f t="shared" si="151"/>
        <v>Préciser montant FI, mode de passation et Type marché</v>
      </c>
      <c r="AS333" s="281" t="str">
        <f t="shared" si="152"/>
        <v>Préciser montant FI, mode de passation et Type marché</v>
      </c>
      <c r="AT333" s="281" t="str">
        <f t="shared" si="153"/>
        <v>Préciser montant FI, mode de passation et Type marché</v>
      </c>
      <c r="AU333" s="281" t="str">
        <f t="shared" si="154"/>
        <v>Compléter délais du marché</v>
      </c>
      <c r="AV333" s="281" t="str">
        <f t="shared" si="155"/>
        <v>Compléter délais du marché</v>
      </c>
      <c r="AW333" s="280"/>
      <c r="AX333" s="284">
        <f t="shared" si="156"/>
        <v>0</v>
      </c>
      <c r="AY333" s="280"/>
      <c r="AZ333" s="284">
        <f t="shared" si="157"/>
        <v>0</v>
      </c>
      <c r="BA333" s="280"/>
      <c r="BB333" s="284">
        <f t="shared" si="158"/>
        <v>0</v>
      </c>
      <c r="BC333" s="280"/>
      <c r="BD333" s="284">
        <f t="shared" si="159"/>
        <v>0</v>
      </c>
      <c r="BE333" s="280"/>
      <c r="BF333" s="284">
        <f t="shared" si="160"/>
        <v>0</v>
      </c>
      <c r="BG333" s="280"/>
      <c r="BH333" s="284">
        <f t="shared" si="161"/>
        <v>0</v>
      </c>
      <c r="BI333" s="280" t="str">
        <f t="shared" si="162"/>
        <v/>
      </c>
      <c r="BJ333" s="280"/>
      <c r="BK333" s="284">
        <f t="shared" si="163"/>
        <v>0</v>
      </c>
      <c r="BL333" s="280"/>
      <c r="BM333" s="284">
        <f t="shared" si="164"/>
        <v>0</v>
      </c>
      <c r="BN333" s="271">
        <f t="shared" si="165"/>
        <v>0</v>
      </c>
      <c r="BO333" s="271" t="str">
        <f t="shared" si="166"/>
        <v>Confection</v>
      </c>
      <c r="BP333" s="271">
        <f t="shared" si="167"/>
        <v>0</v>
      </c>
      <c r="BQ333" s="269"/>
      <c r="BR333" s="269"/>
      <c r="BS333" s="269"/>
      <c r="BT333" s="285"/>
      <c r="BU333" s="273"/>
    </row>
    <row r="334" spans="1:73" ht="60.75" thickBot="1" x14ac:dyDescent="0.3">
      <c r="A334" s="269"/>
      <c r="B334" s="270"/>
      <c r="C334" s="271" t="str">
        <f t="shared" si="140"/>
        <v/>
      </c>
      <c r="D334" s="271" t="str">
        <f t="shared" si="141"/>
        <v/>
      </c>
      <c r="E334" s="270"/>
      <c r="F334" s="273"/>
      <c r="G334" s="269"/>
      <c r="H334" s="274"/>
      <c r="I334" s="274"/>
      <c r="J334" s="274"/>
      <c r="K334" s="274"/>
      <c r="L334" s="274"/>
      <c r="M334" s="275"/>
      <c r="N334" s="274"/>
      <c r="O334" s="276" t="str">
        <f t="shared" si="142"/>
        <v>Compéter montant FI</v>
      </c>
      <c r="P334" s="277" t="str">
        <f t="shared" si="143"/>
        <v/>
      </c>
      <c r="Q334" s="274"/>
      <c r="R334" s="276" t="str">
        <f t="shared" si="144"/>
        <v>Compléter montant contrat</v>
      </c>
      <c r="S334" s="278" t="str">
        <f t="shared" si="145"/>
        <v/>
      </c>
      <c r="T334" s="274"/>
      <c r="U334" s="276" t="str">
        <f t="shared" si="146"/>
        <v>Compléter montant contrat</v>
      </c>
      <c r="V334" s="279"/>
      <c r="W334" s="279"/>
      <c r="X334" s="279"/>
      <c r="Y334" s="274"/>
      <c r="Z334" s="280"/>
      <c r="AA334" s="281" t="str">
        <f t="shared" si="147"/>
        <v>Compléter date émission</v>
      </c>
      <c r="AB334" s="269"/>
      <c r="AC334" s="269"/>
      <c r="AD334" s="282"/>
      <c r="AE334" s="282"/>
      <c r="AF334" s="270"/>
      <c r="AG334" s="269"/>
      <c r="AH334" s="269"/>
      <c r="AI334" s="269"/>
      <c r="AJ334" s="269"/>
      <c r="AK334" s="283" t="str">
        <f t="shared" si="148"/>
        <v>Compléter mode de gestion et montant FI</v>
      </c>
      <c r="AL334" s="270"/>
      <c r="AM334" s="270"/>
      <c r="AN334" s="270"/>
      <c r="AO334" s="280"/>
      <c r="AP334" s="281" t="str">
        <f t="shared" si="149"/>
        <v>Préciser montant FI, mode de passation et Type marché</v>
      </c>
      <c r="AQ334" s="281" t="str">
        <f t="shared" si="150"/>
        <v>Préciser montant FI, mode de passation et Type marché</v>
      </c>
      <c r="AR334" s="281" t="str">
        <f t="shared" si="151"/>
        <v>Préciser montant FI, mode de passation et Type marché</v>
      </c>
      <c r="AS334" s="281" t="str">
        <f t="shared" si="152"/>
        <v>Préciser montant FI, mode de passation et Type marché</v>
      </c>
      <c r="AT334" s="281" t="str">
        <f t="shared" si="153"/>
        <v>Préciser montant FI, mode de passation et Type marché</v>
      </c>
      <c r="AU334" s="281" t="str">
        <f t="shared" si="154"/>
        <v>Compléter délais du marché</v>
      </c>
      <c r="AV334" s="281" t="str">
        <f t="shared" si="155"/>
        <v>Compléter délais du marché</v>
      </c>
      <c r="AW334" s="280"/>
      <c r="AX334" s="284">
        <f t="shared" si="156"/>
        <v>0</v>
      </c>
      <c r="AY334" s="280"/>
      <c r="AZ334" s="284">
        <f t="shared" si="157"/>
        <v>0</v>
      </c>
      <c r="BA334" s="280"/>
      <c r="BB334" s="284">
        <f t="shared" si="158"/>
        <v>0</v>
      </c>
      <c r="BC334" s="280"/>
      <c r="BD334" s="284">
        <f t="shared" si="159"/>
        <v>0</v>
      </c>
      <c r="BE334" s="280"/>
      <c r="BF334" s="284">
        <f t="shared" si="160"/>
        <v>0</v>
      </c>
      <c r="BG334" s="280"/>
      <c r="BH334" s="284">
        <f t="shared" si="161"/>
        <v>0</v>
      </c>
      <c r="BI334" s="280" t="str">
        <f t="shared" si="162"/>
        <v/>
      </c>
      <c r="BJ334" s="280"/>
      <c r="BK334" s="284">
        <f t="shared" si="163"/>
        <v>0</v>
      </c>
      <c r="BL334" s="280"/>
      <c r="BM334" s="284">
        <f t="shared" si="164"/>
        <v>0</v>
      </c>
      <c r="BN334" s="271">
        <f t="shared" si="165"/>
        <v>0</v>
      </c>
      <c r="BO334" s="271" t="str">
        <f t="shared" si="166"/>
        <v>Confection</v>
      </c>
      <c r="BP334" s="271">
        <f t="shared" si="167"/>
        <v>0</v>
      </c>
      <c r="BQ334" s="269"/>
      <c r="BR334" s="269"/>
      <c r="BS334" s="269"/>
      <c r="BT334" s="285"/>
      <c r="BU334" s="273"/>
    </row>
    <row r="335" spans="1:73" ht="60.75" thickBot="1" x14ac:dyDescent="0.3">
      <c r="A335" s="269"/>
      <c r="B335" s="270"/>
      <c r="C335" s="271" t="str">
        <f t="shared" si="140"/>
        <v/>
      </c>
      <c r="D335" s="271" t="str">
        <f t="shared" si="141"/>
        <v/>
      </c>
      <c r="E335" s="270"/>
      <c r="F335" s="273"/>
      <c r="G335" s="269"/>
      <c r="H335" s="274"/>
      <c r="I335" s="274"/>
      <c r="J335" s="274"/>
      <c r="K335" s="274"/>
      <c r="L335" s="274"/>
      <c r="M335" s="275"/>
      <c r="N335" s="274"/>
      <c r="O335" s="276" t="str">
        <f t="shared" si="142"/>
        <v>Compéter montant FI</v>
      </c>
      <c r="P335" s="277" t="str">
        <f t="shared" si="143"/>
        <v/>
      </c>
      <c r="Q335" s="274"/>
      <c r="R335" s="276" t="str">
        <f t="shared" si="144"/>
        <v>Compléter montant contrat</v>
      </c>
      <c r="S335" s="278" t="str">
        <f t="shared" si="145"/>
        <v/>
      </c>
      <c r="T335" s="274"/>
      <c r="U335" s="276" t="str">
        <f t="shared" si="146"/>
        <v>Compléter montant contrat</v>
      </c>
      <c r="V335" s="279"/>
      <c r="W335" s="279"/>
      <c r="X335" s="279"/>
      <c r="Y335" s="274"/>
      <c r="Z335" s="280"/>
      <c r="AA335" s="281" t="str">
        <f t="shared" si="147"/>
        <v>Compléter date émission</v>
      </c>
      <c r="AB335" s="269"/>
      <c r="AC335" s="269"/>
      <c r="AD335" s="282"/>
      <c r="AE335" s="282"/>
      <c r="AF335" s="270"/>
      <c r="AG335" s="269"/>
      <c r="AH335" s="269"/>
      <c r="AI335" s="269"/>
      <c r="AJ335" s="269"/>
      <c r="AK335" s="283" t="str">
        <f t="shared" si="148"/>
        <v>Compléter mode de gestion et montant FI</v>
      </c>
      <c r="AL335" s="270"/>
      <c r="AM335" s="270"/>
      <c r="AN335" s="270"/>
      <c r="AO335" s="280"/>
      <c r="AP335" s="281" t="str">
        <f t="shared" si="149"/>
        <v>Préciser montant FI, mode de passation et Type marché</v>
      </c>
      <c r="AQ335" s="281" t="str">
        <f t="shared" si="150"/>
        <v>Préciser montant FI, mode de passation et Type marché</v>
      </c>
      <c r="AR335" s="281" t="str">
        <f t="shared" si="151"/>
        <v>Préciser montant FI, mode de passation et Type marché</v>
      </c>
      <c r="AS335" s="281" t="str">
        <f t="shared" si="152"/>
        <v>Préciser montant FI, mode de passation et Type marché</v>
      </c>
      <c r="AT335" s="281" t="str">
        <f t="shared" si="153"/>
        <v>Préciser montant FI, mode de passation et Type marché</v>
      </c>
      <c r="AU335" s="281" t="str">
        <f t="shared" si="154"/>
        <v>Compléter délais du marché</v>
      </c>
      <c r="AV335" s="281" t="str">
        <f t="shared" si="155"/>
        <v>Compléter délais du marché</v>
      </c>
      <c r="AW335" s="280"/>
      <c r="AX335" s="284">
        <f t="shared" si="156"/>
        <v>0</v>
      </c>
      <c r="AY335" s="280"/>
      <c r="AZ335" s="284">
        <f t="shared" si="157"/>
        <v>0</v>
      </c>
      <c r="BA335" s="280"/>
      <c r="BB335" s="284">
        <f t="shared" si="158"/>
        <v>0</v>
      </c>
      <c r="BC335" s="280"/>
      <c r="BD335" s="284">
        <f t="shared" si="159"/>
        <v>0</v>
      </c>
      <c r="BE335" s="280"/>
      <c r="BF335" s="284">
        <f t="shared" si="160"/>
        <v>0</v>
      </c>
      <c r="BG335" s="280"/>
      <c r="BH335" s="284">
        <f t="shared" si="161"/>
        <v>0</v>
      </c>
      <c r="BI335" s="280" t="str">
        <f t="shared" si="162"/>
        <v/>
      </c>
      <c r="BJ335" s="280"/>
      <c r="BK335" s="284">
        <f t="shared" si="163"/>
        <v>0</v>
      </c>
      <c r="BL335" s="280"/>
      <c r="BM335" s="284">
        <f t="shared" si="164"/>
        <v>0</v>
      </c>
      <c r="BN335" s="271">
        <f t="shared" si="165"/>
        <v>0</v>
      </c>
      <c r="BO335" s="271" t="str">
        <f t="shared" si="166"/>
        <v>Confection</v>
      </c>
      <c r="BP335" s="271">
        <f t="shared" si="167"/>
        <v>0</v>
      </c>
      <c r="BQ335" s="269"/>
      <c r="BR335" s="269"/>
      <c r="BS335" s="269"/>
      <c r="BT335" s="285"/>
      <c r="BU335" s="273"/>
    </row>
    <row r="336" spans="1:73" ht="60.75" thickBot="1" x14ac:dyDescent="0.3">
      <c r="A336" s="269"/>
      <c r="B336" s="270"/>
      <c r="C336" s="271" t="str">
        <f t="shared" si="140"/>
        <v/>
      </c>
      <c r="D336" s="271" t="str">
        <f t="shared" si="141"/>
        <v/>
      </c>
      <c r="E336" s="270"/>
      <c r="F336" s="273"/>
      <c r="G336" s="269"/>
      <c r="H336" s="274"/>
      <c r="I336" s="274"/>
      <c r="J336" s="274"/>
      <c r="K336" s="274"/>
      <c r="L336" s="274"/>
      <c r="M336" s="275"/>
      <c r="N336" s="274"/>
      <c r="O336" s="276" t="str">
        <f t="shared" si="142"/>
        <v>Compéter montant FI</v>
      </c>
      <c r="P336" s="277" t="str">
        <f t="shared" si="143"/>
        <v/>
      </c>
      <c r="Q336" s="274"/>
      <c r="R336" s="276" t="str">
        <f t="shared" si="144"/>
        <v>Compléter montant contrat</v>
      </c>
      <c r="S336" s="278" t="str">
        <f t="shared" si="145"/>
        <v/>
      </c>
      <c r="T336" s="274"/>
      <c r="U336" s="276" t="str">
        <f t="shared" si="146"/>
        <v>Compléter montant contrat</v>
      </c>
      <c r="V336" s="279"/>
      <c r="W336" s="279"/>
      <c r="X336" s="279"/>
      <c r="Y336" s="274"/>
      <c r="Z336" s="280"/>
      <c r="AA336" s="281" t="str">
        <f t="shared" si="147"/>
        <v>Compléter date émission</v>
      </c>
      <c r="AB336" s="269"/>
      <c r="AC336" s="269"/>
      <c r="AD336" s="282"/>
      <c r="AE336" s="282"/>
      <c r="AF336" s="270"/>
      <c r="AG336" s="269"/>
      <c r="AH336" s="269"/>
      <c r="AI336" s="269"/>
      <c r="AJ336" s="269"/>
      <c r="AK336" s="283" t="str">
        <f t="shared" si="148"/>
        <v>Compléter mode de gestion et montant FI</v>
      </c>
      <c r="AL336" s="270"/>
      <c r="AM336" s="270"/>
      <c r="AN336" s="270"/>
      <c r="AO336" s="280"/>
      <c r="AP336" s="281" t="str">
        <f t="shared" si="149"/>
        <v>Préciser montant FI, mode de passation et Type marché</v>
      </c>
      <c r="AQ336" s="281" t="str">
        <f t="shared" si="150"/>
        <v>Préciser montant FI, mode de passation et Type marché</v>
      </c>
      <c r="AR336" s="281" t="str">
        <f t="shared" si="151"/>
        <v>Préciser montant FI, mode de passation et Type marché</v>
      </c>
      <c r="AS336" s="281" t="str">
        <f t="shared" si="152"/>
        <v>Préciser montant FI, mode de passation et Type marché</v>
      </c>
      <c r="AT336" s="281" t="str">
        <f t="shared" si="153"/>
        <v>Préciser montant FI, mode de passation et Type marché</v>
      </c>
      <c r="AU336" s="281" t="str">
        <f t="shared" si="154"/>
        <v>Compléter délais du marché</v>
      </c>
      <c r="AV336" s="281" t="str">
        <f t="shared" si="155"/>
        <v>Compléter délais du marché</v>
      </c>
      <c r="AW336" s="280"/>
      <c r="AX336" s="284">
        <f t="shared" si="156"/>
        <v>0</v>
      </c>
      <c r="AY336" s="280"/>
      <c r="AZ336" s="284">
        <f t="shared" si="157"/>
        <v>0</v>
      </c>
      <c r="BA336" s="280"/>
      <c r="BB336" s="284">
        <f t="shared" si="158"/>
        <v>0</v>
      </c>
      <c r="BC336" s="280"/>
      <c r="BD336" s="284">
        <f t="shared" si="159"/>
        <v>0</v>
      </c>
      <c r="BE336" s="280"/>
      <c r="BF336" s="284">
        <f t="shared" si="160"/>
        <v>0</v>
      </c>
      <c r="BG336" s="280"/>
      <c r="BH336" s="284">
        <f t="shared" si="161"/>
        <v>0</v>
      </c>
      <c r="BI336" s="280" t="str">
        <f t="shared" si="162"/>
        <v/>
      </c>
      <c r="BJ336" s="280"/>
      <c r="BK336" s="284">
        <f t="shared" si="163"/>
        <v>0</v>
      </c>
      <c r="BL336" s="280"/>
      <c r="BM336" s="284">
        <f t="shared" si="164"/>
        <v>0</v>
      </c>
      <c r="BN336" s="271">
        <f t="shared" si="165"/>
        <v>0</v>
      </c>
      <c r="BO336" s="271" t="str">
        <f t="shared" si="166"/>
        <v>Confection</v>
      </c>
      <c r="BP336" s="271">
        <f t="shared" si="167"/>
        <v>0</v>
      </c>
      <c r="BQ336" s="269"/>
      <c r="BR336" s="269"/>
      <c r="BS336" s="269"/>
      <c r="BT336" s="285"/>
      <c r="BU336" s="273"/>
    </row>
    <row r="337" spans="1:73" ht="60.75" thickBot="1" x14ac:dyDescent="0.3">
      <c r="A337" s="269"/>
      <c r="B337" s="270"/>
      <c r="C337" s="271" t="str">
        <f t="shared" si="140"/>
        <v/>
      </c>
      <c r="D337" s="271" t="str">
        <f t="shared" si="141"/>
        <v/>
      </c>
      <c r="E337" s="270"/>
      <c r="F337" s="273"/>
      <c r="G337" s="269"/>
      <c r="H337" s="274"/>
      <c r="I337" s="274"/>
      <c r="J337" s="274"/>
      <c r="K337" s="274"/>
      <c r="L337" s="274"/>
      <c r="M337" s="275"/>
      <c r="N337" s="274"/>
      <c r="O337" s="276" t="str">
        <f t="shared" si="142"/>
        <v>Compéter montant FI</v>
      </c>
      <c r="P337" s="277" t="str">
        <f t="shared" si="143"/>
        <v/>
      </c>
      <c r="Q337" s="274"/>
      <c r="R337" s="276" t="str">
        <f t="shared" si="144"/>
        <v>Compléter montant contrat</v>
      </c>
      <c r="S337" s="278" t="str">
        <f t="shared" si="145"/>
        <v/>
      </c>
      <c r="T337" s="274"/>
      <c r="U337" s="276" t="str">
        <f t="shared" si="146"/>
        <v>Compléter montant contrat</v>
      </c>
      <c r="V337" s="279"/>
      <c r="W337" s="279"/>
      <c r="X337" s="279"/>
      <c r="Y337" s="274"/>
      <c r="Z337" s="280"/>
      <c r="AA337" s="281" t="str">
        <f t="shared" si="147"/>
        <v>Compléter date émission</v>
      </c>
      <c r="AB337" s="269"/>
      <c r="AC337" s="269"/>
      <c r="AD337" s="282"/>
      <c r="AE337" s="282"/>
      <c r="AF337" s="270"/>
      <c r="AG337" s="269"/>
      <c r="AH337" s="269"/>
      <c r="AI337" s="269"/>
      <c r="AJ337" s="269"/>
      <c r="AK337" s="283" t="str">
        <f t="shared" si="148"/>
        <v>Compléter mode de gestion et montant FI</v>
      </c>
      <c r="AL337" s="270"/>
      <c r="AM337" s="270"/>
      <c r="AN337" s="270"/>
      <c r="AO337" s="280"/>
      <c r="AP337" s="281" t="str">
        <f t="shared" si="149"/>
        <v>Préciser montant FI, mode de passation et Type marché</v>
      </c>
      <c r="AQ337" s="281" t="str">
        <f t="shared" si="150"/>
        <v>Préciser montant FI, mode de passation et Type marché</v>
      </c>
      <c r="AR337" s="281" t="str">
        <f t="shared" si="151"/>
        <v>Préciser montant FI, mode de passation et Type marché</v>
      </c>
      <c r="AS337" s="281" t="str">
        <f t="shared" si="152"/>
        <v>Préciser montant FI, mode de passation et Type marché</v>
      </c>
      <c r="AT337" s="281" t="str">
        <f t="shared" si="153"/>
        <v>Préciser montant FI, mode de passation et Type marché</v>
      </c>
      <c r="AU337" s="281" t="str">
        <f t="shared" si="154"/>
        <v>Compléter délais du marché</v>
      </c>
      <c r="AV337" s="281" t="str">
        <f t="shared" si="155"/>
        <v>Compléter délais du marché</v>
      </c>
      <c r="AW337" s="280"/>
      <c r="AX337" s="284">
        <f t="shared" si="156"/>
        <v>0</v>
      </c>
      <c r="AY337" s="280"/>
      <c r="AZ337" s="284">
        <f t="shared" si="157"/>
        <v>0</v>
      </c>
      <c r="BA337" s="280"/>
      <c r="BB337" s="284">
        <f t="shared" si="158"/>
        <v>0</v>
      </c>
      <c r="BC337" s="280"/>
      <c r="BD337" s="284">
        <f t="shared" si="159"/>
        <v>0</v>
      </c>
      <c r="BE337" s="280"/>
      <c r="BF337" s="284">
        <f t="shared" si="160"/>
        <v>0</v>
      </c>
      <c r="BG337" s="280"/>
      <c r="BH337" s="284">
        <f t="shared" si="161"/>
        <v>0</v>
      </c>
      <c r="BI337" s="280" t="str">
        <f t="shared" si="162"/>
        <v/>
      </c>
      <c r="BJ337" s="280"/>
      <c r="BK337" s="284">
        <f t="shared" si="163"/>
        <v>0</v>
      </c>
      <c r="BL337" s="280"/>
      <c r="BM337" s="284">
        <f t="shared" si="164"/>
        <v>0</v>
      </c>
      <c r="BN337" s="271">
        <f t="shared" si="165"/>
        <v>0</v>
      </c>
      <c r="BO337" s="271" t="str">
        <f t="shared" si="166"/>
        <v>Confection</v>
      </c>
      <c r="BP337" s="271">
        <f t="shared" si="167"/>
        <v>0</v>
      </c>
      <c r="BQ337" s="269"/>
      <c r="BR337" s="269"/>
      <c r="BS337" s="269"/>
      <c r="BT337" s="285"/>
      <c r="BU337" s="273"/>
    </row>
    <row r="338" spans="1:73" ht="60.75" thickBot="1" x14ac:dyDescent="0.3">
      <c r="A338" s="269"/>
      <c r="B338" s="270"/>
      <c r="C338" s="271" t="str">
        <f t="shared" si="140"/>
        <v/>
      </c>
      <c r="D338" s="271" t="str">
        <f t="shared" si="141"/>
        <v/>
      </c>
      <c r="E338" s="270"/>
      <c r="F338" s="273"/>
      <c r="G338" s="269"/>
      <c r="H338" s="274"/>
      <c r="I338" s="274"/>
      <c r="J338" s="274"/>
      <c r="K338" s="274"/>
      <c r="L338" s="274"/>
      <c r="M338" s="275"/>
      <c r="N338" s="274"/>
      <c r="O338" s="276" t="str">
        <f t="shared" si="142"/>
        <v>Compéter montant FI</v>
      </c>
      <c r="P338" s="277" t="str">
        <f t="shared" si="143"/>
        <v/>
      </c>
      <c r="Q338" s="274"/>
      <c r="R338" s="276" t="str">
        <f t="shared" si="144"/>
        <v>Compléter montant contrat</v>
      </c>
      <c r="S338" s="278" t="str">
        <f t="shared" si="145"/>
        <v/>
      </c>
      <c r="T338" s="274"/>
      <c r="U338" s="276" t="str">
        <f t="shared" si="146"/>
        <v>Compléter montant contrat</v>
      </c>
      <c r="V338" s="279"/>
      <c r="W338" s="279"/>
      <c r="X338" s="279"/>
      <c r="Y338" s="274"/>
      <c r="Z338" s="280"/>
      <c r="AA338" s="281" t="str">
        <f t="shared" si="147"/>
        <v>Compléter date émission</v>
      </c>
      <c r="AB338" s="269"/>
      <c r="AC338" s="269"/>
      <c r="AD338" s="282"/>
      <c r="AE338" s="282"/>
      <c r="AF338" s="270"/>
      <c r="AG338" s="269"/>
      <c r="AH338" s="269"/>
      <c r="AI338" s="269"/>
      <c r="AJ338" s="269"/>
      <c r="AK338" s="283" t="str">
        <f t="shared" si="148"/>
        <v>Compléter mode de gestion et montant FI</v>
      </c>
      <c r="AL338" s="270"/>
      <c r="AM338" s="270"/>
      <c r="AN338" s="270"/>
      <c r="AO338" s="280"/>
      <c r="AP338" s="281" t="str">
        <f t="shared" si="149"/>
        <v>Préciser montant FI, mode de passation et Type marché</v>
      </c>
      <c r="AQ338" s="281" t="str">
        <f t="shared" si="150"/>
        <v>Préciser montant FI, mode de passation et Type marché</v>
      </c>
      <c r="AR338" s="281" t="str">
        <f t="shared" si="151"/>
        <v>Préciser montant FI, mode de passation et Type marché</v>
      </c>
      <c r="AS338" s="281" t="str">
        <f t="shared" si="152"/>
        <v>Préciser montant FI, mode de passation et Type marché</v>
      </c>
      <c r="AT338" s="281" t="str">
        <f t="shared" si="153"/>
        <v>Préciser montant FI, mode de passation et Type marché</v>
      </c>
      <c r="AU338" s="281" t="str">
        <f t="shared" si="154"/>
        <v>Compléter délais du marché</v>
      </c>
      <c r="AV338" s="281" t="str">
        <f t="shared" si="155"/>
        <v>Compléter délais du marché</v>
      </c>
      <c r="AW338" s="280"/>
      <c r="AX338" s="284">
        <f t="shared" si="156"/>
        <v>0</v>
      </c>
      <c r="AY338" s="280"/>
      <c r="AZ338" s="284">
        <f t="shared" si="157"/>
        <v>0</v>
      </c>
      <c r="BA338" s="280"/>
      <c r="BB338" s="284">
        <f t="shared" si="158"/>
        <v>0</v>
      </c>
      <c r="BC338" s="280"/>
      <c r="BD338" s="284">
        <f t="shared" si="159"/>
        <v>0</v>
      </c>
      <c r="BE338" s="280"/>
      <c r="BF338" s="284">
        <f t="shared" si="160"/>
        <v>0</v>
      </c>
      <c r="BG338" s="280"/>
      <c r="BH338" s="284">
        <f t="shared" si="161"/>
        <v>0</v>
      </c>
      <c r="BI338" s="280" t="str">
        <f t="shared" si="162"/>
        <v/>
      </c>
      <c r="BJ338" s="280"/>
      <c r="BK338" s="284">
        <f t="shared" si="163"/>
        <v>0</v>
      </c>
      <c r="BL338" s="280"/>
      <c r="BM338" s="284">
        <f t="shared" si="164"/>
        <v>0</v>
      </c>
      <c r="BN338" s="271">
        <f t="shared" si="165"/>
        <v>0</v>
      </c>
      <c r="BO338" s="271" t="str">
        <f t="shared" si="166"/>
        <v>Confection</v>
      </c>
      <c r="BP338" s="271">
        <f t="shared" si="167"/>
        <v>0</v>
      </c>
      <c r="BQ338" s="269"/>
      <c r="BR338" s="269"/>
      <c r="BS338" s="269"/>
      <c r="BT338" s="285"/>
      <c r="BU338" s="273"/>
    </row>
    <row r="339" spans="1:73" ht="60.75" thickBot="1" x14ac:dyDescent="0.3">
      <c r="A339" s="269"/>
      <c r="B339" s="270"/>
      <c r="C339" s="271" t="str">
        <f t="shared" si="140"/>
        <v/>
      </c>
      <c r="D339" s="271" t="str">
        <f t="shared" si="141"/>
        <v/>
      </c>
      <c r="E339" s="270"/>
      <c r="F339" s="273"/>
      <c r="G339" s="269"/>
      <c r="H339" s="274"/>
      <c r="I339" s="274"/>
      <c r="J339" s="274"/>
      <c r="K339" s="274"/>
      <c r="L339" s="274"/>
      <c r="M339" s="275"/>
      <c r="N339" s="274"/>
      <c r="O339" s="276" t="str">
        <f t="shared" si="142"/>
        <v>Compéter montant FI</v>
      </c>
      <c r="P339" s="277" t="str">
        <f t="shared" si="143"/>
        <v/>
      </c>
      <c r="Q339" s="274"/>
      <c r="R339" s="276" t="str">
        <f t="shared" si="144"/>
        <v>Compléter montant contrat</v>
      </c>
      <c r="S339" s="278" t="str">
        <f t="shared" si="145"/>
        <v/>
      </c>
      <c r="T339" s="274"/>
      <c r="U339" s="276" t="str">
        <f t="shared" si="146"/>
        <v>Compléter montant contrat</v>
      </c>
      <c r="V339" s="279"/>
      <c r="W339" s="279"/>
      <c r="X339" s="279"/>
      <c r="Y339" s="274"/>
      <c r="Z339" s="280"/>
      <c r="AA339" s="281" t="str">
        <f t="shared" si="147"/>
        <v>Compléter date émission</v>
      </c>
      <c r="AB339" s="269"/>
      <c r="AC339" s="269"/>
      <c r="AD339" s="282"/>
      <c r="AE339" s="282"/>
      <c r="AF339" s="270"/>
      <c r="AG339" s="269"/>
      <c r="AH339" s="269"/>
      <c r="AI339" s="269"/>
      <c r="AJ339" s="269"/>
      <c r="AK339" s="283" t="str">
        <f t="shared" si="148"/>
        <v>Compléter mode de gestion et montant FI</v>
      </c>
      <c r="AL339" s="270"/>
      <c r="AM339" s="270"/>
      <c r="AN339" s="270"/>
      <c r="AO339" s="280"/>
      <c r="AP339" s="281" t="str">
        <f t="shared" si="149"/>
        <v>Préciser montant FI, mode de passation et Type marché</v>
      </c>
      <c r="AQ339" s="281" t="str">
        <f t="shared" si="150"/>
        <v>Préciser montant FI, mode de passation et Type marché</v>
      </c>
      <c r="AR339" s="281" t="str">
        <f t="shared" si="151"/>
        <v>Préciser montant FI, mode de passation et Type marché</v>
      </c>
      <c r="AS339" s="281" t="str">
        <f t="shared" si="152"/>
        <v>Préciser montant FI, mode de passation et Type marché</v>
      </c>
      <c r="AT339" s="281" t="str">
        <f t="shared" si="153"/>
        <v>Préciser montant FI, mode de passation et Type marché</v>
      </c>
      <c r="AU339" s="281" t="str">
        <f t="shared" si="154"/>
        <v>Compléter délais du marché</v>
      </c>
      <c r="AV339" s="281" t="str">
        <f t="shared" si="155"/>
        <v>Compléter délais du marché</v>
      </c>
      <c r="AW339" s="280"/>
      <c r="AX339" s="284">
        <f t="shared" si="156"/>
        <v>0</v>
      </c>
      <c r="AY339" s="280"/>
      <c r="AZ339" s="284">
        <f t="shared" si="157"/>
        <v>0</v>
      </c>
      <c r="BA339" s="280"/>
      <c r="BB339" s="284">
        <f t="shared" si="158"/>
        <v>0</v>
      </c>
      <c r="BC339" s="280"/>
      <c r="BD339" s="284">
        <f t="shared" si="159"/>
        <v>0</v>
      </c>
      <c r="BE339" s="280"/>
      <c r="BF339" s="284">
        <f t="shared" si="160"/>
        <v>0</v>
      </c>
      <c r="BG339" s="280"/>
      <c r="BH339" s="284">
        <f t="shared" si="161"/>
        <v>0</v>
      </c>
      <c r="BI339" s="280" t="str">
        <f t="shared" si="162"/>
        <v/>
      </c>
      <c r="BJ339" s="280"/>
      <c r="BK339" s="284">
        <f t="shared" si="163"/>
        <v>0</v>
      </c>
      <c r="BL339" s="280"/>
      <c r="BM339" s="284">
        <f t="shared" si="164"/>
        <v>0</v>
      </c>
      <c r="BN339" s="271">
        <f t="shared" si="165"/>
        <v>0</v>
      </c>
      <c r="BO339" s="271" t="str">
        <f t="shared" si="166"/>
        <v>Confection</v>
      </c>
      <c r="BP339" s="271">
        <f t="shared" si="167"/>
        <v>0</v>
      </c>
      <c r="BQ339" s="269"/>
      <c r="BR339" s="269"/>
      <c r="BS339" s="269"/>
      <c r="BT339" s="285"/>
      <c r="BU339" s="273"/>
    </row>
    <row r="340" spans="1:73" ht="60.75" thickBot="1" x14ac:dyDescent="0.3">
      <c r="A340" s="269"/>
      <c r="B340" s="270"/>
      <c r="C340" s="271" t="str">
        <f t="shared" si="140"/>
        <v/>
      </c>
      <c r="D340" s="271" t="str">
        <f t="shared" si="141"/>
        <v/>
      </c>
      <c r="E340" s="270"/>
      <c r="F340" s="273"/>
      <c r="G340" s="269"/>
      <c r="H340" s="274"/>
      <c r="I340" s="274"/>
      <c r="J340" s="274"/>
      <c r="K340" s="274"/>
      <c r="L340" s="274"/>
      <c r="M340" s="275"/>
      <c r="N340" s="274"/>
      <c r="O340" s="276" t="str">
        <f t="shared" si="142"/>
        <v>Compéter montant FI</v>
      </c>
      <c r="P340" s="277" t="str">
        <f t="shared" si="143"/>
        <v/>
      </c>
      <c r="Q340" s="274"/>
      <c r="R340" s="276" t="str">
        <f t="shared" si="144"/>
        <v>Compléter montant contrat</v>
      </c>
      <c r="S340" s="278" t="str">
        <f t="shared" si="145"/>
        <v/>
      </c>
      <c r="T340" s="274"/>
      <c r="U340" s="276" t="str">
        <f t="shared" si="146"/>
        <v>Compléter montant contrat</v>
      </c>
      <c r="V340" s="279"/>
      <c r="W340" s="279"/>
      <c r="X340" s="279"/>
      <c r="Y340" s="274"/>
      <c r="Z340" s="280"/>
      <c r="AA340" s="281" t="str">
        <f t="shared" si="147"/>
        <v>Compléter date émission</v>
      </c>
      <c r="AB340" s="269"/>
      <c r="AC340" s="269"/>
      <c r="AD340" s="282"/>
      <c r="AE340" s="282"/>
      <c r="AF340" s="270"/>
      <c r="AG340" s="269"/>
      <c r="AH340" s="269"/>
      <c r="AI340" s="269"/>
      <c r="AJ340" s="269"/>
      <c r="AK340" s="283" t="str">
        <f t="shared" si="148"/>
        <v>Compléter mode de gestion et montant FI</v>
      </c>
      <c r="AL340" s="270"/>
      <c r="AM340" s="270"/>
      <c r="AN340" s="270"/>
      <c r="AO340" s="280"/>
      <c r="AP340" s="281" t="str">
        <f t="shared" si="149"/>
        <v>Préciser montant FI, mode de passation et Type marché</v>
      </c>
      <c r="AQ340" s="281" t="str">
        <f t="shared" si="150"/>
        <v>Préciser montant FI, mode de passation et Type marché</v>
      </c>
      <c r="AR340" s="281" t="str">
        <f t="shared" si="151"/>
        <v>Préciser montant FI, mode de passation et Type marché</v>
      </c>
      <c r="AS340" s="281" t="str">
        <f t="shared" si="152"/>
        <v>Préciser montant FI, mode de passation et Type marché</v>
      </c>
      <c r="AT340" s="281" t="str">
        <f t="shared" si="153"/>
        <v>Préciser montant FI, mode de passation et Type marché</v>
      </c>
      <c r="AU340" s="281" t="str">
        <f t="shared" si="154"/>
        <v>Compléter délais du marché</v>
      </c>
      <c r="AV340" s="281" t="str">
        <f t="shared" si="155"/>
        <v>Compléter délais du marché</v>
      </c>
      <c r="AW340" s="280"/>
      <c r="AX340" s="284">
        <f t="shared" si="156"/>
        <v>0</v>
      </c>
      <c r="AY340" s="280"/>
      <c r="AZ340" s="284">
        <f t="shared" si="157"/>
        <v>0</v>
      </c>
      <c r="BA340" s="280"/>
      <c r="BB340" s="284">
        <f t="shared" si="158"/>
        <v>0</v>
      </c>
      <c r="BC340" s="280"/>
      <c r="BD340" s="284">
        <f t="shared" si="159"/>
        <v>0</v>
      </c>
      <c r="BE340" s="280"/>
      <c r="BF340" s="284">
        <f t="shared" si="160"/>
        <v>0</v>
      </c>
      <c r="BG340" s="280"/>
      <c r="BH340" s="284">
        <f t="shared" si="161"/>
        <v>0</v>
      </c>
      <c r="BI340" s="280" t="str">
        <f t="shared" si="162"/>
        <v/>
      </c>
      <c r="BJ340" s="280"/>
      <c r="BK340" s="284">
        <f t="shared" si="163"/>
        <v>0</v>
      </c>
      <c r="BL340" s="280"/>
      <c r="BM340" s="284">
        <f t="shared" si="164"/>
        <v>0</v>
      </c>
      <c r="BN340" s="271">
        <f t="shared" si="165"/>
        <v>0</v>
      </c>
      <c r="BO340" s="271" t="str">
        <f t="shared" si="166"/>
        <v>Confection</v>
      </c>
      <c r="BP340" s="271">
        <f t="shared" si="167"/>
        <v>0</v>
      </c>
      <c r="BQ340" s="269"/>
      <c r="BR340" s="269"/>
      <c r="BS340" s="269"/>
      <c r="BT340" s="285"/>
      <c r="BU340" s="273"/>
    </row>
    <row r="341" spans="1:73" ht="60.75" thickBot="1" x14ac:dyDescent="0.3">
      <c r="A341" s="269"/>
      <c r="B341" s="270"/>
      <c r="C341" s="271" t="str">
        <f t="shared" si="140"/>
        <v/>
      </c>
      <c r="D341" s="271" t="str">
        <f t="shared" si="141"/>
        <v/>
      </c>
      <c r="E341" s="270"/>
      <c r="F341" s="273"/>
      <c r="G341" s="269"/>
      <c r="H341" s="274"/>
      <c r="I341" s="274"/>
      <c r="J341" s="274"/>
      <c r="K341" s="274"/>
      <c r="L341" s="274"/>
      <c r="M341" s="275"/>
      <c r="N341" s="274"/>
      <c r="O341" s="276" t="str">
        <f t="shared" si="142"/>
        <v>Compéter montant FI</v>
      </c>
      <c r="P341" s="277" t="str">
        <f t="shared" si="143"/>
        <v/>
      </c>
      <c r="Q341" s="274"/>
      <c r="R341" s="276" t="str">
        <f t="shared" si="144"/>
        <v>Compléter montant contrat</v>
      </c>
      <c r="S341" s="278" t="str">
        <f t="shared" si="145"/>
        <v/>
      </c>
      <c r="T341" s="274"/>
      <c r="U341" s="276" t="str">
        <f t="shared" si="146"/>
        <v>Compléter montant contrat</v>
      </c>
      <c r="V341" s="279"/>
      <c r="W341" s="279"/>
      <c r="X341" s="279"/>
      <c r="Y341" s="274"/>
      <c r="Z341" s="280"/>
      <c r="AA341" s="281" t="str">
        <f t="shared" si="147"/>
        <v>Compléter date émission</v>
      </c>
      <c r="AB341" s="269"/>
      <c r="AC341" s="269"/>
      <c r="AD341" s="282"/>
      <c r="AE341" s="282"/>
      <c r="AF341" s="270"/>
      <c r="AG341" s="269"/>
      <c r="AH341" s="269"/>
      <c r="AI341" s="269"/>
      <c r="AJ341" s="269"/>
      <c r="AK341" s="283" t="str">
        <f t="shared" si="148"/>
        <v>Compléter mode de gestion et montant FI</v>
      </c>
      <c r="AL341" s="270"/>
      <c r="AM341" s="270"/>
      <c r="AN341" s="270"/>
      <c r="AO341" s="280"/>
      <c r="AP341" s="281" t="str">
        <f t="shared" si="149"/>
        <v>Préciser montant FI, mode de passation et Type marché</v>
      </c>
      <c r="AQ341" s="281" t="str">
        <f t="shared" si="150"/>
        <v>Préciser montant FI, mode de passation et Type marché</v>
      </c>
      <c r="AR341" s="281" t="str">
        <f t="shared" si="151"/>
        <v>Préciser montant FI, mode de passation et Type marché</v>
      </c>
      <c r="AS341" s="281" t="str">
        <f t="shared" si="152"/>
        <v>Préciser montant FI, mode de passation et Type marché</v>
      </c>
      <c r="AT341" s="281" t="str">
        <f t="shared" si="153"/>
        <v>Préciser montant FI, mode de passation et Type marché</v>
      </c>
      <c r="AU341" s="281" t="str">
        <f t="shared" si="154"/>
        <v>Compléter délais du marché</v>
      </c>
      <c r="AV341" s="281" t="str">
        <f t="shared" si="155"/>
        <v>Compléter délais du marché</v>
      </c>
      <c r="AW341" s="280"/>
      <c r="AX341" s="284">
        <f t="shared" si="156"/>
        <v>0</v>
      </c>
      <c r="AY341" s="280"/>
      <c r="AZ341" s="284">
        <f t="shared" si="157"/>
        <v>0</v>
      </c>
      <c r="BA341" s="280"/>
      <c r="BB341" s="284">
        <f t="shared" si="158"/>
        <v>0</v>
      </c>
      <c r="BC341" s="280"/>
      <c r="BD341" s="284">
        <f t="shared" si="159"/>
        <v>0</v>
      </c>
      <c r="BE341" s="280"/>
      <c r="BF341" s="284">
        <f t="shared" si="160"/>
        <v>0</v>
      </c>
      <c r="BG341" s="280"/>
      <c r="BH341" s="284">
        <f t="shared" si="161"/>
        <v>0</v>
      </c>
      <c r="BI341" s="280" t="str">
        <f t="shared" si="162"/>
        <v/>
      </c>
      <c r="BJ341" s="280"/>
      <c r="BK341" s="284">
        <f t="shared" si="163"/>
        <v>0</v>
      </c>
      <c r="BL341" s="280"/>
      <c r="BM341" s="284">
        <f t="shared" si="164"/>
        <v>0</v>
      </c>
      <c r="BN341" s="271">
        <f t="shared" si="165"/>
        <v>0</v>
      </c>
      <c r="BO341" s="271" t="str">
        <f t="shared" si="166"/>
        <v>Confection</v>
      </c>
      <c r="BP341" s="271">
        <f t="shared" si="167"/>
        <v>0</v>
      </c>
      <c r="BQ341" s="269"/>
      <c r="BR341" s="269"/>
      <c r="BS341" s="269"/>
      <c r="BT341" s="285"/>
      <c r="BU341" s="273"/>
    </row>
    <row r="342" spans="1:73" ht="60.75" thickBot="1" x14ac:dyDescent="0.3">
      <c r="A342" s="269"/>
      <c r="B342" s="270"/>
      <c r="C342" s="271" t="str">
        <f t="shared" si="140"/>
        <v/>
      </c>
      <c r="D342" s="271" t="str">
        <f t="shared" si="141"/>
        <v/>
      </c>
      <c r="E342" s="270"/>
      <c r="F342" s="273"/>
      <c r="G342" s="269"/>
      <c r="H342" s="274"/>
      <c r="I342" s="274"/>
      <c r="J342" s="274"/>
      <c r="K342" s="274"/>
      <c r="L342" s="274"/>
      <c r="M342" s="275"/>
      <c r="N342" s="274"/>
      <c r="O342" s="276" t="str">
        <f t="shared" si="142"/>
        <v>Compéter montant FI</v>
      </c>
      <c r="P342" s="277" t="str">
        <f t="shared" si="143"/>
        <v/>
      </c>
      <c r="Q342" s="274"/>
      <c r="R342" s="276" t="str">
        <f t="shared" si="144"/>
        <v>Compléter montant contrat</v>
      </c>
      <c r="S342" s="278" t="str">
        <f t="shared" si="145"/>
        <v/>
      </c>
      <c r="T342" s="274"/>
      <c r="U342" s="276" t="str">
        <f t="shared" si="146"/>
        <v>Compléter montant contrat</v>
      </c>
      <c r="V342" s="279"/>
      <c r="W342" s="279"/>
      <c r="X342" s="279"/>
      <c r="Y342" s="274"/>
      <c r="Z342" s="280"/>
      <c r="AA342" s="281" t="str">
        <f t="shared" si="147"/>
        <v>Compléter date émission</v>
      </c>
      <c r="AB342" s="269"/>
      <c r="AC342" s="269"/>
      <c r="AD342" s="282"/>
      <c r="AE342" s="282"/>
      <c r="AF342" s="270"/>
      <c r="AG342" s="269"/>
      <c r="AH342" s="269"/>
      <c r="AI342" s="269"/>
      <c r="AJ342" s="269"/>
      <c r="AK342" s="283" t="str">
        <f t="shared" si="148"/>
        <v>Compléter mode de gestion et montant FI</v>
      </c>
      <c r="AL342" s="270"/>
      <c r="AM342" s="270"/>
      <c r="AN342" s="270"/>
      <c r="AO342" s="280"/>
      <c r="AP342" s="281" t="str">
        <f t="shared" si="149"/>
        <v>Préciser montant FI, mode de passation et Type marché</v>
      </c>
      <c r="AQ342" s="281" t="str">
        <f t="shared" si="150"/>
        <v>Préciser montant FI, mode de passation et Type marché</v>
      </c>
      <c r="AR342" s="281" t="str">
        <f t="shared" si="151"/>
        <v>Préciser montant FI, mode de passation et Type marché</v>
      </c>
      <c r="AS342" s="281" t="str">
        <f t="shared" si="152"/>
        <v>Préciser montant FI, mode de passation et Type marché</v>
      </c>
      <c r="AT342" s="281" t="str">
        <f t="shared" si="153"/>
        <v>Préciser montant FI, mode de passation et Type marché</v>
      </c>
      <c r="AU342" s="281" t="str">
        <f t="shared" si="154"/>
        <v>Compléter délais du marché</v>
      </c>
      <c r="AV342" s="281" t="str">
        <f t="shared" si="155"/>
        <v>Compléter délais du marché</v>
      </c>
      <c r="AW342" s="280"/>
      <c r="AX342" s="284">
        <f t="shared" si="156"/>
        <v>0</v>
      </c>
      <c r="AY342" s="280"/>
      <c r="AZ342" s="284">
        <f t="shared" si="157"/>
        <v>0</v>
      </c>
      <c r="BA342" s="280"/>
      <c r="BB342" s="284">
        <f t="shared" si="158"/>
        <v>0</v>
      </c>
      <c r="BC342" s="280"/>
      <c r="BD342" s="284">
        <f t="shared" si="159"/>
        <v>0</v>
      </c>
      <c r="BE342" s="280"/>
      <c r="BF342" s="284">
        <f t="shared" si="160"/>
        <v>0</v>
      </c>
      <c r="BG342" s="280"/>
      <c r="BH342" s="284">
        <f t="shared" si="161"/>
        <v>0</v>
      </c>
      <c r="BI342" s="280" t="str">
        <f t="shared" si="162"/>
        <v/>
      </c>
      <c r="BJ342" s="280"/>
      <c r="BK342" s="284">
        <f t="shared" si="163"/>
        <v>0</v>
      </c>
      <c r="BL342" s="280"/>
      <c r="BM342" s="284">
        <f t="shared" si="164"/>
        <v>0</v>
      </c>
      <c r="BN342" s="271">
        <f t="shared" si="165"/>
        <v>0</v>
      </c>
      <c r="BO342" s="271" t="str">
        <f t="shared" si="166"/>
        <v>Confection</v>
      </c>
      <c r="BP342" s="271">
        <f t="shared" si="167"/>
        <v>0</v>
      </c>
      <c r="BQ342" s="269"/>
      <c r="BR342" s="269"/>
      <c r="BS342" s="269"/>
      <c r="BT342" s="285"/>
      <c r="BU342" s="273"/>
    </row>
    <row r="343" spans="1:73" ht="60.75" thickBot="1" x14ac:dyDescent="0.3">
      <c r="A343" s="269"/>
      <c r="B343" s="270"/>
      <c r="C343" s="271" t="str">
        <f t="shared" si="140"/>
        <v/>
      </c>
      <c r="D343" s="271" t="str">
        <f t="shared" si="141"/>
        <v/>
      </c>
      <c r="E343" s="270"/>
      <c r="F343" s="273"/>
      <c r="G343" s="269"/>
      <c r="H343" s="274"/>
      <c r="I343" s="274"/>
      <c r="J343" s="274"/>
      <c r="K343" s="274"/>
      <c r="L343" s="274"/>
      <c r="M343" s="275"/>
      <c r="N343" s="274"/>
      <c r="O343" s="276" t="str">
        <f t="shared" si="142"/>
        <v>Compéter montant FI</v>
      </c>
      <c r="P343" s="277" t="str">
        <f t="shared" si="143"/>
        <v/>
      </c>
      <c r="Q343" s="274"/>
      <c r="R343" s="276" t="str">
        <f t="shared" si="144"/>
        <v>Compléter montant contrat</v>
      </c>
      <c r="S343" s="278" t="str">
        <f t="shared" si="145"/>
        <v/>
      </c>
      <c r="T343" s="274"/>
      <c r="U343" s="276" t="str">
        <f t="shared" si="146"/>
        <v>Compléter montant contrat</v>
      </c>
      <c r="V343" s="279"/>
      <c r="W343" s="279"/>
      <c r="X343" s="279"/>
      <c r="Y343" s="274"/>
      <c r="Z343" s="280"/>
      <c r="AA343" s="281" t="str">
        <f t="shared" si="147"/>
        <v>Compléter date émission</v>
      </c>
      <c r="AB343" s="269"/>
      <c r="AC343" s="269"/>
      <c r="AD343" s="282"/>
      <c r="AE343" s="282"/>
      <c r="AF343" s="270"/>
      <c r="AG343" s="269"/>
      <c r="AH343" s="269"/>
      <c r="AI343" s="269"/>
      <c r="AJ343" s="269"/>
      <c r="AK343" s="283" t="str">
        <f t="shared" si="148"/>
        <v>Compléter mode de gestion et montant FI</v>
      </c>
      <c r="AL343" s="270"/>
      <c r="AM343" s="270"/>
      <c r="AN343" s="270"/>
      <c r="AO343" s="280"/>
      <c r="AP343" s="281" t="str">
        <f t="shared" si="149"/>
        <v>Préciser montant FI, mode de passation et Type marché</v>
      </c>
      <c r="AQ343" s="281" t="str">
        <f t="shared" si="150"/>
        <v>Préciser montant FI, mode de passation et Type marché</v>
      </c>
      <c r="AR343" s="281" t="str">
        <f t="shared" si="151"/>
        <v>Préciser montant FI, mode de passation et Type marché</v>
      </c>
      <c r="AS343" s="281" t="str">
        <f t="shared" si="152"/>
        <v>Préciser montant FI, mode de passation et Type marché</v>
      </c>
      <c r="AT343" s="281" t="str">
        <f t="shared" si="153"/>
        <v>Préciser montant FI, mode de passation et Type marché</v>
      </c>
      <c r="AU343" s="281" t="str">
        <f t="shared" si="154"/>
        <v>Compléter délais du marché</v>
      </c>
      <c r="AV343" s="281" t="str">
        <f t="shared" si="155"/>
        <v>Compléter délais du marché</v>
      </c>
      <c r="AW343" s="280"/>
      <c r="AX343" s="284">
        <f t="shared" si="156"/>
        <v>0</v>
      </c>
      <c r="AY343" s="280"/>
      <c r="AZ343" s="284">
        <f t="shared" si="157"/>
        <v>0</v>
      </c>
      <c r="BA343" s="280"/>
      <c r="BB343" s="284">
        <f t="shared" si="158"/>
        <v>0</v>
      </c>
      <c r="BC343" s="280"/>
      <c r="BD343" s="284">
        <f t="shared" si="159"/>
        <v>0</v>
      </c>
      <c r="BE343" s="280"/>
      <c r="BF343" s="284">
        <f t="shared" si="160"/>
        <v>0</v>
      </c>
      <c r="BG343" s="280"/>
      <c r="BH343" s="284">
        <f t="shared" si="161"/>
        <v>0</v>
      </c>
      <c r="BI343" s="280" t="str">
        <f t="shared" si="162"/>
        <v/>
      </c>
      <c r="BJ343" s="280"/>
      <c r="BK343" s="284">
        <f t="shared" si="163"/>
        <v>0</v>
      </c>
      <c r="BL343" s="280"/>
      <c r="BM343" s="284">
        <f t="shared" si="164"/>
        <v>0</v>
      </c>
      <c r="BN343" s="271">
        <f t="shared" si="165"/>
        <v>0</v>
      </c>
      <c r="BO343" s="271" t="str">
        <f t="shared" si="166"/>
        <v>Confection</v>
      </c>
      <c r="BP343" s="271">
        <f t="shared" si="167"/>
        <v>0</v>
      </c>
      <c r="BQ343" s="269"/>
      <c r="BR343" s="269"/>
      <c r="BS343" s="269"/>
      <c r="BT343" s="285"/>
      <c r="BU343" s="273"/>
    </row>
    <row r="344" spans="1:73" ht="60.75" thickBot="1" x14ac:dyDescent="0.3">
      <c r="A344" s="269"/>
      <c r="B344" s="270"/>
      <c r="C344" s="271" t="str">
        <f t="shared" si="140"/>
        <v/>
      </c>
      <c r="D344" s="271" t="str">
        <f t="shared" si="141"/>
        <v/>
      </c>
      <c r="E344" s="270"/>
      <c r="F344" s="273"/>
      <c r="G344" s="269"/>
      <c r="H344" s="274"/>
      <c r="I344" s="274"/>
      <c r="J344" s="274"/>
      <c r="K344" s="274"/>
      <c r="L344" s="274"/>
      <c r="M344" s="275"/>
      <c r="N344" s="274"/>
      <c r="O344" s="276" t="str">
        <f t="shared" si="142"/>
        <v>Compéter montant FI</v>
      </c>
      <c r="P344" s="277" t="str">
        <f t="shared" si="143"/>
        <v/>
      </c>
      <c r="Q344" s="274"/>
      <c r="R344" s="276" t="str">
        <f t="shared" si="144"/>
        <v>Compléter montant contrat</v>
      </c>
      <c r="S344" s="278" t="str">
        <f t="shared" si="145"/>
        <v/>
      </c>
      <c r="T344" s="274"/>
      <c r="U344" s="276" t="str">
        <f t="shared" si="146"/>
        <v>Compléter montant contrat</v>
      </c>
      <c r="V344" s="279"/>
      <c r="W344" s="279"/>
      <c r="X344" s="279"/>
      <c r="Y344" s="274"/>
      <c r="Z344" s="280"/>
      <c r="AA344" s="281" t="str">
        <f t="shared" si="147"/>
        <v>Compléter date émission</v>
      </c>
      <c r="AB344" s="269"/>
      <c r="AC344" s="269"/>
      <c r="AD344" s="282"/>
      <c r="AE344" s="282"/>
      <c r="AF344" s="270"/>
      <c r="AG344" s="269"/>
      <c r="AH344" s="269"/>
      <c r="AI344" s="269"/>
      <c r="AJ344" s="269"/>
      <c r="AK344" s="283" t="str">
        <f t="shared" si="148"/>
        <v>Compléter mode de gestion et montant FI</v>
      </c>
      <c r="AL344" s="270"/>
      <c r="AM344" s="270"/>
      <c r="AN344" s="270"/>
      <c r="AO344" s="280"/>
      <c r="AP344" s="281" t="str">
        <f t="shared" si="149"/>
        <v>Préciser montant FI, mode de passation et Type marché</v>
      </c>
      <c r="AQ344" s="281" t="str">
        <f t="shared" si="150"/>
        <v>Préciser montant FI, mode de passation et Type marché</v>
      </c>
      <c r="AR344" s="281" t="str">
        <f t="shared" si="151"/>
        <v>Préciser montant FI, mode de passation et Type marché</v>
      </c>
      <c r="AS344" s="281" t="str">
        <f t="shared" si="152"/>
        <v>Préciser montant FI, mode de passation et Type marché</v>
      </c>
      <c r="AT344" s="281" t="str">
        <f t="shared" si="153"/>
        <v>Préciser montant FI, mode de passation et Type marché</v>
      </c>
      <c r="AU344" s="281" t="str">
        <f t="shared" si="154"/>
        <v>Compléter délais du marché</v>
      </c>
      <c r="AV344" s="281" t="str">
        <f t="shared" si="155"/>
        <v>Compléter délais du marché</v>
      </c>
      <c r="AW344" s="280"/>
      <c r="AX344" s="284">
        <f t="shared" si="156"/>
        <v>0</v>
      </c>
      <c r="AY344" s="280"/>
      <c r="AZ344" s="284">
        <f t="shared" si="157"/>
        <v>0</v>
      </c>
      <c r="BA344" s="280"/>
      <c r="BB344" s="284">
        <f t="shared" si="158"/>
        <v>0</v>
      </c>
      <c r="BC344" s="280"/>
      <c r="BD344" s="284">
        <f t="shared" si="159"/>
        <v>0</v>
      </c>
      <c r="BE344" s="280"/>
      <c r="BF344" s="284">
        <f t="shared" si="160"/>
        <v>0</v>
      </c>
      <c r="BG344" s="280"/>
      <c r="BH344" s="284">
        <f t="shared" si="161"/>
        <v>0</v>
      </c>
      <c r="BI344" s="280" t="str">
        <f t="shared" si="162"/>
        <v/>
      </c>
      <c r="BJ344" s="280"/>
      <c r="BK344" s="284">
        <f t="shared" si="163"/>
        <v>0</v>
      </c>
      <c r="BL344" s="280"/>
      <c r="BM344" s="284">
        <f t="shared" si="164"/>
        <v>0</v>
      </c>
      <c r="BN344" s="271">
        <f t="shared" si="165"/>
        <v>0</v>
      </c>
      <c r="BO344" s="271" t="str">
        <f t="shared" si="166"/>
        <v>Confection</v>
      </c>
      <c r="BP344" s="271">
        <f t="shared" si="167"/>
        <v>0</v>
      </c>
      <c r="BQ344" s="269"/>
      <c r="BR344" s="269"/>
      <c r="BS344" s="269"/>
      <c r="BT344" s="285"/>
      <c r="BU344" s="273"/>
    </row>
    <row r="345" spans="1:73" ht="60.75" thickBot="1" x14ac:dyDescent="0.3">
      <c r="A345" s="269"/>
      <c r="B345" s="270"/>
      <c r="C345" s="271" t="str">
        <f t="shared" si="140"/>
        <v/>
      </c>
      <c r="D345" s="271" t="str">
        <f t="shared" si="141"/>
        <v/>
      </c>
      <c r="E345" s="270"/>
      <c r="F345" s="273"/>
      <c r="G345" s="269"/>
      <c r="H345" s="274"/>
      <c r="I345" s="274"/>
      <c r="J345" s="274"/>
      <c r="K345" s="274"/>
      <c r="L345" s="274"/>
      <c r="M345" s="275"/>
      <c r="N345" s="274"/>
      <c r="O345" s="276" t="str">
        <f t="shared" si="142"/>
        <v>Compéter montant FI</v>
      </c>
      <c r="P345" s="277" t="str">
        <f t="shared" si="143"/>
        <v/>
      </c>
      <c r="Q345" s="274"/>
      <c r="R345" s="276" t="str">
        <f t="shared" si="144"/>
        <v>Compléter montant contrat</v>
      </c>
      <c r="S345" s="278" t="str">
        <f t="shared" si="145"/>
        <v/>
      </c>
      <c r="T345" s="274"/>
      <c r="U345" s="276" t="str">
        <f t="shared" si="146"/>
        <v>Compléter montant contrat</v>
      </c>
      <c r="V345" s="279"/>
      <c r="W345" s="279"/>
      <c r="X345" s="279"/>
      <c r="Y345" s="274"/>
      <c r="Z345" s="280"/>
      <c r="AA345" s="281" t="str">
        <f t="shared" si="147"/>
        <v>Compléter date émission</v>
      </c>
      <c r="AB345" s="269"/>
      <c r="AC345" s="269"/>
      <c r="AD345" s="282"/>
      <c r="AE345" s="282"/>
      <c r="AF345" s="270"/>
      <c r="AG345" s="269"/>
      <c r="AH345" s="269"/>
      <c r="AI345" s="269"/>
      <c r="AJ345" s="269"/>
      <c r="AK345" s="283" t="str">
        <f t="shared" si="148"/>
        <v>Compléter mode de gestion et montant FI</v>
      </c>
      <c r="AL345" s="270"/>
      <c r="AM345" s="270"/>
      <c r="AN345" s="270"/>
      <c r="AO345" s="280"/>
      <c r="AP345" s="281" t="str">
        <f t="shared" si="149"/>
        <v>Préciser montant FI, mode de passation et Type marché</v>
      </c>
      <c r="AQ345" s="281" t="str">
        <f t="shared" si="150"/>
        <v>Préciser montant FI, mode de passation et Type marché</v>
      </c>
      <c r="AR345" s="281" t="str">
        <f t="shared" si="151"/>
        <v>Préciser montant FI, mode de passation et Type marché</v>
      </c>
      <c r="AS345" s="281" t="str">
        <f t="shared" si="152"/>
        <v>Préciser montant FI, mode de passation et Type marché</v>
      </c>
      <c r="AT345" s="281" t="str">
        <f t="shared" si="153"/>
        <v>Préciser montant FI, mode de passation et Type marché</v>
      </c>
      <c r="AU345" s="281" t="str">
        <f t="shared" si="154"/>
        <v>Compléter délais du marché</v>
      </c>
      <c r="AV345" s="281" t="str">
        <f t="shared" si="155"/>
        <v>Compléter délais du marché</v>
      </c>
      <c r="AW345" s="280"/>
      <c r="AX345" s="284">
        <f t="shared" si="156"/>
        <v>0</v>
      </c>
      <c r="AY345" s="280"/>
      <c r="AZ345" s="284">
        <f t="shared" si="157"/>
        <v>0</v>
      </c>
      <c r="BA345" s="280"/>
      <c r="BB345" s="284">
        <f t="shared" si="158"/>
        <v>0</v>
      </c>
      <c r="BC345" s="280"/>
      <c r="BD345" s="284">
        <f t="shared" si="159"/>
        <v>0</v>
      </c>
      <c r="BE345" s="280"/>
      <c r="BF345" s="284">
        <f t="shared" si="160"/>
        <v>0</v>
      </c>
      <c r="BG345" s="280"/>
      <c r="BH345" s="284">
        <f t="shared" si="161"/>
        <v>0</v>
      </c>
      <c r="BI345" s="280" t="str">
        <f t="shared" si="162"/>
        <v/>
      </c>
      <c r="BJ345" s="280"/>
      <c r="BK345" s="284">
        <f t="shared" si="163"/>
        <v>0</v>
      </c>
      <c r="BL345" s="280"/>
      <c r="BM345" s="284">
        <f t="shared" si="164"/>
        <v>0</v>
      </c>
      <c r="BN345" s="271">
        <f t="shared" si="165"/>
        <v>0</v>
      </c>
      <c r="BO345" s="271" t="str">
        <f t="shared" si="166"/>
        <v>Confection</v>
      </c>
      <c r="BP345" s="271">
        <f t="shared" si="167"/>
        <v>0</v>
      </c>
      <c r="BQ345" s="269"/>
      <c r="BR345" s="269"/>
      <c r="BS345" s="269"/>
      <c r="BT345" s="285"/>
      <c r="BU345" s="273"/>
    </row>
    <row r="346" spans="1:73" ht="60.75" thickBot="1" x14ac:dyDescent="0.3">
      <c r="A346" s="269"/>
      <c r="B346" s="270"/>
      <c r="C346" s="271" t="str">
        <f t="shared" si="140"/>
        <v/>
      </c>
      <c r="D346" s="271" t="str">
        <f t="shared" si="141"/>
        <v/>
      </c>
      <c r="E346" s="270"/>
      <c r="F346" s="273"/>
      <c r="G346" s="269"/>
      <c r="H346" s="274"/>
      <c r="I346" s="274"/>
      <c r="J346" s="274"/>
      <c r="K346" s="274"/>
      <c r="L346" s="274"/>
      <c r="M346" s="275"/>
      <c r="N346" s="274"/>
      <c r="O346" s="276" t="str">
        <f t="shared" si="142"/>
        <v>Compéter montant FI</v>
      </c>
      <c r="P346" s="277" t="str">
        <f t="shared" si="143"/>
        <v/>
      </c>
      <c r="Q346" s="274"/>
      <c r="R346" s="276" t="str">
        <f t="shared" si="144"/>
        <v>Compléter montant contrat</v>
      </c>
      <c r="S346" s="278" t="str">
        <f t="shared" si="145"/>
        <v/>
      </c>
      <c r="T346" s="274"/>
      <c r="U346" s="276" t="str">
        <f t="shared" si="146"/>
        <v>Compléter montant contrat</v>
      </c>
      <c r="V346" s="279"/>
      <c r="W346" s="279"/>
      <c r="X346" s="279"/>
      <c r="Y346" s="274"/>
      <c r="Z346" s="280"/>
      <c r="AA346" s="281" t="str">
        <f t="shared" si="147"/>
        <v>Compléter date émission</v>
      </c>
      <c r="AB346" s="269"/>
      <c r="AC346" s="269"/>
      <c r="AD346" s="282"/>
      <c r="AE346" s="282"/>
      <c r="AF346" s="270"/>
      <c r="AG346" s="269"/>
      <c r="AH346" s="269"/>
      <c r="AI346" s="269"/>
      <c r="AJ346" s="269"/>
      <c r="AK346" s="283" t="str">
        <f t="shared" si="148"/>
        <v>Compléter mode de gestion et montant FI</v>
      </c>
      <c r="AL346" s="270"/>
      <c r="AM346" s="270"/>
      <c r="AN346" s="270"/>
      <c r="AO346" s="280"/>
      <c r="AP346" s="281" t="str">
        <f t="shared" si="149"/>
        <v>Préciser montant FI, mode de passation et Type marché</v>
      </c>
      <c r="AQ346" s="281" t="str">
        <f t="shared" si="150"/>
        <v>Préciser montant FI, mode de passation et Type marché</v>
      </c>
      <c r="AR346" s="281" t="str">
        <f t="shared" si="151"/>
        <v>Préciser montant FI, mode de passation et Type marché</v>
      </c>
      <c r="AS346" s="281" t="str">
        <f t="shared" si="152"/>
        <v>Préciser montant FI, mode de passation et Type marché</v>
      </c>
      <c r="AT346" s="281" t="str">
        <f t="shared" si="153"/>
        <v>Préciser montant FI, mode de passation et Type marché</v>
      </c>
      <c r="AU346" s="281" t="str">
        <f t="shared" si="154"/>
        <v>Compléter délais du marché</v>
      </c>
      <c r="AV346" s="281" t="str">
        <f t="shared" si="155"/>
        <v>Compléter délais du marché</v>
      </c>
      <c r="AW346" s="280"/>
      <c r="AX346" s="284">
        <f t="shared" si="156"/>
        <v>0</v>
      </c>
      <c r="AY346" s="280"/>
      <c r="AZ346" s="284">
        <f t="shared" si="157"/>
        <v>0</v>
      </c>
      <c r="BA346" s="280"/>
      <c r="BB346" s="284">
        <f t="shared" si="158"/>
        <v>0</v>
      </c>
      <c r="BC346" s="280"/>
      <c r="BD346" s="284">
        <f t="shared" si="159"/>
        <v>0</v>
      </c>
      <c r="BE346" s="280"/>
      <c r="BF346" s="284">
        <f t="shared" si="160"/>
        <v>0</v>
      </c>
      <c r="BG346" s="280"/>
      <c r="BH346" s="284">
        <f t="shared" si="161"/>
        <v>0</v>
      </c>
      <c r="BI346" s="280" t="str">
        <f t="shared" si="162"/>
        <v/>
      </c>
      <c r="BJ346" s="280"/>
      <c r="BK346" s="284">
        <f t="shared" si="163"/>
        <v>0</v>
      </c>
      <c r="BL346" s="280"/>
      <c r="BM346" s="284">
        <f t="shared" si="164"/>
        <v>0</v>
      </c>
      <c r="BN346" s="271">
        <f t="shared" si="165"/>
        <v>0</v>
      </c>
      <c r="BO346" s="271" t="str">
        <f t="shared" si="166"/>
        <v>Confection</v>
      </c>
      <c r="BP346" s="271">
        <f t="shared" si="167"/>
        <v>0</v>
      </c>
      <c r="BQ346" s="269"/>
      <c r="BR346" s="269"/>
      <c r="BS346" s="269"/>
      <c r="BT346" s="285"/>
      <c r="BU346" s="273"/>
    </row>
    <row r="347" spans="1:73" ht="60.75" thickBot="1" x14ac:dyDescent="0.3">
      <c r="A347" s="269"/>
      <c r="B347" s="270"/>
      <c r="C347" s="271" t="str">
        <f t="shared" si="140"/>
        <v/>
      </c>
      <c r="D347" s="271" t="str">
        <f t="shared" si="141"/>
        <v/>
      </c>
      <c r="E347" s="270"/>
      <c r="F347" s="273"/>
      <c r="G347" s="269"/>
      <c r="H347" s="274"/>
      <c r="I347" s="274"/>
      <c r="J347" s="274"/>
      <c r="K347" s="274"/>
      <c r="L347" s="274"/>
      <c r="M347" s="275"/>
      <c r="N347" s="274"/>
      <c r="O347" s="276" t="str">
        <f t="shared" si="142"/>
        <v>Compéter montant FI</v>
      </c>
      <c r="P347" s="277" t="str">
        <f t="shared" si="143"/>
        <v/>
      </c>
      <c r="Q347" s="274"/>
      <c r="R347" s="276" t="str">
        <f t="shared" si="144"/>
        <v>Compléter montant contrat</v>
      </c>
      <c r="S347" s="278" t="str">
        <f t="shared" si="145"/>
        <v/>
      </c>
      <c r="T347" s="274"/>
      <c r="U347" s="276" t="str">
        <f t="shared" si="146"/>
        <v>Compléter montant contrat</v>
      </c>
      <c r="V347" s="279"/>
      <c r="W347" s="279"/>
      <c r="X347" s="279"/>
      <c r="Y347" s="274"/>
      <c r="Z347" s="280"/>
      <c r="AA347" s="281" t="str">
        <f t="shared" si="147"/>
        <v>Compléter date émission</v>
      </c>
      <c r="AB347" s="269"/>
      <c r="AC347" s="269"/>
      <c r="AD347" s="282"/>
      <c r="AE347" s="282"/>
      <c r="AF347" s="270"/>
      <c r="AG347" s="269"/>
      <c r="AH347" s="269"/>
      <c r="AI347" s="269"/>
      <c r="AJ347" s="269"/>
      <c r="AK347" s="283" t="str">
        <f t="shared" si="148"/>
        <v>Compléter mode de gestion et montant FI</v>
      </c>
      <c r="AL347" s="270"/>
      <c r="AM347" s="270"/>
      <c r="AN347" s="270"/>
      <c r="AO347" s="280"/>
      <c r="AP347" s="281" t="str">
        <f t="shared" si="149"/>
        <v>Préciser montant FI, mode de passation et Type marché</v>
      </c>
      <c r="AQ347" s="281" t="str">
        <f t="shared" si="150"/>
        <v>Préciser montant FI, mode de passation et Type marché</v>
      </c>
      <c r="AR347" s="281" t="str">
        <f t="shared" si="151"/>
        <v>Préciser montant FI, mode de passation et Type marché</v>
      </c>
      <c r="AS347" s="281" t="str">
        <f t="shared" si="152"/>
        <v>Préciser montant FI, mode de passation et Type marché</v>
      </c>
      <c r="AT347" s="281" t="str">
        <f t="shared" si="153"/>
        <v>Préciser montant FI, mode de passation et Type marché</v>
      </c>
      <c r="AU347" s="281" t="str">
        <f t="shared" si="154"/>
        <v>Compléter délais du marché</v>
      </c>
      <c r="AV347" s="281" t="str">
        <f t="shared" si="155"/>
        <v>Compléter délais du marché</v>
      </c>
      <c r="AW347" s="280"/>
      <c r="AX347" s="284">
        <f t="shared" si="156"/>
        <v>0</v>
      </c>
      <c r="AY347" s="280"/>
      <c r="AZ347" s="284">
        <f t="shared" si="157"/>
        <v>0</v>
      </c>
      <c r="BA347" s="280"/>
      <c r="BB347" s="284">
        <f t="shared" si="158"/>
        <v>0</v>
      </c>
      <c r="BC347" s="280"/>
      <c r="BD347" s="284">
        <f t="shared" si="159"/>
        <v>0</v>
      </c>
      <c r="BE347" s="280"/>
      <c r="BF347" s="284">
        <f t="shared" si="160"/>
        <v>0</v>
      </c>
      <c r="BG347" s="280"/>
      <c r="BH347" s="284">
        <f t="shared" si="161"/>
        <v>0</v>
      </c>
      <c r="BI347" s="280" t="str">
        <f t="shared" si="162"/>
        <v/>
      </c>
      <c r="BJ347" s="280"/>
      <c r="BK347" s="284">
        <f t="shared" si="163"/>
        <v>0</v>
      </c>
      <c r="BL347" s="280"/>
      <c r="BM347" s="284">
        <f t="shared" si="164"/>
        <v>0</v>
      </c>
      <c r="BN347" s="271">
        <f t="shared" si="165"/>
        <v>0</v>
      </c>
      <c r="BO347" s="271" t="str">
        <f t="shared" si="166"/>
        <v>Confection</v>
      </c>
      <c r="BP347" s="271">
        <f t="shared" si="167"/>
        <v>0</v>
      </c>
      <c r="BQ347" s="269"/>
      <c r="BR347" s="269"/>
      <c r="BS347" s="269"/>
      <c r="BT347" s="285"/>
      <c r="BU347" s="273"/>
    </row>
    <row r="348" spans="1:73" ht="60.75" thickBot="1" x14ac:dyDescent="0.3">
      <c r="A348" s="269"/>
      <c r="B348" s="270"/>
      <c r="C348" s="271" t="str">
        <f t="shared" si="140"/>
        <v/>
      </c>
      <c r="D348" s="271" t="str">
        <f t="shared" si="141"/>
        <v/>
      </c>
      <c r="E348" s="270"/>
      <c r="F348" s="273"/>
      <c r="G348" s="269"/>
      <c r="H348" s="274"/>
      <c r="I348" s="274"/>
      <c r="J348" s="274"/>
      <c r="K348" s="274"/>
      <c r="L348" s="274"/>
      <c r="M348" s="275"/>
      <c r="N348" s="274"/>
      <c r="O348" s="276" t="str">
        <f t="shared" si="142"/>
        <v>Compéter montant FI</v>
      </c>
      <c r="P348" s="277" t="str">
        <f t="shared" si="143"/>
        <v/>
      </c>
      <c r="Q348" s="274"/>
      <c r="R348" s="276" t="str">
        <f t="shared" si="144"/>
        <v>Compléter montant contrat</v>
      </c>
      <c r="S348" s="278" t="str">
        <f t="shared" si="145"/>
        <v/>
      </c>
      <c r="T348" s="274"/>
      <c r="U348" s="276" t="str">
        <f t="shared" si="146"/>
        <v>Compléter montant contrat</v>
      </c>
      <c r="V348" s="279"/>
      <c r="W348" s="279"/>
      <c r="X348" s="279"/>
      <c r="Y348" s="274"/>
      <c r="Z348" s="280"/>
      <c r="AA348" s="281" t="str">
        <f t="shared" si="147"/>
        <v>Compléter date émission</v>
      </c>
      <c r="AB348" s="269"/>
      <c r="AC348" s="269"/>
      <c r="AD348" s="282"/>
      <c r="AE348" s="282"/>
      <c r="AF348" s="270"/>
      <c r="AG348" s="269"/>
      <c r="AH348" s="269"/>
      <c r="AI348" s="269"/>
      <c r="AJ348" s="269"/>
      <c r="AK348" s="283" t="str">
        <f t="shared" si="148"/>
        <v>Compléter mode de gestion et montant FI</v>
      </c>
      <c r="AL348" s="270"/>
      <c r="AM348" s="270"/>
      <c r="AN348" s="270"/>
      <c r="AO348" s="280"/>
      <c r="AP348" s="281" t="str">
        <f t="shared" si="149"/>
        <v>Préciser montant FI, mode de passation et Type marché</v>
      </c>
      <c r="AQ348" s="281" t="str">
        <f t="shared" si="150"/>
        <v>Préciser montant FI, mode de passation et Type marché</v>
      </c>
      <c r="AR348" s="281" t="str">
        <f t="shared" si="151"/>
        <v>Préciser montant FI, mode de passation et Type marché</v>
      </c>
      <c r="AS348" s="281" t="str">
        <f t="shared" si="152"/>
        <v>Préciser montant FI, mode de passation et Type marché</v>
      </c>
      <c r="AT348" s="281" t="str">
        <f t="shared" si="153"/>
        <v>Préciser montant FI, mode de passation et Type marché</v>
      </c>
      <c r="AU348" s="281" t="str">
        <f t="shared" si="154"/>
        <v>Compléter délais du marché</v>
      </c>
      <c r="AV348" s="281" t="str">
        <f t="shared" si="155"/>
        <v>Compléter délais du marché</v>
      </c>
      <c r="AW348" s="280"/>
      <c r="AX348" s="284">
        <f t="shared" si="156"/>
        <v>0</v>
      </c>
      <c r="AY348" s="280"/>
      <c r="AZ348" s="284">
        <f t="shared" si="157"/>
        <v>0</v>
      </c>
      <c r="BA348" s="280"/>
      <c r="BB348" s="284">
        <f t="shared" si="158"/>
        <v>0</v>
      </c>
      <c r="BC348" s="280"/>
      <c r="BD348" s="284">
        <f t="shared" si="159"/>
        <v>0</v>
      </c>
      <c r="BE348" s="280"/>
      <c r="BF348" s="284">
        <f t="shared" si="160"/>
        <v>0</v>
      </c>
      <c r="BG348" s="280"/>
      <c r="BH348" s="284">
        <f t="shared" si="161"/>
        <v>0</v>
      </c>
      <c r="BI348" s="280" t="str">
        <f t="shared" si="162"/>
        <v/>
      </c>
      <c r="BJ348" s="280"/>
      <c r="BK348" s="284">
        <f t="shared" si="163"/>
        <v>0</v>
      </c>
      <c r="BL348" s="280"/>
      <c r="BM348" s="284">
        <f t="shared" si="164"/>
        <v>0</v>
      </c>
      <c r="BN348" s="271">
        <f t="shared" si="165"/>
        <v>0</v>
      </c>
      <c r="BO348" s="271" t="str">
        <f t="shared" si="166"/>
        <v>Confection</v>
      </c>
      <c r="BP348" s="271">
        <f t="shared" si="167"/>
        <v>0</v>
      </c>
      <c r="BQ348" s="269"/>
      <c r="BR348" s="269"/>
      <c r="BS348" s="269"/>
      <c r="BT348" s="285"/>
      <c r="BU348" s="273"/>
    </row>
    <row r="349" spans="1:73" ht="60.75" thickBot="1" x14ac:dyDescent="0.3">
      <c r="A349" s="269"/>
      <c r="B349" s="270"/>
      <c r="C349" s="271" t="str">
        <f t="shared" si="140"/>
        <v/>
      </c>
      <c r="D349" s="271" t="str">
        <f t="shared" si="141"/>
        <v/>
      </c>
      <c r="E349" s="270"/>
      <c r="F349" s="273"/>
      <c r="G349" s="269"/>
      <c r="H349" s="274"/>
      <c r="I349" s="274"/>
      <c r="J349" s="274"/>
      <c r="K349" s="274"/>
      <c r="L349" s="274"/>
      <c r="M349" s="275"/>
      <c r="N349" s="274"/>
      <c r="O349" s="276" t="str">
        <f t="shared" si="142"/>
        <v>Compéter montant FI</v>
      </c>
      <c r="P349" s="277" t="str">
        <f t="shared" si="143"/>
        <v/>
      </c>
      <c r="Q349" s="274"/>
      <c r="R349" s="276" t="str">
        <f t="shared" si="144"/>
        <v>Compléter montant contrat</v>
      </c>
      <c r="S349" s="278" t="str">
        <f t="shared" si="145"/>
        <v/>
      </c>
      <c r="T349" s="274"/>
      <c r="U349" s="276" t="str">
        <f t="shared" si="146"/>
        <v>Compléter montant contrat</v>
      </c>
      <c r="V349" s="279"/>
      <c r="W349" s="279"/>
      <c r="X349" s="279"/>
      <c r="Y349" s="274"/>
      <c r="Z349" s="280"/>
      <c r="AA349" s="281" t="str">
        <f t="shared" si="147"/>
        <v>Compléter date émission</v>
      </c>
      <c r="AB349" s="269"/>
      <c r="AC349" s="269"/>
      <c r="AD349" s="282"/>
      <c r="AE349" s="282"/>
      <c r="AF349" s="270"/>
      <c r="AG349" s="269"/>
      <c r="AH349" s="269"/>
      <c r="AI349" s="269"/>
      <c r="AJ349" s="269"/>
      <c r="AK349" s="283" t="str">
        <f t="shared" si="148"/>
        <v>Compléter mode de gestion et montant FI</v>
      </c>
      <c r="AL349" s="270"/>
      <c r="AM349" s="270"/>
      <c r="AN349" s="270"/>
      <c r="AO349" s="280"/>
      <c r="AP349" s="281" t="str">
        <f t="shared" si="149"/>
        <v>Préciser montant FI, mode de passation et Type marché</v>
      </c>
      <c r="AQ349" s="281" t="str">
        <f t="shared" si="150"/>
        <v>Préciser montant FI, mode de passation et Type marché</v>
      </c>
      <c r="AR349" s="281" t="str">
        <f t="shared" si="151"/>
        <v>Préciser montant FI, mode de passation et Type marché</v>
      </c>
      <c r="AS349" s="281" t="str">
        <f t="shared" si="152"/>
        <v>Préciser montant FI, mode de passation et Type marché</v>
      </c>
      <c r="AT349" s="281" t="str">
        <f t="shared" si="153"/>
        <v>Préciser montant FI, mode de passation et Type marché</v>
      </c>
      <c r="AU349" s="281" t="str">
        <f t="shared" si="154"/>
        <v>Compléter délais du marché</v>
      </c>
      <c r="AV349" s="281" t="str">
        <f t="shared" si="155"/>
        <v>Compléter délais du marché</v>
      </c>
      <c r="AW349" s="280"/>
      <c r="AX349" s="284">
        <f t="shared" si="156"/>
        <v>0</v>
      </c>
      <c r="AY349" s="280"/>
      <c r="AZ349" s="284">
        <f t="shared" si="157"/>
        <v>0</v>
      </c>
      <c r="BA349" s="280"/>
      <c r="BB349" s="284">
        <f t="shared" si="158"/>
        <v>0</v>
      </c>
      <c r="BC349" s="280"/>
      <c r="BD349" s="284">
        <f t="shared" si="159"/>
        <v>0</v>
      </c>
      <c r="BE349" s="280"/>
      <c r="BF349" s="284">
        <f t="shared" si="160"/>
        <v>0</v>
      </c>
      <c r="BG349" s="280"/>
      <c r="BH349" s="284">
        <f t="shared" si="161"/>
        <v>0</v>
      </c>
      <c r="BI349" s="280" t="str">
        <f t="shared" si="162"/>
        <v/>
      </c>
      <c r="BJ349" s="280"/>
      <c r="BK349" s="284">
        <f t="shared" si="163"/>
        <v>0</v>
      </c>
      <c r="BL349" s="280"/>
      <c r="BM349" s="284">
        <f t="shared" si="164"/>
        <v>0</v>
      </c>
      <c r="BN349" s="271">
        <f t="shared" si="165"/>
        <v>0</v>
      </c>
      <c r="BO349" s="271" t="str">
        <f t="shared" si="166"/>
        <v>Confection</v>
      </c>
      <c r="BP349" s="271">
        <f t="shared" si="167"/>
        <v>0</v>
      </c>
      <c r="BQ349" s="269"/>
      <c r="BR349" s="269"/>
      <c r="BS349" s="269"/>
      <c r="BT349" s="285"/>
      <c r="BU349" s="273"/>
    </row>
    <row r="350" spans="1:73" ht="60.75" thickBot="1" x14ac:dyDescent="0.3">
      <c r="A350" s="269"/>
      <c r="B350" s="270"/>
      <c r="C350" s="271" t="str">
        <f t="shared" si="140"/>
        <v/>
      </c>
      <c r="D350" s="271" t="str">
        <f t="shared" si="141"/>
        <v/>
      </c>
      <c r="E350" s="270"/>
      <c r="F350" s="273"/>
      <c r="G350" s="269"/>
      <c r="H350" s="274"/>
      <c r="I350" s="274"/>
      <c r="J350" s="274"/>
      <c r="K350" s="274"/>
      <c r="L350" s="274"/>
      <c r="M350" s="275"/>
      <c r="N350" s="274"/>
      <c r="O350" s="276" t="str">
        <f t="shared" si="142"/>
        <v>Compéter montant FI</v>
      </c>
      <c r="P350" s="277" t="str">
        <f t="shared" si="143"/>
        <v/>
      </c>
      <c r="Q350" s="274"/>
      <c r="R350" s="276" t="str">
        <f t="shared" si="144"/>
        <v>Compléter montant contrat</v>
      </c>
      <c r="S350" s="278" t="str">
        <f t="shared" si="145"/>
        <v/>
      </c>
      <c r="T350" s="274"/>
      <c r="U350" s="276" t="str">
        <f t="shared" si="146"/>
        <v>Compléter montant contrat</v>
      </c>
      <c r="V350" s="279"/>
      <c r="W350" s="279"/>
      <c r="X350" s="279"/>
      <c r="Y350" s="274"/>
      <c r="Z350" s="280"/>
      <c r="AA350" s="281" t="str">
        <f t="shared" si="147"/>
        <v>Compléter date émission</v>
      </c>
      <c r="AB350" s="269"/>
      <c r="AC350" s="269"/>
      <c r="AD350" s="282"/>
      <c r="AE350" s="282"/>
      <c r="AF350" s="270"/>
      <c r="AG350" s="269"/>
      <c r="AH350" s="269"/>
      <c r="AI350" s="269"/>
      <c r="AJ350" s="269"/>
      <c r="AK350" s="283" t="str">
        <f t="shared" si="148"/>
        <v>Compléter mode de gestion et montant FI</v>
      </c>
      <c r="AL350" s="270"/>
      <c r="AM350" s="270"/>
      <c r="AN350" s="270"/>
      <c r="AO350" s="280"/>
      <c r="AP350" s="281" t="str">
        <f t="shared" si="149"/>
        <v>Préciser montant FI, mode de passation et Type marché</v>
      </c>
      <c r="AQ350" s="281" t="str">
        <f t="shared" si="150"/>
        <v>Préciser montant FI, mode de passation et Type marché</v>
      </c>
      <c r="AR350" s="281" t="str">
        <f t="shared" si="151"/>
        <v>Préciser montant FI, mode de passation et Type marché</v>
      </c>
      <c r="AS350" s="281" t="str">
        <f t="shared" si="152"/>
        <v>Préciser montant FI, mode de passation et Type marché</v>
      </c>
      <c r="AT350" s="281" t="str">
        <f t="shared" si="153"/>
        <v>Préciser montant FI, mode de passation et Type marché</v>
      </c>
      <c r="AU350" s="281" t="str">
        <f t="shared" si="154"/>
        <v>Compléter délais du marché</v>
      </c>
      <c r="AV350" s="281" t="str">
        <f t="shared" si="155"/>
        <v>Compléter délais du marché</v>
      </c>
      <c r="AW350" s="280"/>
      <c r="AX350" s="284">
        <f t="shared" si="156"/>
        <v>0</v>
      </c>
      <c r="AY350" s="280"/>
      <c r="AZ350" s="284">
        <f t="shared" si="157"/>
        <v>0</v>
      </c>
      <c r="BA350" s="280"/>
      <c r="BB350" s="284">
        <f t="shared" si="158"/>
        <v>0</v>
      </c>
      <c r="BC350" s="280"/>
      <c r="BD350" s="284">
        <f t="shared" si="159"/>
        <v>0</v>
      </c>
      <c r="BE350" s="280"/>
      <c r="BF350" s="284">
        <f t="shared" si="160"/>
        <v>0</v>
      </c>
      <c r="BG350" s="280"/>
      <c r="BH350" s="284">
        <f t="shared" si="161"/>
        <v>0</v>
      </c>
      <c r="BI350" s="280" t="str">
        <f t="shared" si="162"/>
        <v/>
      </c>
      <c r="BJ350" s="280"/>
      <c r="BK350" s="284">
        <f t="shared" si="163"/>
        <v>0</v>
      </c>
      <c r="BL350" s="280"/>
      <c r="BM350" s="284">
        <f t="shared" si="164"/>
        <v>0</v>
      </c>
      <c r="BN350" s="271">
        <f t="shared" si="165"/>
        <v>0</v>
      </c>
      <c r="BO350" s="271" t="str">
        <f t="shared" si="166"/>
        <v>Confection</v>
      </c>
      <c r="BP350" s="271">
        <f t="shared" si="167"/>
        <v>0</v>
      </c>
      <c r="BQ350" s="269"/>
      <c r="BR350" s="269"/>
      <c r="BS350" s="269"/>
      <c r="BT350" s="285"/>
      <c r="BU350" s="273"/>
    </row>
    <row r="351" spans="1:73" ht="60.75" thickBot="1" x14ac:dyDescent="0.3">
      <c r="A351" s="269"/>
      <c r="B351" s="270"/>
      <c r="C351" s="271" t="str">
        <f t="shared" si="140"/>
        <v/>
      </c>
      <c r="D351" s="271" t="str">
        <f t="shared" si="141"/>
        <v/>
      </c>
      <c r="E351" s="270"/>
      <c r="F351" s="273"/>
      <c r="G351" s="269"/>
      <c r="H351" s="274"/>
      <c r="I351" s="274"/>
      <c r="J351" s="274"/>
      <c r="K351" s="274"/>
      <c r="L351" s="274"/>
      <c r="M351" s="275"/>
      <c r="N351" s="274"/>
      <c r="O351" s="276" t="str">
        <f t="shared" si="142"/>
        <v>Compéter montant FI</v>
      </c>
      <c r="P351" s="277" t="str">
        <f t="shared" si="143"/>
        <v/>
      </c>
      <c r="Q351" s="274"/>
      <c r="R351" s="276" t="str">
        <f t="shared" si="144"/>
        <v>Compléter montant contrat</v>
      </c>
      <c r="S351" s="278" t="str">
        <f t="shared" si="145"/>
        <v/>
      </c>
      <c r="T351" s="274"/>
      <c r="U351" s="276" t="str">
        <f t="shared" si="146"/>
        <v>Compléter montant contrat</v>
      </c>
      <c r="V351" s="279"/>
      <c r="W351" s="279"/>
      <c r="X351" s="279"/>
      <c r="Y351" s="274"/>
      <c r="Z351" s="280"/>
      <c r="AA351" s="281" t="str">
        <f t="shared" si="147"/>
        <v>Compléter date émission</v>
      </c>
      <c r="AB351" s="269"/>
      <c r="AC351" s="269"/>
      <c r="AD351" s="282"/>
      <c r="AE351" s="282"/>
      <c r="AF351" s="270"/>
      <c r="AG351" s="269"/>
      <c r="AH351" s="269"/>
      <c r="AI351" s="269"/>
      <c r="AJ351" s="269"/>
      <c r="AK351" s="283" t="str">
        <f t="shared" si="148"/>
        <v>Compléter mode de gestion et montant FI</v>
      </c>
      <c r="AL351" s="270"/>
      <c r="AM351" s="270"/>
      <c r="AN351" s="270"/>
      <c r="AO351" s="280"/>
      <c r="AP351" s="281" t="str">
        <f t="shared" si="149"/>
        <v>Préciser montant FI, mode de passation et Type marché</v>
      </c>
      <c r="AQ351" s="281" t="str">
        <f t="shared" si="150"/>
        <v>Préciser montant FI, mode de passation et Type marché</v>
      </c>
      <c r="AR351" s="281" t="str">
        <f t="shared" si="151"/>
        <v>Préciser montant FI, mode de passation et Type marché</v>
      </c>
      <c r="AS351" s="281" t="str">
        <f t="shared" si="152"/>
        <v>Préciser montant FI, mode de passation et Type marché</v>
      </c>
      <c r="AT351" s="281" t="str">
        <f t="shared" si="153"/>
        <v>Préciser montant FI, mode de passation et Type marché</v>
      </c>
      <c r="AU351" s="281" t="str">
        <f t="shared" si="154"/>
        <v>Compléter délais du marché</v>
      </c>
      <c r="AV351" s="281" t="str">
        <f t="shared" si="155"/>
        <v>Compléter délais du marché</v>
      </c>
      <c r="AW351" s="280"/>
      <c r="AX351" s="284">
        <f t="shared" si="156"/>
        <v>0</v>
      </c>
      <c r="AY351" s="280"/>
      <c r="AZ351" s="284">
        <f t="shared" si="157"/>
        <v>0</v>
      </c>
      <c r="BA351" s="280"/>
      <c r="BB351" s="284">
        <f t="shared" si="158"/>
        <v>0</v>
      </c>
      <c r="BC351" s="280"/>
      <c r="BD351" s="284">
        <f t="shared" si="159"/>
        <v>0</v>
      </c>
      <c r="BE351" s="280"/>
      <c r="BF351" s="284">
        <f t="shared" si="160"/>
        <v>0</v>
      </c>
      <c r="BG351" s="280"/>
      <c r="BH351" s="284">
        <f t="shared" si="161"/>
        <v>0</v>
      </c>
      <c r="BI351" s="280" t="str">
        <f t="shared" si="162"/>
        <v/>
      </c>
      <c r="BJ351" s="280"/>
      <c r="BK351" s="284">
        <f t="shared" si="163"/>
        <v>0</v>
      </c>
      <c r="BL351" s="280"/>
      <c r="BM351" s="284">
        <f t="shared" si="164"/>
        <v>0</v>
      </c>
      <c r="BN351" s="271">
        <f t="shared" si="165"/>
        <v>0</v>
      </c>
      <c r="BO351" s="271" t="str">
        <f t="shared" si="166"/>
        <v>Confection</v>
      </c>
      <c r="BP351" s="271">
        <f t="shared" si="167"/>
        <v>0</v>
      </c>
      <c r="BQ351" s="269"/>
      <c r="BR351" s="269"/>
      <c r="BS351" s="269"/>
      <c r="BT351" s="285"/>
      <c r="BU351" s="273"/>
    </row>
    <row r="352" spans="1:73" ht="60.75" thickBot="1" x14ac:dyDescent="0.3">
      <c r="A352" s="269"/>
      <c r="B352" s="270"/>
      <c r="C352" s="271" t="str">
        <f t="shared" si="140"/>
        <v/>
      </c>
      <c r="D352" s="271" t="str">
        <f t="shared" si="141"/>
        <v/>
      </c>
      <c r="E352" s="270"/>
      <c r="F352" s="273"/>
      <c r="G352" s="269"/>
      <c r="H352" s="274"/>
      <c r="I352" s="274"/>
      <c r="J352" s="274"/>
      <c r="K352" s="274"/>
      <c r="L352" s="274"/>
      <c r="M352" s="275"/>
      <c r="N352" s="274"/>
      <c r="O352" s="276" t="str">
        <f t="shared" si="142"/>
        <v>Compéter montant FI</v>
      </c>
      <c r="P352" s="277" t="str">
        <f t="shared" si="143"/>
        <v/>
      </c>
      <c r="Q352" s="274"/>
      <c r="R352" s="276" t="str">
        <f t="shared" si="144"/>
        <v>Compléter montant contrat</v>
      </c>
      <c r="S352" s="278" t="str">
        <f t="shared" si="145"/>
        <v/>
      </c>
      <c r="T352" s="274"/>
      <c r="U352" s="276" t="str">
        <f t="shared" si="146"/>
        <v>Compléter montant contrat</v>
      </c>
      <c r="V352" s="279"/>
      <c r="W352" s="279"/>
      <c r="X352" s="279"/>
      <c r="Y352" s="274"/>
      <c r="Z352" s="280"/>
      <c r="AA352" s="281" t="str">
        <f t="shared" si="147"/>
        <v>Compléter date émission</v>
      </c>
      <c r="AB352" s="269"/>
      <c r="AC352" s="269"/>
      <c r="AD352" s="282"/>
      <c r="AE352" s="282"/>
      <c r="AF352" s="270"/>
      <c r="AG352" s="269"/>
      <c r="AH352" s="269"/>
      <c r="AI352" s="269"/>
      <c r="AJ352" s="269"/>
      <c r="AK352" s="283" t="str">
        <f t="shared" si="148"/>
        <v>Compléter mode de gestion et montant FI</v>
      </c>
      <c r="AL352" s="270"/>
      <c r="AM352" s="270"/>
      <c r="AN352" s="270"/>
      <c r="AO352" s="280"/>
      <c r="AP352" s="281" t="str">
        <f t="shared" si="149"/>
        <v>Préciser montant FI, mode de passation et Type marché</v>
      </c>
      <c r="AQ352" s="281" t="str">
        <f t="shared" si="150"/>
        <v>Préciser montant FI, mode de passation et Type marché</v>
      </c>
      <c r="AR352" s="281" t="str">
        <f t="shared" si="151"/>
        <v>Préciser montant FI, mode de passation et Type marché</v>
      </c>
      <c r="AS352" s="281" t="str">
        <f t="shared" si="152"/>
        <v>Préciser montant FI, mode de passation et Type marché</v>
      </c>
      <c r="AT352" s="281" t="str">
        <f t="shared" si="153"/>
        <v>Préciser montant FI, mode de passation et Type marché</v>
      </c>
      <c r="AU352" s="281" t="str">
        <f t="shared" si="154"/>
        <v>Compléter délais du marché</v>
      </c>
      <c r="AV352" s="281" t="str">
        <f t="shared" si="155"/>
        <v>Compléter délais du marché</v>
      </c>
      <c r="AW352" s="280"/>
      <c r="AX352" s="284">
        <f t="shared" si="156"/>
        <v>0</v>
      </c>
      <c r="AY352" s="280"/>
      <c r="AZ352" s="284">
        <f t="shared" si="157"/>
        <v>0</v>
      </c>
      <c r="BA352" s="280"/>
      <c r="BB352" s="284">
        <f t="shared" si="158"/>
        <v>0</v>
      </c>
      <c r="BC352" s="280"/>
      <c r="BD352" s="284">
        <f t="shared" si="159"/>
        <v>0</v>
      </c>
      <c r="BE352" s="280"/>
      <c r="BF352" s="284">
        <f t="shared" si="160"/>
        <v>0</v>
      </c>
      <c r="BG352" s="280"/>
      <c r="BH352" s="284">
        <f t="shared" si="161"/>
        <v>0</v>
      </c>
      <c r="BI352" s="280" t="str">
        <f t="shared" si="162"/>
        <v/>
      </c>
      <c r="BJ352" s="280"/>
      <c r="BK352" s="284">
        <f t="shared" si="163"/>
        <v>0</v>
      </c>
      <c r="BL352" s="280"/>
      <c r="BM352" s="284">
        <f t="shared" si="164"/>
        <v>0</v>
      </c>
      <c r="BN352" s="271">
        <f t="shared" si="165"/>
        <v>0</v>
      </c>
      <c r="BO352" s="271" t="str">
        <f t="shared" si="166"/>
        <v>Confection</v>
      </c>
      <c r="BP352" s="271">
        <f t="shared" si="167"/>
        <v>0</v>
      </c>
      <c r="BQ352" s="269"/>
      <c r="BR352" s="269"/>
      <c r="BS352" s="269"/>
      <c r="BT352" s="285"/>
      <c r="BU352" s="273"/>
    </row>
    <row r="353" spans="1:73" ht="60.75" thickBot="1" x14ac:dyDescent="0.3">
      <c r="A353" s="269"/>
      <c r="B353" s="270"/>
      <c r="C353" s="271" t="str">
        <f t="shared" si="140"/>
        <v/>
      </c>
      <c r="D353" s="271" t="str">
        <f t="shared" si="141"/>
        <v/>
      </c>
      <c r="E353" s="270"/>
      <c r="F353" s="273"/>
      <c r="G353" s="269"/>
      <c r="H353" s="274"/>
      <c r="I353" s="274"/>
      <c r="J353" s="274"/>
      <c r="K353" s="274"/>
      <c r="L353" s="274"/>
      <c r="M353" s="275"/>
      <c r="N353" s="274"/>
      <c r="O353" s="276" t="str">
        <f t="shared" si="142"/>
        <v>Compéter montant FI</v>
      </c>
      <c r="P353" s="277" t="str">
        <f t="shared" si="143"/>
        <v/>
      </c>
      <c r="Q353" s="274"/>
      <c r="R353" s="276" t="str">
        <f t="shared" si="144"/>
        <v>Compléter montant contrat</v>
      </c>
      <c r="S353" s="278" t="str">
        <f t="shared" si="145"/>
        <v/>
      </c>
      <c r="T353" s="274"/>
      <c r="U353" s="276" t="str">
        <f t="shared" si="146"/>
        <v>Compléter montant contrat</v>
      </c>
      <c r="V353" s="279"/>
      <c r="W353" s="279"/>
      <c r="X353" s="279"/>
      <c r="Y353" s="274"/>
      <c r="Z353" s="280"/>
      <c r="AA353" s="281" t="str">
        <f t="shared" si="147"/>
        <v>Compléter date émission</v>
      </c>
      <c r="AB353" s="269"/>
      <c r="AC353" s="269"/>
      <c r="AD353" s="282"/>
      <c r="AE353" s="282"/>
      <c r="AF353" s="270"/>
      <c r="AG353" s="269"/>
      <c r="AH353" s="269"/>
      <c r="AI353" s="269"/>
      <c r="AJ353" s="269"/>
      <c r="AK353" s="283" t="str">
        <f t="shared" si="148"/>
        <v>Compléter mode de gestion et montant FI</v>
      </c>
      <c r="AL353" s="270"/>
      <c r="AM353" s="270"/>
      <c r="AN353" s="270"/>
      <c r="AO353" s="280"/>
      <c r="AP353" s="281" t="str">
        <f t="shared" si="149"/>
        <v>Préciser montant FI, mode de passation et Type marché</v>
      </c>
      <c r="AQ353" s="281" t="str">
        <f t="shared" si="150"/>
        <v>Préciser montant FI, mode de passation et Type marché</v>
      </c>
      <c r="AR353" s="281" t="str">
        <f t="shared" si="151"/>
        <v>Préciser montant FI, mode de passation et Type marché</v>
      </c>
      <c r="AS353" s="281" t="str">
        <f t="shared" si="152"/>
        <v>Préciser montant FI, mode de passation et Type marché</v>
      </c>
      <c r="AT353" s="281" t="str">
        <f t="shared" si="153"/>
        <v>Préciser montant FI, mode de passation et Type marché</v>
      </c>
      <c r="AU353" s="281" t="str">
        <f t="shared" si="154"/>
        <v>Compléter délais du marché</v>
      </c>
      <c r="AV353" s="281" t="str">
        <f t="shared" si="155"/>
        <v>Compléter délais du marché</v>
      </c>
      <c r="AW353" s="280"/>
      <c r="AX353" s="284">
        <f t="shared" si="156"/>
        <v>0</v>
      </c>
      <c r="AY353" s="280"/>
      <c r="AZ353" s="284">
        <f t="shared" si="157"/>
        <v>0</v>
      </c>
      <c r="BA353" s="280"/>
      <c r="BB353" s="284">
        <f t="shared" si="158"/>
        <v>0</v>
      </c>
      <c r="BC353" s="280"/>
      <c r="BD353" s="284">
        <f t="shared" si="159"/>
        <v>0</v>
      </c>
      <c r="BE353" s="280"/>
      <c r="BF353" s="284">
        <f t="shared" si="160"/>
        <v>0</v>
      </c>
      <c r="BG353" s="280"/>
      <c r="BH353" s="284">
        <f t="shared" si="161"/>
        <v>0</v>
      </c>
      <c r="BI353" s="280" t="str">
        <f t="shared" si="162"/>
        <v/>
      </c>
      <c r="BJ353" s="280"/>
      <c r="BK353" s="284">
        <f t="shared" si="163"/>
        <v>0</v>
      </c>
      <c r="BL353" s="280"/>
      <c r="BM353" s="284">
        <f t="shared" si="164"/>
        <v>0</v>
      </c>
      <c r="BN353" s="271">
        <f t="shared" si="165"/>
        <v>0</v>
      </c>
      <c r="BO353" s="271" t="str">
        <f t="shared" si="166"/>
        <v>Confection</v>
      </c>
      <c r="BP353" s="271">
        <f t="shared" si="167"/>
        <v>0</v>
      </c>
      <c r="BQ353" s="269"/>
      <c r="BR353" s="269"/>
      <c r="BS353" s="269"/>
      <c r="BT353" s="285"/>
      <c r="BU353" s="273"/>
    </row>
    <row r="354" spans="1:73" ht="60.75" thickBot="1" x14ac:dyDescent="0.3">
      <c r="A354" s="269"/>
      <c r="B354" s="270"/>
      <c r="C354" s="271" t="str">
        <f t="shared" si="140"/>
        <v/>
      </c>
      <c r="D354" s="271" t="str">
        <f t="shared" si="141"/>
        <v/>
      </c>
      <c r="E354" s="270"/>
      <c r="F354" s="273"/>
      <c r="G354" s="269"/>
      <c r="H354" s="274"/>
      <c r="I354" s="274"/>
      <c r="J354" s="274"/>
      <c r="K354" s="274"/>
      <c r="L354" s="274"/>
      <c r="M354" s="275"/>
      <c r="N354" s="274"/>
      <c r="O354" s="276" t="str">
        <f t="shared" si="142"/>
        <v>Compéter montant FI</v>
      </c>
      <c r="P354" s="277" t="str">
        <f t="shared" si="143"/>
        <v/>
      </c>
      <c r="Q354" s="274"/>
      <c r="R354" s="276" t="str">
        <f t="shared" si="144"/>
        <v>Compléter montant contrat</v>
      </c>
      <c r="S354" s="278" t="str">
        <f t="shared" si="145"/>
        <v/>
      </c>
      <c r="T354" s="274"/>
      <c r="U354" s="276" t="str">
        <f t="shared" si="146"/>
        <v>Compléter montant contrat</v>
      </c>
      <c r="V354" s="279"/>
      <c r="W354" s="279"/>
      <c r="X354" s="279"/>
      <c r="Y354" s="274"/>
      <c r="Z354" s="280"/>
      <c r="AA354" s="281" t="str">
        <f t="shared" si="147"/>
        <v>Compléter date émission</v>
      </c>
      <c r="AB354" s="269"/>
      <c r="AC354" s="269"/>
      <c r="AD354" s="282"/>
      <c r="AE354" s="282"/>
      <c r="AF354" s="270"/>
      <c r="AG354" s="269"/>
      <c r="AH354" s="269"/>
      <c r="AI354" s="269"/>
      <c r="AJ354" s="269"/>
      <c r="AK354" s="283" t="str">
        <f t="shared" si="148"/>
        <v>Compléter mode de gestion et montant FI</v>
      </c>
      <c r="AL354" s="270"/>
      <c r="AM354" s="270"/>
      <c r="AN354" s="270"/>
      <c r="AO354" s="280"/>
      <c r="AP354" s="281" t="str">
        <f t="shared" si="149"/>
        <v>Préciser montant FI, mode de passation et Type marché</v>
      </c>
      <c r="AQ354" s="281" t="str">
        <f t="shared" si="150"/>
        <v>Préciser montant FI, mode de passation et Type marché</v>
      </c>
      <c r="AR354" s="281" t="str">
        <f t="shared" si="151"/>
        <v>Préciser montant FI, mode de passation et Type marché</v>
      </c>
      <c r="AS354" s="281" t="str">
        <f t="shared" si="152"/>
        <v>Préciser montant FI, mode de passation et Type marché</v>
      </c>
      <c r="AT354" s="281" t="str">
        <f t="shared" si="153"/>
        <v>Préciser montant FI, mode de passation et Type marché</v>
      </c>
      <c r="AU354" s="281" t="str">
        <f t="shared" si="154"/>
        <v>Compléter délais du marché</v>
      </c>
      <c r="AV354" s="281" t="str">
        <f t="shared" si="155"/>
        <v>Compléter délais du marché</v>
      </c>
      <c r="AW354" s="280"/>
      <c r="AX354" s="284">
        <f t="shared" si="156"/>
        <v>0</v>
      </c>
      <c r="AY354" s="280"/>
      <c r="AZ354" s="284">
        <f t="shared" si="157"/>
        <v>0</v>
      </c>
      <c r="BA354" s="280"/>
      <c r="BB354" s="284">
        <f t="shared" si="158"/>
        <v>0</v>
      </c>
      <c r="BC354" s="280"/>
      <c r="BD354" s="284">
        <f t="shared" si="159"/>
        <v>0</v>
      </c>
      <c r="BE354" s="280"/>
      <c r="BF354" s="284">
        <f t="shared" si="160"/>
        <v>0</v>
      </c>
      <c r="BG354" s="280"/>
      <c r="BH354" s="284">
        <f t="shared" si="161"/>
        <v>0</v>
      </c>
      <c r="BI354" s="280" t="str">
        <f t="shared" si="162"/>
        <v/>
      </c>
      <c r="BJ354" s="280"/>
      <c r="BK354" s="284">
        <f t="shared" si="163"/>
        <v>0</v>
      </c>
      <c r="BL354" s="280"/>
      <c r="BM354" s="284">
        <f t="shared" si="164"/>
        <v>0</v>
      </c>
      <c r="BN354" s="271">
        <f t="shared" si="165"/>
        <v>0</v>
      </c>
      <c r="BO354" s="271" t="str">
        <f t="shared" si="166"/>
        <v>Confection</v>
      </c>
      <c r="BP354" s="271">
        <f t="shared" si="167"/>
        <v>0</v>
      </c>
      <c r="BQ354" s="269"/>
      <c r="BR354" s="269"/>
      <c r="BS354" s="269"/>
      <c r="BT354" s="285"/>
      <c r="BU354" s="273"/>
    </row>
    <row r="355" spans="1:73" ht="60.75" thickBot="1" x14ac:dyDescent="0.3">
      <c r="A355" s="269"/>
      <c r="B355" s="270"/>
      <c r="C355" s="271" t="str">
        <f t="shared" si="140"/>
        <v/>
      </c>
      <c r="D355" s="271" t="str">
        <f t="shared" si="141"/>
        <v/>
      </c>
      <c r="E355" s="270"/>
      <c r="F355" s="273"/>
      <c r="G355" s="269"/>
      <c r="H355" s="274"/>
      <c r="I355" s="274"/>
      <c r="J355" s="274"/>
      <c r="K355" s="274"/>
      <c r="L355" s="274"/>
      <c r="M355" s="275"/>
      <c r="N355" s="274"/>
      <c r="O355" s="276" t="str">
        <f t="shared" si="142"/>
        <v>Compéter montant FI</v>
      </c>
      <c r="P355" s="277" t="str">
        <f t="shared" si="143"/>
        <v/>
      </c>
      <c r="Q355" s="274"/>
      <c r="R355" s="276" t="str">
        <f t="shared" si="144"/>
        <v>Compléter montant contrat</v>
      </c>
      <c r="S355" s="278" t="str">
        <f t="shared" si="145"/>
        <v/>
      </c>
      <c r="T355" s="274"/>
      <c r="U355" s="276" t="str">
        <f t="shared" si="146"/>
        <v>Compléter montant contrat</v>
      </c>
      <c r="V355" s="279"/>
      <c r="W355" s="279"/>
      <c r="X355" s="279"/>
      <c r="Y355" s="274"/>
      <c r="Z355" s="280"/>
      <c r="AA355" s="281" t="str">
        <f t="shared" si="147"/>
        <v>Compléter date émission</v>
      </c>
      <c r="AB355" s="269"/>
      <c r="AC355" s="269"/>
      <c r="AD355" s="282"/>
      <c r="AE355" s="282"/>
      <c r="AF355" s="270"/>
      <c r="AG355" s="269"/>
      <c r="AH355" s="269"/>
      <c r="AI355" s="269"/>
      <c r="AJ355" s="269"/>
      <c r="AK355" s="283" t="str">
        <f t="shared" si="148"/>
        <v>Compléter mode de gestion et montant FI</v>
      </c>
      <c r="AL355" s="270"/>
      <c r="AM355" s="270"/>
      <c r="AN355" s="270"/>
      <c r="AO355" s="280"/>
      <c r="AP355" s="281" t="str">
        <f t="shared" si="149"/>
        <v>Préciser montant FI, mode de passation et Type marché</v>
      </c>
      <c r="AQ355" s="281" t="str">
        <f t="shared" si="150"/>
        <v>Préciser montant FI, mode de passation et Type marché</v>
      </c>
      <c r="AR355" s="281" t="str">
        <f t="shared" si="151"/>
        <v>Préciser montant FI, mode de passation et Type marché</v>
      </c>
      <c r="AS355" s="281" t="str">
        <f t="shared" si="152"/>
        <v>Préciser montant FI, mode de passation et Type marché</v>
      </c>
      <c r="AT355" s="281" t="str">
        <f t="shared" si="153"/>
        <v>Préciser montant FI, mode de passation et Type marché</v>
      </c>
      <c r="AU355" s="281" t="str">
        <f t="shared" si="154"/>
        <v>Compléter délais du marché</v>
      </c>
      <c r="AV355" s="281" t="str">
        <f t="shared" si="155"/>
        <v>Compléter délais du marché</v>
      </c>
      <c r="AW355" s="280"/>
      <c r="AX355" s="284">
        <f t="shared" si="156"/>
        <v>0</v>
      </c>
      <c r="AY355" s="280"/>
      <c r="AZ355" s="284">
        <f t="shared" si="157"/>
        <v>0</v>
      </c>
      <c r="BA355" s="280"/>
      <c r="BB355" s="284">
        <f t="shared" si="158"/>
        <v>0</v>
      </c>
      <c r="BC355" s="280"/>
      <c r="BD355" s="284">
        <f t="shared" si="159"/>
        <v>0</v>
      </c>
      <c r="BE355" s="280"/>
      <c r="BF355" s="284">
        <f t="shared" si="160"/>
        <v>0</v>
      </c>
      <c r="BG355" s="280"/>
      <c r="BH355" s="284">
        <f t="shared" si="161"/>
        <v>0</v>
      </c>
      <c r="BI355" s="280" t="str">
        <f t="shared" si="162"/>
        <v/>
      </c>
      <c r="BJ355" s="280"/>
      <c r="BK355" s="284">
        <f t="shared" si="163"/>
        <v>0</v>
      </c>
      <c r="BL355" s="280"/>
      <c r="BM355" s="284">
        <f t="shared" si="164"/>
        <v>0</v>
      </c>
      <c r="BN355" s="271">
        <f t="shared" si="165"/>
        <v>0</v>
      </c>
      <c r="BO355" s="271" t="str">
        <f t="shared" si="166"/>
        <v>Confection</v>
      </c>
      <c r="BP355" s="271">
        <f t="shared" si="167"/>
        <v>0</v>
      </c>
      <c r="BQ355" s="269"/>
      <c r="BR355" s="269"/>
      <c r="BS355" s="269"/>
      <c r="BT355" s="285"/>
      <c r="BU355" s="273"/>
    </row>
    <row r="356" spans="1:73" ht="60.75" thickBot="1" x14ac:dyDescent="0.3">
      <c r="A356" s="269"/>
      <c r="B356" s="270"/>
      <c r="C356" s="271" t="str">
        <f t="shared" si="140"/>
        <v/>
      </c>
      <c r="D356" s="271" t="str">
        <f t="shared" si="141"/>
        <v/>
      </c>
      <c r="E356" s="270"/>
      <c r="F356" s="273"/>
      <c r="G356" s="269"/>
      <c r="H356" s="274"/>
      <c r="I356" s="274"/>
      <c r="J356" s="274"/>
      <c r="K356" s="274"/>
      <c r="L356" s="274"/>
      <c r="M356" s="275"/>
      <c r="N356" s="274"/>
      <c r="O356" s="276" t="str">
        <f t="shared" si="142"/>
        <v>Compéter montant FI</v>
      </c>
      <c r="P356" s="277" t="str">
        <f t="shared" si="143"/>
        <v/>
      </c>
      <c r="Q356" s="274"/>
      <c r="R356" s="276" t="str">
        <f t="shared" si="144"/>
        <v>Compléter montant contrat</v>
      </c>
      <c r="S356" s="278" t="str">
        <f t="shared" si="145"/>
        <v/>
      </c>
      <c r="T356" s="274"/>
      <c r="U356" s="276" t="str">
        <f t="shared" si="146"/>
        <v>Compléter montant contrat</v>
      </c>
      <c r="V356" s="279"/>
      <c r="W356" s="279"/>
      <c r="X356" s="279"/>
      <c r="Y356" s="274"/>
      <c r="Z356" s="280"/>
      <c r="AA356" s="281" t="str">
        <f t="shared" si="147"/>
        <v>Compléter date émission</v>
      </c>
      <c r="AB356" s="269"/>
      <c r="AC356" s="269"/>
      <c r="AD356" s="282"/>
      <c r="AE356" s="282"/>
      <c r="AF356" s="270"/>
      <c r="AG356" s="269"/>
      <c r="AH356" s="269"/>
      <c r="AI356" s="269"/>
      <c r="AJ356" s="269"/>
      <c r="AK356" s="283" t="str">
        <f t="shared" si="148"/>
        <v>Compléter mode de gestion et montant FI</v>
      </c>
      <c r="AL356" s="270"/>
      <c r="AM356" s="270"/>
      <c r="AN356" s="270"/>
      <c r="AO356" s="280"/>
      <c r="AP356" s="281" t="str">
        <f t="shared" si="149"/>
        <v>Préciser montant FI, mode de passation et Type marché</v>
      </c>
      <c r="AQ356" s="281" t="str">
        <f t="shared" si="150"/>
        <v>Préciser montant FI, mode de passation et Type marché</v>
      </c>
      <c r="AR356" s="281" t="str">
        <f t="shared" si="151"/>
        <v>Préciser montant FI, mode de passation et Type marché</v>
      </c>
      <c r="AS356" s="281" t="str">
        <f t="shared" si="152"/>
        <v>Préciser montant FI, mode de passation et Type marché</v>
      </c>
      <c r="AT356" s="281" t="str">
        <f t="shared" si="153"/>
        <v>Préciser montant FI, mode de passation et Type marché</v>
      </c>
      <c r="AU356" s="281" t="str">
        <f t="shared" si="154"/>
        <v>Compléter délais du marché</v>
      </c>
      <c r="AV356" s="281" t="str">
        <f t="shared" si="155"/>
        <v>Compléter délais du marché</v>
      </c>
      <c r="AW356" s="280"/>
      <c r="AX356" s="284">
        <f t="shared" si="156"/>
        <v>0</v>
      </c>
      <c r="AY356" s="280"/>
      <c r="AZ356" s="284">
        <f t="shared" si="157"/>
        <v>0</v>
      </c>
      <c r="BA356" s="280"/>
      <c r="BB356" s="284">
        <f t="shared" si="158"/>
        <v>0</v>
      </c>
      <c r="BC356" s="280"/>
      <c r="BD356" s="284">
        <f t="shared" si="159"/>
        <v>0</v>
      </c>
      <c r="BE356" s="280"/>
      <c r="BF356" s="284">
        <f t="shared" si="160"/>
        <v>0</v>
      </c>
      <c r="BG356" s="280"/>
      <c r="BH356" s="284">
        <f t="shared" si="161"/>
        <v>0</v>
      </c>
      <c r="BI356" s="280" t="str">
        <f t="shared" si="162"/>
        <v/>
      </c>
      <c r="BJ356" s="280"/>
      <c r="BK356" s="284">
        <f t="shared" si="163"/>
        <v>0</v>
      </c>
      <c r="BL356" s="280"/>
      <c r="BM356" s="284">
        <f t="shared" si="164"/>
        <v>0</v>
      </c>
      <c r="BN356" s="271">
        <f t="shared" si="165"/>
        <v>0</v>
      </c>
      <c r="BO356" s="271" t="str">
        <f t="shared" si="166"/>
        <v>Confection</v>
      </c>
      <c r="BP356" s="271">
        <f t="shared" si="167"/>
        <v>0</v>
      </c>
      <c r="BQ356" s="269"/>
      <c r="BR356" s="269"/>
      <c r="BS356" s="269"/>
      <c r="BT356" s="285"/>
      <c r="BU356" s="273"/>
    </row>
    <row r="357" spans="1:73" ht="60.75" thickBot="1" x14ac:dyDescent="0.3">
      <c r="A357" s="269"/>
      <c r="B357" s="270"/>
      <c r="C357" s="271" t="str">
        <f t="shared" si="140"/>
        <v/>
      </c>
      <c r="D357" s="271" t="str">
        <f t="shared" si="141"/>
        <v/>
      </c>
      <c r="E357" s="270"/>
      <c r="F357" s="273"/>
      <c r="G357" s="269"/>
      <c r="H357" s="274"/>
      <c r="I357" s="274"/>
      <c r="J357" s="274"/>
      <c r="K357" s="274"/>
      <c r="L357" s="274"/>
      <c r="M357" s="275"/>
      <c r="N357" s="274"/>
      <c r="O357" s="276" t="str">
        <f t="shared" si="142"/>
        <v>Compéter montant FI</v>
      </c>
      <c r="P357" s="277" t="str">
        <f t="shared" si="143"/>
        <v/>
      </c>
      <c r="Q357" s="274"/>
      <c r="R357" s="276" t="str">
        <f t="shared" si="144"/>
        <v>Compléter montant contrat</v>
      </c>
      <c r="S357" s="278" t="str">
        <f t="shared" si="145"/>
        <v/>
      </c>
      <c r="T357" s="274"/>
      <c r="U357" s="276" t="str">
        <f t="shared" si="146"/>
        <v>Compléter montant contrat</v>
      </c>
      <c r="V357" s="279"/>
      <c r="W357" s="279"/>
      <c r="X357" s="279"/>
      <c r="Y357" s="274"/>
      <c r="Z357" s="280"/>
      <c r="AA357" s="281" t="str">
        <f t="shared" si="147"/>
        <v>Compléter date émission</v>
      </c>
      <c r="AB357" s="269"/>
      <c r="AC357" s="269"/>
      <c r="AD357" s="282"/>
      <c r="AE357" s="282"/>
      <c r="AF357" s="270"/>
      <c r="AG357" s="269"/>
      <c r="AH357" s="269"/>
      <c r="AI357" s="269"/>
      <c r="AJ357" s="269"/>
      <c r="AK357" s="283" t="str">
        <f t="shared" si="148"/>
        <v>Compléter mode de gestion et montant FI</v>
      </c>
      <c r="AL357" s="270"/>
      <c r="AM357" s="270"/>
      <c r="AN357" s="270"/>
      <c r="AO357" s="280"/>
      <c r="AP357" s="281" t="str">
        <f t="shared" si="149"/>
        <v>Préciser montant FI, mode de passation et Type marché</v>
      </c>
      <c r="AQ357" s="281" t="str">
        <f t="shared" si="150"/>
        <v>Préciser montant FI, mode de passation et Type marché</v>
      </c>
      <c r="AR357" s="281" t="str">
        <f t="shared" si="151"/>
        <v>Préciser montant FI, mode de passation et Type marché</v>
      </c>
      <c r="AS357" s="281" t="str">
        <f t="shared" si="152"/>
        <v>Préciser montant FI, mode de passation et Type marché</v>
      </c>
      <c r="AT357" s="281" t="str">
        <f t="shared" si="153"/>
        <v>Préciser montant FI, mode de passation et Type marché</v>
      </c>
      <c r="AU357" s="281" t="str">
        <f t="shared" si="154"/>
        <v>Compléter délais du marché</v>
      </c>
      <c r="AV357" s="281" t="str">
        <f t="shared" si="155"/>
        <v>Compléter délais du marché</v>
      </c>
      <c r="AW357" s="280"/>
      <c r="AX357" s="284">
        <f t="shared" si="156"/>
        <v>0</v>
      </c>
      <c r="AY357" s="280"/>
      <c r="AZ357" s="284">
        <f t="shared" si="157"/>
        <v>0</v>
      </c>
      <c r="BA357" s="280"/>
      <c r="BB357" s="284">
        <f t="shared" si="158"/>
        <v>0</v>
      </c>
      <c r="BC357" s="280"/>
      <c r="BD357" s="284">
        <f t="shared" si="159"/>
        <v>0</v>
      </c>
      <c r="BE357" s="280"/>
      <c r="BF357" s="284">
        <f t="shared" si="160"/>
        <v>0</v>
      </c>
      <c r="BG357" s="280"/>
      <c r="BH357" s="284">
        <f t="shared" si="161"/>
        <v>0</v>
      </c>
      <c r="BI357" s="280" t="str">
        <f t="shared" si="162"/>
        <v/>
      </c>
      <c r="BJ357" s="280"/>
      <c r="BK357" s="284">
        <f t="shared" si="163"/>
        <v>0</v>
      </c>
      <c r="BL357" s="280"/>
      <c r="BM357" s="284">
        <f t="shared" si="164"/>
        <v>0</v>
      </c>
      <c r="BN357" s="271">
        <f t="shared" si="165"/>
        <v>0</v>
      </c>
      <c r="BO357" s="271" t="str">
        <f t="shared" si="166"/>
        <v>Confection</v>
      </c>
      <c r="BP357" s="271">
        <f t="shared" si="167"/>
        <v>0</v>
      </c>
      <c r="BQ357" s="269"/>
      <c r="BR357" s="269"/>
      <c r="BS357" s="269"/>
      <c r="BT357" s="285"/>
      <c r="BU357" s="273"/>
    </row>
    <row r="358" spans="1:73" ht="60.75" thickBot="1" x14ac:dyDescent="0.3">
      <c r="A358" s="269"/>
      <c r="B358" s="270"/>
      <c r="C358" s="271" t="str">
        <f t="shared" si="140"/>
        <v/>
      </c>
      <c r="D358" s="271" t="str">
        <f t="shared" si="141"/>
        <v/>
      </c>
      <c r="E358" s="270"/>
      <c r="F358" s="273"/>
      <c r="G358" s="269"/>
      <c r="H358" s="274"/>
      <c r="I358" s="274"/>
      <c r="J358" s="274"/>
      <c r="K358" s="274"/>
      <c r="L358" s="274"/>
      <c r="M358" s="275"/>
      <c r="N358" s="274"/>
      <c r="O358" s="276" t="str">
        <f t="shared" si="142"/>
        <v>Compéter montant FI</v>
      </c>
      <c r="P358" s="277" t="str">
        <f t="shared" si="143"/>
        <v/>
      </c>
      <c r="Q358" s="274"/>
      <c r="R358" s="276" t="str">
        <f t="shared" si="144"/>
        <v>Compléter montant contrat</v>
      </c>
      <c r="S358" s="278" t="str">
        <f t="shared" si="145"/>
        <v/>
      </c>
      <c r="T358" s="274"/>
      <c r="U358" s="276" t="str">
        <f t="shared" si="146"/>
        <v>Compléter montant contrat</v>
      </c>
      <c r="V358" s="279"/>
      <c r="W358" s="279"/>
      <c r="X358" s="279"/>
      <c r="Y358" s="274"/>
      <c r="Z358" s="280"/>
      <c r="AA358" s="281" t="str">
        <f t="shared" si="147"/>
        <v>Compléter date émission</v>
      </c>
      <c r="AB358" s="269"/>
      <c r="AC358" s="269"/>
      <c r="AD358" s="282"/>
      <c r="AE358" s="282"/>
      <c r="AF358" s="270"/>
      <c r="AG358" s="269"/>
      <c r="AH358" s="269"/>
      <c r="AI358" s="269"/>
      <c r="AJ358" s="269"/>
      <c r="AK358" s="283" t="str">
        <f t="shared" si="148"/>
        <v>Compléter mode de gestion et montant FI</v>
      </c>
      <c r="AL358" s="270"/>
      <c r="AM358" s="270"/>
      <c r="AN358" s="270"/>
      <c r="AO358" s="280"/>
      <c r="AP358" s="281" t="str">
        <f t="shared" si="149"/>
        <v>Préciser montant FI, mode de passation et Type marché</v>
      </c>
      <c r="AQ358" s="281" t="str">
        <f t="shared" si="150"/>
        <v>Préciser montant FI, mode de passation et Type marché</v>
      </c>
      <c r="AR358" s="281" t="str">
        <f t="shared" si="151"/>
        <v>Préciser montant FI, mode de passation et Type marché</v>
      </c>
      <c r="AS358" s="281" t="str">
        <f t="shared" si="152"/>
        <v>Préciser montant FI, mode de passation et Type marché</v>
      </c>
      <c r="AT358" s="281" t="str">
        <f t="shared" si="153"/>
        <v>Préciser montant FI, mode de passation et Type marché</v>
      </c>
      <c r="AU358" s="281" t="str">
        <f t="shared" si="154"/>
        <v>Compléter délais du marché</v>
      </c>
      <c r="AV358" s="281" t="str">
        <f t="shared" si="155"/>
        <v>Compléter délais du marché</v>
      </c>
      <c r="AW358" s="280"/>
      <c r="AX358" s="284">
        <f t="shared" si="156"/>
        <v>0</v>
      </c>
      <c r="AY358" s="280"/>
      <c r="AZ358" s="284">
        <f t="shared" si="157"/>
        <v>0</v>
      </c>
      <c r="BA358" s="280"/>
      <c r="BB358" s="284">
        <f t="shared" si="158"/>
        <v>0</v>
      </c>
      <c r="BC358" s="280"/>
      <c r="BD358" s="284">
        <f t="shared" si="159"/>
        <v>0</v>
      </c>
      <c r="BE358" s="280"/>
      <c r="BF358" s="284">
        <f t="shared" si="160"/>
        <v>0</v>
      </c>
      <c r="BG358" s="280"/>
      <c r="BH358" s="284">
        <f t="shared" si="161"/>
        <v>0</v>
      </c>
      <c r="BI358" s="280" t="str">
        <f t="shared" si="162"/>
        <v/>
      </c>
      <c r="BJ358" s="280"/>
      <c r="BK358" s="284">
        <f t="shared" si="163"/>
        <v>0</v>
      </c>
      <c r="BL358" s="280"/>
      <c r="BM358" s="284">
        <f t="shared" si="164"/>
        <v>0</v>
      </c>
      <c r="BN358" s="271">
        <f t="shared" si="165"/>
        <v>0</v>
      </c>
      <c r="BO358" s="271" t="str">
        <f t="shared" si="166"/>
        <v>Confection</v>
      </c>
      <c r="BP358" s="271">
        <f t="shared" si="167"/>
        <v>0</v>
      </c>
      <c r="BQ358" s="269"/>
      <c r="BR358" s="269"/>
      <c r="BS358" s="269"/>
      <c r="BT358" s="285"/>
      <c r="BU358" s="273"/>
    </row>
    <row r="359" spans="1:73" ht="60.75" thickBot="1" x14ac:dyDescent="0.3">
      <c r="A359" s="269"/>
      <c r="B359" s="270"/>
      <c r="C359" s="271" t="str">
        <f t="shared" si="140"/>
        <v/>
      </c>
      <c r="D359" s="271" t="str">
        <f t="shared" si="141"/>
        <v/>
      </c>
      <c r="E359" s="270"/>
      <c r="F359" s="273"/>
      <c r="G359" s="269"/>
      <c r="H359" s="274"/>
      <c r="I359" s="274"/>
      <c r="J359" s="274"/>
      <c r="K359" s="274"/>
      <c r="L359" s="274"/>
      <c r="M359" s="275"/>
      <c r="N359" s="274"/>
      <c r="O359" s="276" t="str">
        <f t="shared" si="142"/>
        <v>Compéter montant FI</v>
      </c>
      <c r="P359" s="277" t="str">
        <f t="shared" si="143"/>
        <v/>
      </c>
      <c r="Q359" s="274"/>
      <c r="R359" s="276" t="str">
        <f t="shared" si="144"/>
        <v>Compléter montant contrat</v>
      </c>
      <c r="S359" s="278" t="str">
        <f t="shared" si="145"/>
        <v/>
      </c>
      <c r="T359" s="274"/>
      <c r="U359" s="276" t="str">
        <f t="shared" si="146"/>
        <v>Compléter montant contrat</v>
      </c>
      <c r="V359" s="279"/>
      <c r="W359" s="279"/>
      <c r="X359" s="279"/>
      <c r="Y359" s="274"/>
      <c r="Z359" s="280"/>
      <c r="AA359" s="281" t="str">
        <f t="shared" si="147"/>
        <v>Compléter date émission</v>
      </c>
      <c r="AB359" s="269"/>
      <c r="AC359" s="269"/>
      <c r="AD359" s="282"/>
      <c r="AE359" s="282"/>
      <c r="AF359" s="270"/>
      <c r="AG359" s="269"/>
      <c r="AH359" s="269"/>
      <c r="AI359" s="269"/>
      <c r="AJ359" s="269"/>
      <c r="AK359" s="283" t="str">
        <f t="shared" si="148"/>
        <v>Compléter mode de gestion et montant FI</v>
      </c>
      <c r="AL359" s="270"/>
      <c r="AM359" s="270"/>
      <c r="AN359" s="270"/>
      <c r="AO359" s="280"/>
      <c r="AP359" s="281" t="str">
        <f t="shared" si="149"/>
        <v>Préciser montant FI, mode de passation et Type marché</v>
      </c>
      <c r="AQ359" s="281" t="str">
        <f t="shared" si="150"/>
        <v>Préciser montant FI, mode de passation et Type marché</v>
      </c>
      <c r="AR359" s="281" t="str">
        <f t="shared" si="151"/>
        <v>Préciser montant FI, mode de passation et Type marché</v>
      </c>
      <c r="AS359" s="281" t="str">
        <f t="shared" si="152"/>
        <v>Préciser montant FI, mode de passation et Type marché</v>
      </c>
      <c r="AT359" s="281" t="str">
        <f t="shared" si="153"/>
        <v>Préciser montant FI, mode de passation et Type marché</v>
      </c>
      <c r="AU359" s="281" t="str">
        <f t="shared" si="154"/>
        <v>Compléter délais du marché</v>
      </c>
      <c r="AV359" s="281" t="str">
        <f t="shared" si="155"/>
        <v>Compléter délais du marché</v>
      </c>
      <c r="AW359" s="280"/>
      <c r="AX359" s="284">
        <f t="shared" si="156"/>
        <v>0</v>
      </c>
      <c r="AY359" s="280"/>
      <c r="AZ359" s="284">
        <f t="shared" si="157"/>
        <v>0</v>
      </c>
      <c r="BA359" s="280"/>
      <c r="BB359" s="284">
        <f t="shared" si="158"/>
        <v>0</v>
      </c>
      <c r="BC359" s="280"/>
      <c r="BD359" s="284">
        <f t="shared" si="159"/>
        <v>0</v>
      </c>
      <c r="BE359" s="280"/>
      <c r="BF359" s="284">
        <f t="shared" si="160"/>
        <v>0</v>
      </c>
      <c r="BG359" s="280"/>
      <c r="BH359" s="284">
        <f t="shared" si="161"/>
        <v>0</v>
      </c>
      <c r="BI359" s="280" t="str">
        <f t="shared" si="162"/>
        <v/>
      </c>
      <c r="BJ359" s="280"/>
      <c r="BK359" s="284">
        <f t="shared" si="163"/>
        <v>0</v>
      </c>
      <c r="BL359" s="280"/>
      <c r="BM359" s="284">
        <f t="shared" si="164"/>
        <v>0</v>
      </c>
      <c r="BN359" s="271">
        <f t="shared" si="165"/>
        <v>0</v>
      </c>
      <c r="BO359" s="271" t="str">
        <f t="shared" si="166"/>
        <v>Confection</v>
      </c>
      <c r="BP359" s="271">
        <f t="shared" si="167"/>
        <v>0</v>
      </c>
      <c r="BQ359" s="269"/>
      <c r="BR359" s="269"/>
      <c r="BS359" s="269"/>
      <c r="BT359" s="285"/>
      <c r="BU359" s="273"/>
    </row>
    <row r="360" spans="1:73" ht="60.75" thickBot="1" x14ac:dyDescent="0.3">
      <c r="A360" s="269"/>
      <c r="B360" s="270"/>
      <c r="C360" s="271" t="str">
        <f t="shared" si="140"/>
        <v/>
      </c>
      <c r="D360" s="271" t="str">
        <f t="shared" si="141"/>
        <v/>
      </c>
      <c r="E360" s="270"/>
      <c r="F360" s="273"/>
      <c r="G360" s="269"/>
      <c r="H360" s="274"/>
      <c r="I360" s="274"/>
      <c r="J360" s="274"/>
      <c r="K360" s="274"/>
      <c r="L360" s="274"/>
      <c r="M360" s="275"/>
      <c r="N360" s="274"/>
      <c r="O360" s="276" t="str">
        <f t="shared" si="142"/>
        <v>Compéter montant FI</v>
      </c>
      <c r="P360" s="277" t="str">
        <f t="shared" si="143"/>
        <v/>
      </c>
      <c r="Q360" s="274"/>
      <c r="R360" s="276" t="str">
        <f t="shared" si="144"/>
        <v>Compléter montant contrat</v>
      </c>
      <c r="S360" s="278" t="str">
        <f t="shared" si="145"/>
        <v/>
      </c>
      <c r="T360" s="274"/>
      <c r="U360" s="276" t="str">
        <f t="shared" si="146"/>
        <v>Compléter montant contrat</v>
      </c>
      <c r="V360" s="279"/>
      <c r="W360" s="279"/>
      <c r="X360" s="279"/>
      <c r="Y360" s="274"/>
      <c r="Z360" s="280"/>
      <c r="AA360" s="281" t="str">
        <f t="shared" si="147"/>
        <v>Compléter date émission</v>
      </c>
      <c r="AB360" s="269"/>
      <c r="AC360" s="269"/>
      <c r="AD360" s="282"/>
      <c r="AE360" s="282"/>
      <c r="AF360" s="270"/>
      <c r="AG360" s="269"/>
      <c r="AH360" s="269"/>
      <c r="AI360" s="269"/>
      <c r="AJ360" s="269"/>
      <c r="AK360" s="283" t="str">
        <f t="shared" si="148"/>
        <v>Compléter mode de gestion et montant FI</v>
      </c>
      <c r="AL360" s="270"/>
      <c r="AM360" s="270"/>
      <c r="AN360" s="270"/>
      <c r="AO360" s="280"/>
      <c r="AP360" s="281" t="str">
        <f t="shared" si="149"/>
        <v>Préciser montant FI, mode de passation et Type marché</v>
      </c>
      <c r="AQ360" s="281" t="str">
        <f t="shared" si="150"/>
        <v>Préciser montant FI, mode de passation et Type marché</v>
      </c>
      <c r="AR360" s="281" t="str">
        <f t="shared" si="151"/>
        <v>Préciser montant FI, mode de passation et Type marché</v>
      </c>
      <c r="AS360" s="281" t="str">
        <f t="shared" si="152"/>
        <v>Préciser montant FI, mode de passation et Type marché</v>
      </c>
      <c r="AT360" s="281" t="str">
        <f t="shared" si="153"/>
        <v>Préciser montant FI, mode de passation et Type marché</v>
      </c>
      <c r="AU360" s="281" t="str">
        <f t="shared" si="154"/>
        <v>Compléter délais du marché</v>
      </c>
      <c r="AV360" s="281" t="str">
        <f t="shared" si="155"/>
        <v>Compléter délais du marché</v>
      </c>
      <c r="AW360" s="280"/>
      <c r="AX360" s="284">
        <f t="shared" si="156"/>
        <v>0</v>
      </c>
      <c r="AY360" s="280"/>
      <c r="AZ360" s="284">
        <f t="shared" si="157"/>
        <v>0</v>
      </c>
      <c r="BA360" s="280"/>
      <c r="BB360" s="284">
        <f t="shared" si="158"/>
        <v>0</v>
      </c>
      <c r="BC360" s="280"/>
      <c r="BD360" s="284">
        <f t="shared" si="159"/>
        <v>0</v>
      </c>
      <c r="BE360" s="280"/>
      <c r="BF360" s="284">
        <f t="shared" si="160"/>
        <v>0</v>
      </c>
      <c r="BG360" s="280"/>
      <c r="BH360" s="284">
        <f t="shared" si="161"/>
        <v>0</v>
      </c>
      <c r="BI360" s="280" t="str">
        <f t="shared" si="162"/>
        <v/>
      </c>
      <c r="BJ360" s="280"/>
      <c r="BK360" s="284">
        <f t="shared" si="163"/>
        <v>0</v>
      </c>
      <c r="BL360" s="280"/>
      <c r="BM360" s="284">
        <f t="shared" si="164"/>
        <v>0</v>
      </c>
      <c r="BN360" s="271">
        <f t="shared" si="165"/>
        <v>0</v>
      </c>
      <c r="BO360" s="271" t="str">
        <f t="shared" si="166"/>
        <v>Confection</v>
      </c>
      <c r="BP360" s="271">
        <f t="shared" si="167"/>
        <v>0</v>
      </c>
      <c r="BQ360" s="269"/>
      <c r="BR360" s="269"/>
      <c r="BS360" s="269"/>
      <c r="BT360" s="285"/>
      <c r="BU360" s="273"/>
    </row>
    <row r="361" spans="1:73" ht="60.75" thickBot="1" x14ac:dyDescent="0.3">
      <c r="A361" s="269"/>
      <c r="B361" s="270"/>
      <c r="C361" s="271" t="str">
        <f t="shared" si="140"/>
        <v/>
      </c>
      <c r="D361" s="271" t="str">
        <f t="shared" si="141"/>
        <v/>
      </c>
      <c r="E361" s="270"/>
      <c r="F361" s="273"/>
      <c r="G361" s="269"/>
      <c r="H361" s="274"/>
      <c r="I361" s="274"/>
      <c r="J361" s="274"/>
      <c r="K361" s="274"/>
      <c r="L361" s="274"/>
      <c r="M361" s="275"/>
      <c r="N361" s="274"/>
      <c r="O361" s="276" t="str">
        <f t="shared" si="142"/>
        <v>Compéter montant FI</v>
      </c>
      <c r="P361" s="277" t="str">
        <f t="shared" si="143"/>
        <v/>
      </c>
      <c r="Q361" s="274"/>
      <c r="R361" s="276" t="str">
        <f t="shared" si="144"/>
        <v>Compléter montant contrat</v>
      </c>
      <c r="S361" s="278" t="str">
        <f t="shared" si="145"/>
        <v/>
      </c>
      <c r="T361" s="274"/>
      <c r="U361" s="276" t="str">
        <f t="shared" si="146"/>
        <v>Compléter montant contrat</v>
      </c>
      <c r="V361" s="279"/>
      <c r="W361" s="279"/>
      <c r="X361" s="279"/>
      <c r="Y361" s="274"/>
      <c r="Z361" s="280"/>
      <c r="AA361" s="281" t="str">
        <f t="shared" si="147"/>
        <v>Compléter date émission</v>
      </c>
      <c r="AB361" s="269"/>
      <c r="AC361" s="269"/>
      <c r="AD361" s="282"/>
      <c r="AE361" s="282"/>
      <c r="AF361" s="270"/>
      <c r="AG361" s="269"/>
      <c r="AH361" s="269"/>
      <c r="AI361" s="269"/>
      <c r="AJ361" s="269"/>
      <c r="AK361" s="283" t="str">
        <f t="shared" si="148"/>
        <v>Compléter mode de gestion et montant FI</v>
      </c>
      <c r="AL361" s="270"/>
      <c r="AM361" s="270"/>
      <c r="AN361" s="270"/>
      <c r="AO361" s="280"/>
      <c r="AP361" s="281" t="str">
        <f t="shared" si="149"/>
        <v>Préciser montant FI, mode de passation et Type marché</v>
      </c>
      <c r="AQ361" s="281" t="str">
        <f t="shared" si="150"/>
        <v>Préciser montant FI, mode de passation et Type marché</v>
      </c>
      <c r="AR361" s="281" t="str">
        <f t="shared" si="151"/>
        <v>Préciser montant FI, mode de passation et Type marché</v>
      </c>
      <c r="AS361" s="281" t="str">
        <f t="shared" si="152"/>
        <v>Préciser montant FI, mode de passation et Type marché</v>
      </c>
      <c r="AT361" s="281" t="str">
        <f t="shared" si="153"/>
        <v>Préciser montant FI, mode de passation et Type marché</v>
      </c>
      <c r="AU361" s="281" t="str">
        <f t="shared" si="154"/>
        <v>Compléter délais du marché</v>
      </c>
      <c r="AV361" s="281" t="str">
        <f t="shared" si="155"/>
        <v>Compléter délais du marché</v>
      </c>
      <c r="AW361" s="280"/>
      <c r="AX361" s="284">
        <f t="shared" si="156"/>
        <v>0</v>
      </c>
      <c r="AY361" s="280"/>
      <c r="AZ361" s="284">
        <f t="shared" si="157"/>
        <v>0</v>
      </c>
      <c r="BA361" s="280"/>
      <c r="BB361" s="284">
        <f t="shared" si="158"/>
        <v>0</v>
      </c>
      <c r="BC361" s="280"/>
      <c r="BD361" s="284">
        <f t="shared" si="159"/>
        <v>0</v>
      </c>
      <c r="BE361" s="280"/>
      <c r="BF361" s="284">
        <f t="shared" si="160"/>
        <v>0</v>
      </c>
      <c r="BG361" s="280"/>
      <c r="BH361" s="284">
        <f t="shared" si="161"/>
        <v>0</v>
      </c>
      <c r="BI361" s="280" t="str">
        <f t="shared" si="162"/>
        <v/>
      </c>
      <c r="BJ361" s="280"/>
      <c r="BK361" s="284">
        <f t="shared" si="163"/>
        <v>0</v>
      </c>
      <c r="BL361" s="280"/>
      <c r="BM361" s="284">
        <f t="shared" si="164"/>
        <v>0</v>
      </c>
      <c r="BN361" s="271">
        <f t="shared" si="165"/>
        <v>0</v>
      </c>
      <c r="BO361" s="271" t="str">
        <f t="shared" si="166"/>
        <v>Confection</v>
      </c>
      <c r="BP361" s="271">
        <f t="shared" si="167"/>
        <v>0</v>
      </c>
      <c r="BQ361" s="269"/>
      <c r="BR361" s="269"/>
      <c r="BS361" s="269"/>
      <c r="BT361" s="285"/>
      <c r="BU361" s="273"/>
    </row>
    <row r="362" spans="1:73" ht="60.75" thickBot="1" x14ac:dyDescent="0.3">
      <c r="A362" s="269"/>
      <c r="B362" s="270"/>
      <c r="C362" s="271" t="str">
        <f t="shared" si="140"/>
        <v/>
      </c>
      <c r="D362" s="271" t="str">
        <f t="shared" si="141"/>
        <v/>
      </c>
      <c r="E362" s="270"/>
      <c r="F362" s="273"/>
      <c r="G362" s="269"/>
      <c r="H362" s="274"/>
      <c r="I362" s="274"/>
      <c r="J362" s="274"/>
      <c r="K362" s="274"/>
      <c r="L362" s="274"/>
      <c r="M362" s="275"/>
      <c r="N362" s="274"/>
      <c r="O362" s="276" t="str">
        <f t="shared" si="142"/>
        <v>Compéter montant FI</v>
      </c>
      <c r="P362" s="277" t="str">
        <f t="shared" si="143"/>
        <v/>
      </c>
      <c r="Q362" s="274"/>
      <c r="R362" s="276" t="str">
        <f t="shared" si="144"/>
        <v>Compléter montant contrat</v>
      </c>
      <c r="S362" s="278" t="str">
        <f t="shared" si="145"/>
        <v/>
      </c>
      <c r="T362" s="274"/>
      <c r="U362" s="276" t="str">
        <f t="shared" si="146"/>
        <v>Compléter montant contrat</v>
      </c>
      <c r="V362" s="279"/>
      <c r="W362" s="279"/>
      <c r="X362" s="279"/>
      <c r="Y362" s="274"/>
      <c r="Z362" s="280"/>
      <c r="AA362" s="281" t="str">
        <f t="shared" si="147"/>
        <v>Compléter date émission</v>
      </c>
      <c r="AB362" s="269"/>
      <c r="AC362" s="269"/>
      <c r="AD362" s="282"/>
      <c r="AE362" s="282"/>
      <c r="AF362" s="270"/>
      <c r="AG362" s="269"/>
      <c r="AH362" s="269"/>
      <c r="AI362" s="269"/>
      <c r="AJ362" s="269"/>
      <c r="AK362" s="283" t="str">
        <f t="shared" si="148"/>
        <v>Compléter mode de gestion et montant FI</v>
      </c>
      <c r="AL362" s="270"/>
      <c r="AM362" s="270"/>
      <c r="AN362" s="270"/>
      <c r="AO362" s="280"/>
      <c r="AP362" s="281" t="str">
        <f t="shared" si="149"/>
        <v>Préciser montant FI, mode de passation et Type marché</v>
      </c>
      <c r="AQ362" s="281" t="str">
        <f t="shared" si="150"/>
        <v>Préciser montant FI, mode de passation et Type marché</v>
      </c>
      <c r="AR362" s="281" t="str">
        <f t="shared" si="151"/>
        <v>Préciser montant FI, mode de passation et Type marché</v>
      </c>
      <c r="AS362" s="281" t="str">
        <f t="shared" si="152"/>
        <v>Préciser montant FI, mode de passation et Type marché</v>
      </c>
      <c r="AT362" s="281" t="str">
        <f t="shared" si="153"/>
        <v>Préciser montant FI, mode de passation et Type marché</v>
      </c>
      <c r="AU362" s="281" t="str">
        <f t="shared" si="154"/>
        <v>Compléter délais du marché</v>
      </c>
      <c r="AV362" s="281" t="str">
        <f t="shared" si="155"/>
        <v>Compléter délais du marché</v>
      </c>
      <c r="AW362" s="280"/>
      <c r="AX362" s="284">
        <f t="shared" si="156"/>
        <v>0</v>
      </c>
      <c r="AY362" s="280"/>
      <c r="AZ362" s="284">
        <f t="shared" si="157"/>
        <v>0</v>
      </c>
      <c r="BA362" s="280"/>
      <c r="BB362" s="284">
        <f t="shared" si="158"/>
        <v>0</v>
      </c>
      <c r="BC362" s="280"/>
      <c r="BD362" s="284">
        <f t="shared" si="159"/>
        <v>0</v>
      </c>
      <c r="BE362" s="280"/>
      <c r="BF362" s="284">
        <f t="shared" si="160"/>
        <v>0</v>
      </c>
      <c r="BG362" s="280"/>
      <c r="BH362" s="284">
        <f t="shared" si="161"/>
        <v>0</v>
      </c>
      <c r="BI362" s="280" t="str">
        <f t="shared" si="162"/>
        <v/>
      </c>
      <c r="BJ362" s="280"/>
      <c r="BK362" s="284">
        <f t="shared" si="163"/>
        <v>0</v>
      </c>
      <c r="BL362" s="280"/>
      <c r="BM362" s="284">
        <f t="shared" si="164"/>
        <v>0</v>
      </c>
      <c r="BN362" s="271">
        <f t="shared" si="165"/>
        <v>0</v>
      </c>
      <c r="BO362" s="271" t="str">
        <f t="shared" si="166"/>
        <v>Confection</v>
      </c>
      <c r="BP362" s="271">
        <f t="shared" si="167"/>
        <v>0</v>
      </c>
      <c r="BQ362" s="269"/>
      <c r="BR362" s="269"/>
      <c r="BS362" s="269"/>
      <c r="BT362" s="285"/>
      <c r="BU362" s="273"/>
    </row>
    <row r="363" spans="1:73" ht="60.75" thickBot="1" x14ac:dyDescent="0.3">
      <c r="A363" s="269"/>
      <c r="B363" s="270"/>
      <c r="C363" s="271" t="str">
        <f t="shared" si="140"/>
        <v/>
      </c>
      <c r="D363" s="271" t="str">
        <f t="shared" si="141"/>
        <v/>
      </c>
      <c r="E363" s="270"/>
      <c r="F363" s="273"/>
      <c r="G363" s="269"/>
      <c r="H363" s="274"/>
      <c r="I363" s="274"/>
      <c r="J363" s="274"/>
      <c r="K363" s="274"/>
      <c r="L363" s="274"/>
      <c r="M363" s="275"/>
      <c r="N363" s="274"/>
      <c r="O363" s="276" t="str">
        <f t="shared" si="142"/>
        <v>Compéter montant FI</v>
      </c>
      <c r="P363" s="277" t="str">
        <f t="shared" si="143"/>
        <v/>
      </c>
      <c r="Q363" s="274"/>
      <c r="R363" s="276" t="str">
        <f t="shared" si="144"/>
        <v>Compléter montant contrat</v>
      </c>
      <c r="S363" s="278" t="str">
        <f t="shared" si="145"/>
        <v/>
      </c>
      <c r="T363" s="274"/>
      <c r="U363" s="276" t="str">
        <f t="shared" si="146"/>
        <v>Compléter montant contrat</v>
      </c>
      <c r="V363" s="279"/>
      <c r="W363" s="279"/>
      <c r="X363" s="279"/>
      <c r="Y363" s="274"/>
      <c r="Z363" s="280"/>
      <c r="AA363" s="281" t="str">
        <f t="shared" si="147"/>
        <v>Compléter date émission</v>
      </c>
      <c r="AB363" s="269"/>
      <c r="AC363" s="269"/>
      <c r="AD363" s="282"/>
      <c r="AE363" s="282"/>
      <c r="AF363" s="270"/>
      <c r="AG363" s="269"/>
      <c r="AH363" s="269"/>
      <c r="AI363" s="269"/>
      <c r="AJ363" s="269"/>
      <c r="AK363" s="283" t="str">
        <f t="shared" si="148"/>
        <v>Compléter mode de gestion et montant FI</v>
      </c>
      <c r="AL363" s="270"/>
      <c r="AM363" s="270"/>
      <c r="AN363" s="270"/>
      <c r="AO363" s="280"/>
      <c r="AP363" s="281" t="str">
        <f t="shared" si="149"/>
        <v>Préciser montant FI, mode de passation et Type marché</v>
      </c>
      <c r="AQ363" s="281" t="str">
        <f t="shared" si="150"/>
        <v>Préciser montant FI, mode de passation et Type marché</v>
      </c>
      <c r="AR363" s="281" t="str">
        <f t="shared" si="151"/>
        <v>Préciser montant FI, mode de passation et Type marché</v>
      </c>
      <c r="AS363" s="281" t="str">
        <f t="shared" si="152"/>
        <v>Préciser montant FI, mode de passation et Type marché</v>
      </c>
      <c r="AT363" s="281" t="str">
        <f t="shared" si="153"/>
        <v>Préciser montant FI, mode de passation et Type marché</v>
      </c>
      <c r="AU363" s="281" t="str">
        <f t="shared" si="154"/>
        <v>Compléter délais du marché</v>
      </c>
      <c r="AV363" s="281" t="str">
        <f t="shared" si="155"/>
        <v>Compléter délais du marché</v>
      </c>
      <c r="AW363" s="280"/>
      <c r="AX363" s="284">
        <f t="shared" si="156"/>
        <v>0</v>
      </c>
      <c r="AY363" s="280"/>
      <c r="AZ363" s="284">
        <f t="shared" si="157"/>
        <v>0</v>
      </c>
      <c r="BA363" s="280"/>
      <c r="BB363" s="284">
        <f t="shared" si="158"/>
        <v>0</v>
      </c>
      <c r="BC363" s="280"/>
      <c r="BD363" s="284">
        <f t="shared" si="159"/>
        <v>0</v>
      </c>
      <c r="BE363" s="280"/>
      <c r="BF363" s="284">
        <f t="shared" si="160"/>
        <v>0</v>
      </c>
      <c r="BG363" s="280"/>
      <c r="BH363" s="284">
        <f t="shared" si="161"/>
        <v>0</v>
      </c>
      <c r="BI363" s="280" t="str">
        <f t="shared" si="162"/>
        <v/>
      </c>
      <c r="BJ363" s="280"/>
      <c r="BK363" s="284">
        <f t="shared" si="163"/>
        <v>0</v>
      </c>
      <c r="BL363" s="280"/>
      <c r="BM363" s="284">
        <f t="shared" si="164"/>
        <v>0</v>
      </c>
      <c r="BN363" s="271">
        <f t="shared" si="165"/>
        <v>0</v>
      </c>
      <c r="BO363" s="271" t="str">
        <f t="shared" si="166"/>
        <v>Confection</v>
      </c>
      <c r="BP363" s="271">
        <f t="shared" si="167"/>
        <v>0</v>
      </c>
      <c r="BQ363" s="269"/>
      <c r="BR363" s="269"/>
      <c r="BS363" s="269"/>
      <c r="BT363" s="285"/>
      <c r="BU363" s="273"/>
    </row>
    <row r="364" spans="1:73" ht="60.75" thickBot="1" x14ac:dyDescent="0.3">
      <c r="A364" s="269"/>
      <c r="B364" s="270"/>
      <c r="C364" s="271" t="str">
        <f t="shared" si="140"/>
        <v/>
      </c>
      <c r="D364" s="271" t="str">
        <f t="shared" si="141"/>
        <v/>
      </c>
      <c r="E364" s="270"/>
      <c r="F364" s="273"/>
      <c r="G364" s="269"/>
      <c r="H364" s="274"/>
      <c r="I364" s="274"/>
      <c r="J364" s="274"/>
      <c r="K364" s="274"/>
      <c r="L364" s="274"/>
      <c r="M364" s="275"/>
      <c r="N364" s="274"/>
      <c r="O364" s="276" t="str">
        <f t="shared" si="142"/>
        <v>Compéter montant FI</v>
      </c>
      <c r="P364" s="277" t="str">
        <f t="shared" si="143"/>
        <v/>
      </c>
      <c r="Q364" s="274"/>
      <c r="R364" s="276" t="str">
        <f t="shared" si="144"/>
        <v>Compléter montant contrat</v>
      </c>
      <c r="S364" s="278" t="str">
        <f t="shared" si="145"/>
        <v/>
      </c>
      <c r="T364" s="274"/>
      <c r="U364" s="276" t="str">
        <f t="shared" si="146"/>
        <v>Compléter montant contrat</v>
      </c>
      <c r="V364" s="279"/>
      <c r="W364" s="279"/>
      <c r="X364" s="279"/>
      <c r="Y364" s="274"/>
      <c r="Z364" s="280"/>
      <c r="AA364" s="281" t="str">
        <f t="shared" si="147"/>
        <v>Compléter date émission</v>
      </c>
      <c r="AB364" s="269"/>
      <c r="AC364" s="269"/>
      <c r="AD364" s="282"/>
      <c r="AE364" s="282"/>
      <c r="AF364" s="270"/>
      <c r="AG364" s="269"/>
      <c r="AH364" s="269"/>
      <c r="AI364" s="269"/>
      <c r="AJ364" s="269"/>
      <c r="AK364" s="283" t="str">
        <f t="shared" si="148"/>
        <v>Compléter mode de gestion et montant FI</v>
      </c>
      <c r="AL364" s="270"/>
      <c r="AM364" s="270"/>
      <c r="AN364" s="270"/>
      <c r="AO364" s="280"/>
      <c r="AP364" s="281" t="str">
        <f t="shared" si="149"/>
        <v>Préciser montant FI, mode de passation et Type marché</v>
      </c>
      <c r="AQ364" s="281" t="str">
        <f t="shared" si="150"/>
        <v>Préciser montant FI, mode de passation et Type marché</v>
      </c>
      <c r="AR364" s="281" t="str">
        <f t="shared" si="151"/>
        <v>Préciser montant FI, mode de passation et Type marché</v>
      </c>
      <c r="AS364" s="281" t="str">
        <f t="shared" si="152"/>
        <v>Préciser montant FI, mode de passation et Type marché</v>
      </c>
      <c r="AT364" s="281" t="str">
        <f t="shared" si="153"/>
        <v>Préciser montant FI, mode de passation et Type marché</v>
      </c>
      <c r="AU364" s="281" t="str">
        <f t="shared" si="154"/>
        <v>Compléter délais du marché</v>
      </c>
      <c r="AV364" s="281" t="str">
        <f t="shared" si="155"/>
        <v>Compléter délais du marché</v>
      </c>
      <c r="AW364" s="280"/>
      <c r="AX364" s="284">
        <f t="shared" si="156"/>
        <v>0</v>
      </c>
      <c r="AY364" s="280"/>
      <c r="AZ364" s="284">
        <f t="shared" si="157"/>
        <v>0</v>
      </c>
      <c r="BA364" s="280"/>
      <c r="BB364" s="284">
        <f t="shared" si="158"/>
        <v>0</v>
      </c>
      <c r="BC364" s="280"/>
      <c r="BD364" s="284">
        <f t="shared" si="159"/>
        <v>0</v>
      </c>
      <c r="BE364" s="280"/>
      <c r="BF364" s="284">
        <f t="shared" si="160"/>
        <v>0</v>
      </c>
      <c r="BG364" s="280"/>
      <c r="BH364" s="284">
        <f t="shared" si="161"/>
        <v>0</v>
      </c>
      <c r="BI364" s="280" t="str">
        <f t="shared" si="162"/>
        <v/>
      </c>
      <c r="BJ364" s="280"/>
      <c r="BK364" s="284">
        <f t="shared" si="163"/>
        <v>0</v>
      </c>
      <c r="BL364" s="280"/>
      <c r="BM364" s="284">
        <f t="shared" si="164"/>
        <v>0</v>
      </c>
      <c r="BN364" s="271">
        <f t="shared" si="165"/>
        <v>0</v>
      </c>
      <c r="BO364" s="271" t="str">
        <f t="shared" si="166"/>
        <v>Confection</v>
      </c>
      <c r="BP364" s="271">
        <f t="shared" si="167"/>
        <v>0</v>
      </c>
      <c r="BQ364" s="269"/>
      <c r="BR364" s="269"/>
      <c r="BS364" s="269"/>
      <c r="BT364" s="285"/>
      <c r="BU364" s="273"/>
    </row>
    <row r="365" spans="1:73" ht="60.75" thickBot="1" x14ac:dyDescent="0.3">
      <c r="A365" s="269"/>
      <c r="B365" s="270"/>
      <c r="C365" s="271" t="str">
        <f t="shared" si="140"/>
        <v/>
      </c>
      <c r="D365" s="271" t="str">
        <f t="shared" si="141"/>
        <v/>
      </c>
      <c r="E365" s="270"/>
      <c r="F365" s="273"/>
      <c r="G365" s="269"/>
      <c r="H365" s="274"/>
      <c r="I365" s="274"/>
      <c r="J365" s="274"/>
      <c r="K365" s="274"/>
      <c r="L365" s="274"/>
      <c r="M365" s="275"/>
      <c r="N365" s="274"/>
      <c r="O365" s="276" t="str">
        <f t="shared" si="142"/>
        <v>Compéter montant FI</v>
      </c>
      <c r="P365" s="277" t="str">
        <f t="shared" si="143"/>
        <v/>
      </c>
      <c r="Q365" s="274"/>
      <c r="R365" s="276" t="str">
        <f t="shared" si="144"/>
        <v>Compléter montant contrat</v>
      </c>
      <c r="S365" s="278" t="str">
        <f t="shared" si="145"/>
        <v/>
      </c>
      <c r="T365" s="274"/>
      <c r="U365" s="276" t="str">
        <f t="shared" si="146"/>
        <v>Compléter montant contrat</v>
      </c>
      <c r="V365" s="279"/>
      <c r="W365" s="279"/>
      <c r="X365" s="279"/>
      <c r="Y365" s="274"/>
      <c r="Z365" s="280"/>
      <c r="AA365" s="281" t="str">
        <f t="shared" si="147"/>
        <v>Compléter date émission</v>
      </c>
      <c r="AB365" s="269"/>
      <c r="AC365" s="269"/>
      <c r="AD365" s="282"/>
      <c r="AE365" s="282"/>
      <c r="AF365" s="270"/>
      <c r="AG365" s="269"/>
      <c r="AH365" s="269"/>
      <c r="AI365" s="269"/>
      <c r="AJ365" s="269"/>
      <c r="AK365" s="283" t="str">
        <f t="shared" si="148"/>
        <v>Compléter mode de gestion et montant FI</v>
      </c>
      <c r="AL365" s="270"/>
      <c r="AM365" s="270"/>
      <c r="AN365" s="270"/>
      <c r="AO365" s="280"/>
      <c r="AP365" s="281" t="str">
        <f t="shared" si="149"/>
        <v>Préciser montant FI, mode de passation et Type marché</v>
      </c>
      <c r="AQ365" s="281" t="str">
        <f t="shared" si="150"/>
        <v>Préciser montant FI, mode de passation et Type marché</v>
      </c>
      <c r="AR365" s="281" t="str">
        <f t="shared" si="151"/>
        <v>Préciser montant FI, mode de passation et Type marché</v>
      </c>
      <c r="AS365" s="281" t="str">
        <f t="shared" si="152"/>
        <v>Préciser montant FI, mode de passation et Type marché</v>
      </c>
      <c r="AT365" s="281" t="str">
        <f t="shared" si="153"/>
        <v>Préciser montant FI, mode de passation et Type marché</v>
      </c>
      <c r="AU365" s="281" t="str">
        <f t="shared" si="154"/>
        <v>Compléter délais du marché</v>
      </c>
      <c r="AV365" s="281" t="str">
        <f t="shared" si="155"/>
        <v>Compléter délais du marché</v>
      </c>
      <c r="AW365" s="280"/>
      <c r="AX365" s="284">
        <f t="shared" si="156"/>
        <v>0</v>
      </c>
      <c r="AY365" s="280"/>
      <c r="AZ365" s="284">
        <f t="shared" si="157"/>
        <v>0</v>
      </c>
      <c r="BA365" s="280"/>
      <c r="BB365" s="284">
        <f t="shared" si="158"/>
        <v>0</v>
      </c>
      <c r="BC365" s="280"/>
      <c r="BD365" s="284">
        <f t="shared" si="159"/>
        <v>0</v>
      </c>
      <c r="BE365" s="280"/>
      <c r="BF365" s="284">
        <f t="shared" si="160"/>
        <v>0</v>
      </c>
      <c r="BG365" s="280"/>
      <c r="BH365" s="284">
        <f t="shared" si="161"/>
        <v>0</v>
      </c>
      <c r="BI365" s="280" t="str">
        <f t="shared" si="162"/>
        <v/>
      </c>
      <c r="BJ365" s="280"/>
      <c r="BK365" s="284">
        <f t="shared" si="163"/>
        <v>0</v>
      </c>
      <c r="BL365" s="280"/>
      <c r="BM365" s="284">
        <f t="shared" si="164"/>
        <v>0</v>
      </c>
      <c r="BN365" s="271">
        <f t="shared" si="165"/>
        <v>0</v>
      </c>
      <c r="BO365" s="271" t="str">
        <f t="shared" si="166"/>
        <v>Confection</v>
      </c>
      <c r="BP365" s="271">
        <f t="shared" si="167"/>
        <v>0</v>
      </c>
      <c r="BQ365" s="269"/>
      <c r="BR365" s="269"/>
      <c r="BS365" s="269"/>
      <c r="BT365" s="285"/>
      <c r="BU365" s="273"/>
    </row>
    <row r="366" spans="1:73" ht="60.75" thickBot="1" x14ac:dyDescent="0.3">
      <c r="A366" s="269"/>
      <c r="B366" s="270"/>
      <c r="C366" s="271" t="str">
        <f t="shared" si="140"/>
        <v/>
      </c>
      <c r="D366" s="271" t="str">
        <f t="shared" si="141"/>
        <v/>
      </c>
      <c r="E366" s="270"/>
      <c r="F366" s="273"/>
      <c r="G366" s="269"/>
      <c r="H366" s="274"/>
      <c r="I366" s="274"/>
      <c r="J366" s="274"/>
      <c r="K366" s="274"/>
      <c r="L366" s="274"/>
      <c r="M366" s="275"/>
      <c r="N366" s="274"/>
      <c r="O366" s="276" t="str">
        <f t="shared" si="142"/>
        <v>Compéter montant FI</v>
      </c>
      <c r="P366" s="277" t="str">
        <f t="shared" si="143"/>
        <v/>
      </c>
      <c r="Q366" s="274"/>
      <c r="R366" s="276" t="str">
        <f t="shared" si="144"/>
        <v>Compléter montant contrat</v>
      </c>
      <c r="S366" s="278" t="str">
        <f t="shared" si="145"/>
        <v/>
      </c>
      <c r="T366" s="274"/>
      <c r="U366" s="276" t="str">
        <f t="shared" si="146"/>
        <v>Compléter montant contrat</v>
      </c>
      <c r="V366" s="279"/>
      <c r="W366" s="279"/>
      <c r="X366" s="279"/>
      <c r="Y366" s="274"/>
      <c r="Z366" s="280"/>
      <c r="AA366" s="281" t="str">
        <f t="shared" si="147"/>
        <v>Compléter date émission</v>
      </c>
      <c r="AB366" s="269"/>
      <c r="AC366" s="269"/>
      <c r="AD366" s="282"/>
      <c r="AE366" s="282"/>
      <c r="AF366" s="270"/>
      <c r="AG366" s="269"/>
      <c r="AH366" s="269"/>
      <c r="AI366" s="269"/>
      <c r="AJ366" s="269"/>
      <c r="AK366" s="283" t="str">
        <f t="shared" si="148"/>
        <v>Compléter mode de gestion et montant FI</v>
      </c>
      <c r="AL366" s="270"/>
      <c r="AM366" s="270"/>
      <c r="AN366" s="270"/>
      <c r="AO366" s="280"/>
      <c r="AP366" s="281" t="str">
        <f t="shared" si="149"/>
        <v>Préciser montant FI, mode de passation et Type marché</v>
      </c>
      <c r="AQ366" s="281" t="str">
        <f t="shared" si="150"/>
        <v>Préciser montant FI, mode de passation et Type marché</v>
      </c>
      <c r="AR366" s="281" t="str">
        <f t="shared" si="151"/>
        <v>Préciser montant FI, mode de passation et Type marché</v>
      </c>
      <c r="AS366" s="281" t="str">
        <f t="shared" si="152"/>
        <v>Préciser montant FI, mode de passation et Type marché</v>
      </c>
      <c r="AT366" s="281" t="str">
        <f t="shared" si="153"/>
        <v>Préciser montant FI, mode de passation et Type marché</v>
      </c>
      <c r="AU366" s="281" t="str">
        <f t="shared" si="154"/>
        <v>Compléter délais du marché</v>
      </c>
      <c r="AV366" s="281" t="str">
        <f t="shared" si="155"/>
        <v>Compléter délais du marché</v>
      </c>
      <c r="AW366" s="280"/>
      <c r="AX366" s="284">
        <f t="shared" si="156"/>
        <v>0</v>
      </c>
      <c r="AY366" s="280"/>
      <c r="AZ366" s="284">
        <f t="shared" si="157"/>
        <v>0</v>
      </c>
      <c r="BA366" s="280"/>
      <c r="BB366" s="284">
        <f t="shared" si="158"/>
        <v>0</v>
      </c>
      <c r="BC366" s="280"/>
      <c r="BD366" s="284">
        <f t="shared" si="159"/>
        <v>0</v>
      </c>
      <c r="BE366" s="280"/>
      <c r="BF366" s="284">
        <f t="shared" si="160"/>
        <v>0</v>
      </c>
      <c r="BG366" s="280"/>
      <c r="BH366" s="284">
        <f t="shared" si="161"/>
        <v>0</v>
      </c>
      <c r="BI366" s="280" t="str">
        <f t="shared" si="162"/>
        <v/>
      </c>
      <c r="BJ366" s="280"/>
      <c r="BK366" s="284">
        <f t="shared" si="163"/>
        <v>0</v>
      </c>
      <c r="BL366" s="280"/>
      <c r="BM366" s="284">
        <f t="shared" si="164"/>
        <v>0</v>
      </c>
      <c r="BN366" s="271">
        <f t="shared" si="165"/>
        <v>0</v>
      </c>
      <c r="BO366" s="271" t="str">
        <f t="shared" si="166"/>
        <v>Confection</v>
      </c>
      <c r="BP366" s="271">
        <f t="shared" si="167"/>
        <v>0</v>
      </c>
      <c r="BQ366" s="269"/>
      <c r="BR366" s="269"/>
      <c r="BS366" s="269"/>
      <c r="BT366" s="285"/>
      <c r="BU366" s="273"/>
    </row>
    <row r="367" spans="1:73" ht="60.75" thickBot="1" x14ac:dyDescent="0.3">
      <c r="A367" s="269"/>
      <c r="B367" s="270"/>
      <c r="C367" s="271" t="str">
        <f t="shared" si="140"/>
        <v/>
      </c>
      <c r="D367" s="271" t="str">
        <f t="shared" si="141"/>
        <v/>
      </c>
      <c r="E367" s="270"/>
      <c r="F367" s="273"/>
      <c r="G367" s="269"/>
      <c r="H367" s="274"/>
      <c r="I367" s="274"/>
      <c r="J367" s="274"/>
      <c r="K367" s="274"/>
      <c r="L367" s="274"/>
      <c r="M367" s="275"/>
      <c r="N367" s="274"/>
      <c r="O367" s="276" t="str">
        <f t="shared" si="142"/>
        <v>Compéter montant FI</v>
      </c>
      <c r="P367" s="277" t="str">
        <f t="shared" si="143"/>
        <v/>
      </c>
      <c r="Q367" s="274"/>
      <c r="R367" s="276" t="str">
        <f t="shared" si="144"/>
        <v>Compléter montant contrat</v>
      </c>
      <c r="S367" s="278" t="str">
        <f t="shared" si="145"/>
        <v/>
      </c>
      <c r="T367" s="274"/>
      <c r="U367" s="276" t="str">
        <f t="shared" si="146"/>
        <v>Compléter montant contrat</v>
      </c>
      <c r="V367" s="279"/>
      <c r="W367" s="279"/>
      <c r="X367" s="279"/>
      <c r="Y367" s="274"/>
      <c r="Z367" s="280"/>
      <c r="AA367" s="281" t="str">
        <f t="shared" si="147"/>
        <v>Compléter date émission</v>
      </c>
      <c r="AB367" s="269"/>
      <c r="AC367" s="269"/>
      <c r="AD367" s="282"/>
      <c r="AE367" s="282"/>
      <c r="AF367" s="270"/>
      <c r="AG367" s="269"/>
      <c r="AH367" s="269"/>
      <c r="AI367" s="269"/>
      <c r="AJ367" s="269"/>
      <c r="AK367" s="283" t="str">
        <f t="shared" si="148"/>
        <v>Compléter mode de gestion et montant FI</v>
      </c>
      <c r="AL367" s="270"/>
      <c r="AM367" s="270"/>
      <c r="AN367" s="270"/>
      <c r="AO367" s="280"/>
      <c r="AP367" s="281" t="str">
        <f t="shared" si="149"/>
        <v>Préciser montant FI, mode de passation et Type marché</v>
      </c>
      <c r="AQ367" s="281" t="str">
        <f t="shared" si="150"/>
        <v>Préciser montant FI, mode de passation et Type marché</v>
      </c>
      <c r="AR367" s="281" t="str">
        <f t="shared" si="151"/>
        <v>Préciser montant FI, mode de passation et Type marché</v>
      </c>
      <c r="AS367" s="281" t="str">
        <f t="shared" si="152"/>
        <v>Préciser montant FI, mode de passation et Type marché</v>
      </c>
      <c r="AT367" s="281" t="str">
        <f t="shared" si="153"/>
        <v>Préciser montant FI, mode de passation et Type marché</v>
      </c>
      <c r="AU367" s="281" t="str">
        <f t="shared" si="154"/>
        <v>Compléter délais du marché</v>
      </c>
      <c r="AV367" s="281" t="str">
        <f t="shared" si="155"/>
        <v>Compléter délais du marché</v>
      </c>
      <c r="AW367" s="280"/>
      <c r="AX367" s="284">
        <f t="shared" si="156"/>
        <v>0</v>
      </c>
      <c r="AY367" s="280"/>
      <c r="AZ367" s="284">
        <f t="shared" si="157"/>
        <v>0</v>
      </c>
      <c r="BA367" s="280"/>
      <c r="BB367" s="284">
        <f t="shared" si="158"/>
        <v>0</v>
      </c>
      <c r="BC367" s="280"/>
      <c r="BD367" s="284">
        <f t="shared" si="159"/>
        <v>0</v>
      </c>
      <c r="BE367" s="280"/>
      <c r="BF367" s="284">
        <f t="shared" si="160"/>
        <v>0</v>
      </c>
      <c r="BG367" s="280"/>
      <c r="BH367" s="284">
        <f t="shared" si="161"/>
        <v>0</v>
      </c>
      <c r="BI367" s="280" t="str">
        <f t="shared" si="162"/>
        <v/>
      </c>
      <c r="BJ367" s="280"/>
      <c r="BK367" s="284">
        <f t="shared" si="163"/>
        <v>0</v>
      </c>
      <c r="BL367" s="280"/>
      <c r="BM367" s="284">
        <f t="shared" si="164"/>
        <v>0</v>
      </c>
      <c r="BN367" s="271">
        <f t="shared" si="165"/>
        <v>0</v>
      </c>
      <c r="BO367" s="271" t="str">
        <f t="shared" si="166"/>
        <v>Confection</v>
      </c>
      <c r="BP367" s="271">
        <f t="shared" si="167"/>
        <v>0</v>
      </c>
      <c r="BQ367" s="269"/>
      <c r="BR367" s="269"/>
      <c r="BS367" s="269"/>
      <c r="BT367" s="285"/>
      <c r="BU367" s="273"/>
    </row>
    <row r="368" spans="1:73" ht="60.75" thickBot="1" x14ac:dyDescent="0.3">
      <c r="A368" s="269"/>
      <c r="B368" s="270"/>
      <c r="C368" s="271" t="str">
        <f t="shared" si="140"/>
        <v/>
      </c>
      <c r="D368" s="271" t="str">
        <f t="shared" si="141"/>
        <v/>
      </c>
      <c r="E368" s="270"/>
      <c r="F368" s="273"/>
      <c r="G368" s="269"/>
      <c r="H368" s="274"/>
      <c r="I368" s="274"/>
      <c r="J368" s="274"/>
      <c r="K368" s="274"/>
      <c r="L368" s="274"/>
      <c r="M368" s="275"/>
      <c r="N368" s="274"/>
      <c r="O368" s="276" t="str">
        <f t="shared" si="142"/>
        <v>Compéter montant FI</v>
      </c>
      <c r="P368" s="277" t="str">
        <f t="shared" si="143"/>
        <v/>
      </c>
      <c r="Q368" s="274"/>
      <c r="R368" s="276" t="str">
        <f t="shared" si="144"/>
        <v>Compléter montant contrat</v>
      </c>
      <c r="S368" s="278" t="str">
        <f t="shared" si="145"/>
        <v/>
      </c>
      <c r="T368" s="274"/>
      <c r="U368" s="276" t="str">
        <f t="shared" si="146"/>
        <v>Compléter montant contrat</v>
      </c>
      <c r="V368" s="279"/>
      <c r="W368" s="279"/>
      <c r="X368" s="279"/>
      <c r="Y368" s="274"/>
      <c r="Z368" s="280"/>
      <c r="AA368" s="281" t="str">
        <f t="shared" si="147"/>
        <v>Compléter date émission</v>
      </c>
      <c r="AB368" s="269"/>
      <c r="AC368" s="269"/>
      <c r="AD368" s="282"/>
      <c r="AE368" s="282"/>
      <c r="AF368" s="270"/>
      <c r="AG368" s="269"/>
      <c r="AH368" s="269"/>
      <c r="AI368" s="269"/>
      <c r="AJ368" s="269"/>
      <c r="AK368" s="283" t="str">
        <f t="shared" si="148"/>
        <v>Compléter mode de gestion et montant FI</v>
      </c>
      <c r="AL368" s="270"/>
      <c r="AM368" s="270"/>
      <c r="AN368" s="270"/>
      <c r="AO368" s="280"/>
      <c r="AP368" s="281" t="str">
        <f t="shared" si="149"/>
        <v>Préciser montant FI, mode de passation et Type marché</v>
      </c>
      <c r="AQ368" s="281" t="str">
        <f t="shared" si="150"/>
        <v>Préciser montant FI, mode de passation et Type marché</v>
      </c>
      <c r="AR368" s="281" t="str">
        <f t="shared" si="151"/>
        <v>Préciser montant FI, mode de passation et Type marché</v>
      </c>
      <c r="AS368" s="281" t="str">
        <f t="shared" si="152"/>
        <v>Préciser montant FI, mode de passation et Type marché</v>
      </c>
      <c r="AT368" s="281" t="str">
        <f t="shared" si="153"/>
        <v>Préciser montant FI, mode de passation et Type marché</v>
      </c>
      <c r="AU368" s="281" t="str">
        <f t="shared" si="154"/>
        <v>Compléter délais du marché</v>
      </c>
      <c r="AV368" s="281" t="str">
        <f t="shared" si="155"/>
        <v>Compléter délais du marché</v>
      </c>
      <c r="AW368" s="280"/>
      <c r="AX368" s="284">
        <f t="shared" si="156"/>
        <v>0</v>
      </c>
      <c r="AY368" s="280"/>
      <c r="AZ368" s="284">
        <f t="shared" si="157"/>
        <v>0</v>
      </c>
      <c r="BA368" s="280"/>
      <c r="BB368" s="284">
        <f t="shared" si="158"/>
        <v>0</v>
      </c>
      <c r="BC368" s="280"/>
      <c r="BD368" s="284">
        <f t="shared" si="159"/>
        <v>0</v>
      </c>
      <c r="BE368" s="280"/>
      <c r="BF368" s="284">
        <f t="shared" si="160"/>
        <v>0</v>
      </c>
      <c r="BG368" s="280"/>
      <c r="BH368" s="284">
        <f t="shared" si="161"/>
        <v>0</v>
      </c>
      <c r="BI368" s="280" t="str">
        <f t="shared" si="162"/>
        <v/>
      </c>
      <c r="BJ368" s="280"/>
      <c r="BK368" s="284">
        <f t="shared" si="163"/>
        <v>0</v>
      </c>
      <c r="BL368" s="280"/>
      <c r="BM368" s="284">
        <f t="shared" si="164"/>
        <v>0</v>
      </c>
      <c r="BN368" s="271">
        <f t="shared" si="165"/>
        <v>0</v>
      </c>
      <c r="BO368" s="271" t="str">
        <f t="shared" si="166"/>
        <v>Confection</v>
      </c>
      <c r="BP368" s="271">
        <f t="shared" si="167"/>
        <v>0</v>
      </c>
      <c r="BQ368" s="269"/>
      <c r="BR368" s="269"/>
      <c r="BS368" s="269"/>
      <c r="BT368" s="285"/>
      <c r="BU368" s="273"/>
    </row>
    <row r="369" spans="1:73" ht="60.75" thickBot="1" x14ac:dyDescent="0.3">
      <c r="A369" s="269"/>
      <c r="B369" s="270"/>
      <c r="C369" s="271" t="str">
        <f t="shared" si="140"/>
        <v/>
      </c>
      <c r="D369" s="271" t="str">
        <f t="shared" si="141"/>
        <v/>
      </c>
      <c r="E369" s="270"/>
      <c r="F369" s="273"/>
      <c r="G369" s="269"/>
      <c r="H369" s="274"/>
      <c r="I369" s="274"/>
      <c r="J369" s="274"/>
      <c r="K369" s="274"/>
      <c r="L369" s="274"/>
      <c r="M369" s="275"/>
      <c r="N369" s="274"/>
      <c r="O369" s="276" t="str">
        <f t="shared" si="142"/>
        <v>Compéter montant FI</v>
      </c>
      <c r="P369" s="277" t="str">
        <f t="shared" si="143"/>
        <v/>
      </c>
      <c r="Q369" s="274"/>
      <c r="R369" s="276" t="str">
        <f t="shared" si="144"/>
        <v>Compléter montant contrat</v>
      </c>
      <c r="S369" s="278" t="str">
        <f t="shared" si="145"/>
        <v/>
      </c>
      <c r="T369" s="274"/>
      <c r="U369" s="276" t="str">
        <f t="shared" si="146"/>
        <v>Compléter montant contrat</v>
      </c>
      <c r="V369" s="279"/>
      <c r="W369" s="279"/>
      <c r="X369" s="279"/>
      <c r="Y369" s="274"/>
      <c r="Z369" s="280"/>
      <c r="AA369" s="281" t="str">
        <f t="shared" si="147"/>
        <v>Compléter date émission</v>
      </c>
      <c r="AB369" s="269"/>
      <c r="AC369" s="269"/>
      <c r="AD369" s="282"/>
      <c r="AE369" s="282"/>
      <c r="AF369" s="270"/>
      <c r="AG369" s="269"/>
      <c r="AH369" s="269"/>
      <c r="AI369" s="269"/>
      <c r="AJ369" s="269"/>
      <c r="AK369" s="283" t="str">
        <f t="shared" si="148"/>
        <v>Compléter mode de gestion et montant FI</v>
      </c>
      <c r="AL369" s="270"/>
      <c r="AM369" s="270"/>
      <c r="AN369" s="270"/>
      <c r="AO369" s="280"/>
      <c r="AP369" s="281" t="str">
        <f t="shared" si="149"/>
        <v>Préciser montant FI, mode de passation et Type marché</v>
      </c>
      <c r="AQ369" s="281" t="str">
        <f t="shared" si="150"/>
        <v>Préciser montant FI, mode de passation et Type marché</v>
      </c>
      <c r="AR369" s="281" t="str">
        <f t="shared" si="151"/>
        <v>Préciser montant FI, mode de passation et Type marché</v>
      </c>
      <c r="AS369" s="281" t="str">
        <f t="shared" si="152"/>
        <v>Préciser montant FI, mode de passation et Type marché</v>
      </c>
      <c r="AT369" s="281" t="str">
        <f t="shared" si="153"/>
        <v>Préciser montant FI, mode de passation et Type marché</v>
      </c>
      <c r="AU369" s="281" t="str">
        <f t="shared" si="154"/>
        <v>Compléter délais du marché</v>
      </c>
      <c r="AV369" s="281" t="str">
        <f t="shared" si="155"/>
        <v>Compléter délais du marché</v>
      </c>
      <c r="AW369" s="280"/>
      <c r="AX369" s="284">
        <f t="shared" si="156"/>
        <v>0</v>
      </c>
      <c r="AY369" s="280"/>
      <c r="AZ369" s="284">
        <f t="shared" si="157"/>
        <v>0</v>
      </c>
      <c r="BA369" s="280"/>
      <c r="BB369" s="284">
        <f t="shared" si="158"/>
        <v>0</v>
      </c>
      <c r="BC369" s="280"/>
      <c r="BD369" s="284">
        <f t="shared" si="159"/>
        <v>0</v>
      </c>
      <c r="BE369" s="280"/>
      <c r="BF369" s="284">
        <f t="shared" si="160"/>
        <v>0</v>
      </c>
      <c r="BG369" s="280"/>
      <c r="BH369" s="284">
        <f t="shared" si="161"/>
        <v>0</v>
      </c>
      <c r="BI369" s="280" t="str">
        <f t="shared" si="162"/>
        <v/>
      </c>
      <c r="BJ369" s="280"/>
      <c r="BK369" s="284">
        <f t="shared" si="163"/>
        <v>0</v>
      </c>
      <c r="BL369" s="280"/>
      <c r="BM369" s="284">
        <f t="shared" si="164"/>
        <v>0</v>
      </c>
      <c r="BN369" s="271">
        <f t="shared" si="165"/>
        <v>0</v>
      </c>
      <c r="BO369" s="271" t="str">
        <f t="shared" si="166"/>
        <v>Confection</v>
      </c>
      <c r="BP369" s="271">
        <f t="shared" si="167"/>
        <v>0</v>
      </c>
      <c r="BQ369" s="269"/>
      <c r="BR369" s="269"/>
      <c r="BS369" s="269"/>
      <c r="BT369" s="285"/>
      <c r="BU369" s="273"/>
    </row>
    <row r="370" spans="1:73" ht="60.75" thickBot="1" x14ac:dyDescent="0.3">
      <c r="A370" s="269"/>
      <c r="B370" s="270"/>
      <c r="C370" s="271" t="str">
        <f t="shared" si="140"/>
        <v/>
      </c>
      <c r="D370" s="271" t="str">
        <f t="shared" si="141"/>
        <v/>
      </c>
      <c r="E370" s="270"/>
      <c r="F370" s="273"/>
      <c r="G370" s="269"/>
      <c r="H370" s="274"/>
      <c r="I370" s="274"/>
      <c r="J370" s="274"/>
      <c r="K370" s="274"/>
      <c r="L370" s="274"/>
      <c r="M370" s="275"/>
      <c r="N370" s="274"/>
      <c r="O370" s="276" t="str">
        <f t="shared" si="142"/>
        <v>Compéter montant FI</v>
      </c>
      <c r="P370" s="277" t="str">
        <f t="shared" si="143"/>
        <v/>
      </c>
      <c r="Q370" s="274"/>
      <c r="R370" s="276" t="str">
        <f t="shared" si="144"/>
        <v>Compléter montant contrat</v>
      </c>
      <c r="S370" s="278" t="str">
        <f t="shared" si="145"/>
        <v/>
      </c>
      <c r="T370" s="274"/>
      <c r="U370" s="276" t="str">
        <f t="shared" si="146"/>
        <v>Compléter montant contrat</v>
      </c>
      <c r="V370" s="279"/>
      <c r="W370" s="279"/>
      <c r="X370" s="279"/>
      <c r="Y370" s="274"/>
      <c r="Z370" s="280"/>
      <c r="AA370" s="281" t="str">
        <f t="shared" si="147"/>
        <v>Compléter date émission</v>
      </c>
      <c r="AB370" s="269"/>
      <c r="AC370" s="269"/>
      <c r="AD370" s="282"/>
      <c r="AE370" s="282"/>
      <c r="AF370" s="270"/>
      <c r="AG370" s="269"/>
      <c r="AH370" s="269"/>
      <c r="AI370" s="269"/>
      <c r="AJ370" s="269"/>
      <c r="AK370" s="283" t="str">
        <f t="shared" si="148"/>
        <v>Compléter mode de gestion et montant FI</v>
      </c>
      <c r="AL370" s="270"/>
      <c r="AM370" s="270"/>
      <c r="AN370" s="270"/>
      <c r="AO370" s="280"/>
      <c r="AP370" s="281" t="str">
        <f t="shared" si="149"/>
        <v>Préciser montant FI, mode de passation et Type marché</v>
      </c>
      <c r="AQ370" s="281" t="str">
        <f t="shared" si="150"/>
        <v>Préciser montant FI, mode de passation et Type marché</v>
      </c>
      <c r="AR370" s="281" t="str">
        <f t="shared" si="151"/>
        <v>Préciser montant FI, mode de passation et Type marché</v>
      </c>
      <c r="AS370" s="281" t="str">
        <f t="shared" si="152"/>
        <v>Préciser montant FI, mode de passation et Type marché</v>
      </c>
      <c r="AT370" s="281" t="str">
        <f t="shared" si="153"/>
        <v>Préciser montant FI, mode de passation et Type marché</v>
      </c>
      <c r="AU370" s="281" t="str">
        <f t="shared" si="154"/>
        <v>Compléter délais du marché</v>
      </c>
      <c r="AV370" s="281" t="str">
        <f t="shared" si="155"/>
        <v>Compléter délais du marché</v>
      </c>
      <c r="AW370" s="280"/>
      <c r="AX370" s="284">
        <f t="shared" si="156"/>
        <v>0</v>
      </c>
      <c r="AY370" s="280"/>
      <c r="AZ370" s="284">
        <f t="shared" si="157"/>
        <v>0</v>
      </c>
      <c r="BA370" s="280"/>
      <c r="BB370" s="284">
        <f t="shared" si="158"/>
        <v>0</v>
      </c>
      <c r="BC370" s="280"/>
      <c r="BD370" s="284">
        <f t="shared" si="159"/>
        <v>0</v>
      </c>
      <c r="BE370" s="280"/>
      <c r="BF370" s="284">
        <f t="shared" si="160"/>
        <v>0</v>
      </c>
      <c r="BG370" s="280"/>
      <c r="BH370" s="284">
        <f t="shared" si="161"/>
        <v>0</v>
      </c>
      <c r="BI370" s="280" t="str">
        <f t="shared" si="162"/>
        <v/>
      </c>
      <c r="BJ370" s="280"/>
      <c r="BK370" s="284">
        <f t="shared" si="163"/>
        <v>0</v>
      </c>
      <c r="BL370" s="280"/>
      <c r="BM370" s="284">
        <f t="shared" si="164"/>
        <v>0</v>
      </c>
      <c r="BN370" s="271">
        <f t="shared" si="165"/>
        <v>0</v>
      </c>
      <c r="BO370" s="271" t="str">
        <f t="shared" si="166"/>
        <v>Confection</v>
      </c>
      <c r="BP370" s="271">
        <f t="shared" si="167"/>
        <v>0</v>
      </c>
      <c r="BQ370" s="269"/>
      <c r="BR370" s="269"/>
      <c r="BS370" s="269"/>
      <c r="BT370" s="285"/>
      <c r="BU370" s="273"/>
    </row>
    <row r="371" spans="1:73" ht="60.75" thickBot="1" x14ac:dyDescent="0.3">
      <c r="A371" s="269"/>
      <c r="B371" s="270"/>
      <c r="C371" s="271" t="str">
        <f t="shared" si="140"/>
        <v/>
      </c>
      <c r="D371" s="271" t="str">
        <f t="shared" si="141"/>
        <v/>
      </c>
      <c r="E371" s="270"/>
      <c r="F371" s="273"/>
      <c r="G371" s="269"/>
      <c r="H371" s="274"/>
      <c r="I371" s="274"/>
      <c r="J371" s="274"/>
      <c r="K371" s="274"/>
      <c r="L371" s="274"/>
      <c r="M371" s="275"/>
      <c r="N371" s="274"/>
      <c r="O371" s="276" t="str">
        <f t="shared" si="142"/>
        <v>Compéter montant FI</v>
      </c>
      <c r="P371" s="277" t="str">
        <f t="shared" si="143"/>
        <v/>
      </c>
      <c r="Q371" s="274"/>
      <c r="R371" s="276" t="str">
        <f t="shared" si="144"/>
        <v>Compléter montant contrat</v>
      </c>
      <c r="S371" s="278" t="str">
        <f t="shared" si="145"/>
        <v/>
      </c>
      <c r="T371" s="274"/>
      <c r="U371" s="276" t="str">
        <f t="shared" si="146"/>
        <v>Compléter montant contrat</v>
      </c>
      <c r="V371" s="279"/>
      <c r="W371" s="279"/>
      <c r="X371" s="279"/>
      <c r="Y371" s="274"/>
      <c r="Z371" s="280"/>
      <c r="AA371" s="281" t="str">
        <f t="shared" si="147"/>
        <v>Compléter date émission</v>
      </c>
      <c r="AB371" s="269"/>
      <c r="AC371" s="269"/>
      <c r="AD371" s="282"/>
      <c r="AE371" s="282"/>
      <c r="AF371" s="270"/>
      <c r="AG371" s="269"/>
      <c r="AH371" s="269"/>
      <c r="AI371" s="269"/>
      <c r="AJ371" s="269"/>
      <c r="AK371" s="283" t="str">
        <f t="shared" si="148"/>
        <v>Compléter mode de gestion et montant FI</v>
      </c>
      <c r="AL371" s="270"/>
      <c r="AM371" s="270"/>
      <c r="AN371" s="270"/>
      <c r="AO371" s="280"/>
      <c r="AP371" s="281" t="str">
        <f t="shared" si="149"/>
        <v>Préciser montant FI, mode de passation et Type marché</v>
      </c>
      <c r="AQ371" s="281" t="str">
        <f t="shared" si="150"/>
        <v>Préciser montant FI, mode de passation et Type marché</v>
      </c>
      <c r="AR371" s="281" t="str">
        <f t="shared" si="151"/>
        <v>Préciser montant FI, mode de passation et Type marché</v>
      </c>
      <c r="AS371" s="281" t="str">
        <f t="shared" si="152"/>
        <v>Préciser montant FI, mode de passation et Type marché</v>
      </c>
      <c r="AT371" s="281" t="str">
        <f t="shared" si="153"/>
        <v>Préciser montant FI, mode de passation et Type marché</v>
      </c>
      <c r="AU371" s="281" t="str">
        <f t="shared" si="154"/>
        <v>Compléter délais du marché</v>
      </c>
      <c r="AV371" s="281" t="str">
        <f t="shared" si="155"/>
        <v>Compléter délais du marché</v>
      </c>
      <c r="AW371" s="280"/>
      <c r="AX371" s="284">
        <f t="shared" si="156"/>
        <v>0</v>
      </c>
      <c r="AY371" s="280"/>
      <c r="AZ371" s="284">
        <f t="shared" si="157"/>
        <v>0</v>
      </c>
      <c r="BA371" s="280"/>
      <c r="BB371" s="284">
        <f t="shared" si="158"/>
        <v>0</v>
      </c>
      <c r="BC371" s="280"/>
      <c r="BD371" s="284">
        <f t="shared" si="159"/>
        <v>0</v>
      </c>
      <c r="BE371" s="280"/>
      <c r="BF371" s="284">
        <f t="shared" si="160"/>
        <v>0</v>
      </c>
      <c r="BG371" s="280"/>
      <c r="BH371" s="284">
        <f t="shared" si="161"/>
        <v>0</v>
      </c>
      <c r="BI371" s="280" t="str">
        <f t="shared" si="162"/>
        <v/>
      </c>
      <c r="BJ371" s="280"/>
      <c r="BK371" s="284">
        <f t="shared" si="163"/>
        <v>0</v>
      </c>
      <c r="BL371" s="280"/>
      <c r="BM371" s="284">
        <f t="shared" si="164"/>
        <v>0</v>
      </c>
      <c r="BN371" s="271">
        <f t="shared" si="165"/>
        <v>0</v>
      </c>
      <c r="BO371" s="271" t="str">
        <f t="shared" si="166"/>
        <v>Confection</v>
      </c>
      <c r="BP371" s="271">
        <f t="shared" si="167"/>
        <v>0</v>
      </c>
      <c r="BQ371" s="269"/>
      <c r="BR371" s="269"/>
      <c r="BS371" s="269"/>
      <c r="BT371" s="285"/>
      <c r="BU371" s="273"/>
    </row>
    <row r="372" spans="1:73" ht="60.75" thickBot="1" x14ac:dyDescent="0.3">
      <c r="A372" s="269"/>
      <c r="B372" s="270"/>
      <c r="C372" s="271" t="str">
        <f t="shared" si="140"/>
        <v/>
      </c>
      <c r="D372" s="271" t="str">
        <f t="shared" si="141"/>
        <v/>
      </c>
      <c r="E372" s="270"/>
      <c r="F372" s="273"/>
      <c r="G372" s="269"/>
      <c r="H372" s="274"/>
      <c r="I372" s="274"/>
      <c r="J372" s="274"/>
      <c r="K372" s="274"/>
      <c r="L372" s="274"/>
      <c r="M372" s="275"/>
      <c r="N372" s="274"/>
      <c r="O372" s="276" t="str">
        <f t="shared" si="142"/>
        <v>Compéter montant FI</v>
      </c>
      <c r="P372" s="277" t="str">
        <f t="shared" si="143"/>
        <v/>
      </c>
      <c r="Q372" s="274"/>
      <c r="R372" s="276" t="str">
        <f t="shared" si="144"/>
        <v>Compléter montant contrat</v>
      </c>
      <c r="S372" s="278" t="str">
        <f t="shared" si="145"/>
        <v/>
      </c>
      <c r="T372" s="274"/>
      <c r="U372" s="276" t="str">
        <f t="shared" si="146"/>
        <v>Compléter montant contrat</v>
      </c>
      <c r="V372" s="279"/>
      <c r="W372" s="279"/>
      <c r="X372" s="279"/>
      <c r="Y372" s="274"/>
      <c r="Z372" s="280"/>
      <c r="AA372" s="281" t="str">
        <f t="shared" si="147"/>
        <v>Compléter date émission</v>
      </c>
      <c r="AB372" s="269"/>
      <c r="AC372" s="269"/>
      <c r="AD372" s="282"/>
      <c r="AE372" s="282"/>
      <c r="AF372" s="270"/>
      <c r="AG372" s="269"/>
      <c r="AH372" s="269"/>
      <c r="AI372" s="269"/>
      <c r="AJ372" s="269"/>
      <c r="AK372" s="283" t="str">
        <f t="shared" si="148"/>
        <v>Compléter mode de gestion et montant FI</v>
      </c>
      <c r="AL372" s="270"/>
      <c r="AM372" s="270"/>
      <c r="AN372" s="270"/>
      <c r="AO372" s="280"/>
      <c r="AP372" s="281" t="str">
        <f t="shared" si="149"/>
        <v>Préciser montant FI, mode de passation et Type marché</v>
      </c>
      <c r="AQ372" s="281" t="str">
        <f t="shared" si="150"/>
        <v>Préciser montant FI, mode de passation et Type marché</v>
      </c>
      <c r="AR372" s="281" t="str">
        <f t="shared" si="151"/>
        <v>Préciser montant FI, mode de passation et Type marché</v>
      </c>
      <c r="AS372" s="281" t="str">
        <f t="shared" si="152"/>
        <v>Préciser montant FI, mode de passation et Type marché</v>
      </c>
      <c r="AT372" s="281" t="str">
        <f t="shared" si="153"/>
        <v>Préciser montant FI, mode de passation et Type marché</v>
      </c>
      <c r="AU372" s="281" t="str">
        <f t="shared" si="154"/>
        <v>Compléter délais du marché</v>
      </c>
      <c r="AV372" s="281" t="str">
        <f t="shared" si="155"/>
        <v>Compléter délais du marché</v>
      </c>
      <c r="AW372" s="280"/>
      <c r="AX372" s="284">
        <f t="shared" si="156"/>
        <v>0</v>
      </c>
      <c r="AY372" s="280"/>
      <c r="AZ372" s="284">
        <f t="shared" si="157"/>
        <v>0</v>
      </c>
      <c r="BA372" s="280"/>
      <c r="BB372" s="284">
        <f t="shared" si="158"/>
        <v>0</v>
      </c>
      <c r="BC372" s="280"/>
      <c r="BD372" s="284">
        <f t="shared" si="159"/>
        <v>0</v>
      </c>
      <c r="BE372" s="280"/>
      <c r="BF372" s="284">
        <f t="shared" si="160"/>
        <v>0</v>
      </c>
      <c r="BG372" s="280"/>
      <c r="BH372" s="284">
        <f t="shared" si="161"/>
        <v>0</v>
      </c>
      <c r="BI372" s="280" t="str">
        <f t="shared" si="162"/>
        <v/>
      </c>
      <c r="BJ372" s="280"/>
      <c r="BK372" s="284">
        <f t="shared" si="163"/>
        <v>0</v>
      </c>
      <c r="BL372" s="280"/>
      <c r="BM372" s="284">
        <f t="shared" si="164"/>
        <v>0</v>
      </c>
      <c r="BN372" s="271">
        <f t="shared" si="165"/>
        <v>0</v>
      </c>
      <c r="BO372" s="271" t="str">
        <f t="shared" si="166"/>
        <v>Confection</v>
      </c>
      <c r="BP372" s="271">
        <f t="shared" si="167"/>
        <v>0</v>
      </c>
      <c r="BQ372" s="269"/>
      <c r="BR372" s="269"/>
      <c r="BS372" s="269"/>
      <c r="BT372" s="285"/>
      <c r="BU372" s="273"/>
    </row>
    <row r="373" spans="1:73" ht="60.75" thickBot="1" x14ac:dyDescent="0.3">
      <c r="A373" s="269"/>
      <c r="B373" s="270"/>
      <c r="C373" s="271" t="str">
        <f t="shared" si="140"/>
        <v/>
      </c>
      <c r="D373" s="271" t="str">
        <f t="shared" si="141"/>
        <v/>
      </c>
      <c r="E373" s="270"/>
      <c r="F373" s="273"/>
      <c r="G373" s="269"/>
      <c r="H373" s="274"/>
      <c r="I373" s="274"/>
      <c r="J373" s="274"/>
      <c r="K373" s="274"/>
      <c r="L373" s="274"/>
      <c r="M373" s="275"/>
      <c r="N373" s="274"/>
      <c r="O373" s="276" t="str">
        <f t="shared" si="142"/>
        <v>Compéter montant FI</v>
      </c>
      <c r="P373" s="277" t="str">
        <f t="shared" si="143"/>
        <v/>
      </c>
      <c r="Q373" s="274"/>
      <c r="R373" s="276" t="str">
        <f t="shared" si="144"/>
        <v>Compléter montant contrat</v>
      </c>
      <c r="S373" s="278" t="str">
        <f t="shared" si="145"/>
        <v/>
      </c>
      <c r="T373" s="274"/>
      <c r="U373" s="276" t="str">
        <f t="shared" si="146"/>
        <v>Compléter montant contrat</v>
      </c>
      <c r="V373" s="279"/>
      <c r="W373" s="279"/>
      <c r="X373" s="279"/>
      <c r="Y373" s="274"/>
      <c r="Z373" s="280"/>
      <c r="AA373" s="281" t="str">
        <f t="shared" si="147"/>
        <v>Compléter date émission</v>
      </c>
      <c r="AB373" s="269"/>
      <c r="AC373" s="269"/>
      <c r="AD373" s="282"/>
      <c r="AE373" s="282"/>
      <c r="AF373" s="270"/>
      <c r="AG373" s="269"/>
      <c r="AH373" s="269"/>
      <c r="AI373" s="269"/>
      <c r="AJ373" s="269"/>
      <c r="AK373" s="283" t="str">
        <f t="shared" si="148"/>
        <v>Compléter mode de gestion et montant FI</v>
      </c>
      <c r="AL373" s="270"/>
      <c r="AM373" s="270"/>
      <c r="AN373" s="270"/>
      <c r="AO373" s="280"/>
      <c r="AP373" s="281" t="str">
        <f t="shared" si="149"/>
        <v>Préciser montant FI, mode de passation et Type marché</v>
      </c>
      <c r="AQ373" s="281" t="str">
        <f t="shared" si="150"/>
        <v>Préciser montant FI, mode de passation et Type marché</v>
      </c>
      <c r="AR373" s="281" t="str">
        <f t="shared" si="151"/>
        <v>Préciser montant FI, mode de passation et Type marché</v>
      </c>
      <c r="AS373" s="281" t="str">
        <f t="shared" si="152"/>
        <v>Préciser montant FI, mode de passation et Type marché</v>
      </c>
      <c r="AT373" s="281" t="str">
        <f t="shared" si="153"/>
        <v>Préciser montant FI, mode de passation et Type marché</v>
      </c>
      <c r="AU373" s="281" t="str">
        <f t="shared" si="154"/>
        <v>Compléter délais du marché</v>
      </c>
      <c r="AV373" s="281" t="str">
        <f t="shared" si="155"/>
        <v>Compléter délais du marché</v>
      </c>
      <c r="AW373" s="280"/>
      <c r="AX373" s="284">
        <f t="shared" si="156"/>
        <v>0</v>
      </c>
      <c r="AY373" s="280"/>
      <c r="AZ373" s="284">
        <f t="shared" si="157"/>
        <v>0</v>
      </c>
      <c r="BA373" s="280"/>
      <c r="BB373" s="284">
        <f t="shared" si="158"/>
        <v>0</v>
      </c>
      <c r="BC373" s="280"/>
      <c r="BD373" s="284">
        <f t="shared" si="159"/>
        <v>0</v>
      </c>
      <c r="BE373" s="280"/>
      <c r="BF373" s="284">
        <f t="shared" si="160"/>
        <v>0</v>
      </c>
      <c r="BG373" s="280"/>
      <c r="BH373" s="284">
        <f t="shared" si="161"/>
        <v>0</v>
      </c>
      <c r="BI373" s="280" t="str">
        <f t="shared" si="162"/>
        <v/>
      </c>
      <c r="BJ373" s="280"/>
      <c r="BK373" s="284">
        <f t="shared" si="163"/>
        <v>0</v>
      </c>
      <c r="BL373" s="280"/>
      <c r="BM373" s="284">
        <f t="shared" si="164"/>
        <v>0</v>
      </c>
      <c r="BN373" s="271">
        <f t="shared" si="165"/>
        <v>0</v>
      </c>
      <c r="BO373" s="271" t="str">
        <f t="shared" si="166"/>
        <v>Confection</v>
      </c>
      <c r="BP373" s="271">
        <f t="shared" si="167"/>
        <v>0</v>
      </c>
      <c r="BQ373" s="269"/>
      <c r="BR373" s="269"/>
      <c r="BS373" s="269"/>
      <c r="BT373" s="285"/>
      <c r="BU373" s="273"/>
    </row>
    <row r="374" spans="1:73" ht="60.75" thickBot="1" x14ac:dyDescent="0.3">
      <c r="A374" s="269"/>
      <c r="B374" s="270"/>
      <c r="C374" s="271" t="str">
        <f t="shared" si="140"/>
        <v/>
      </c>
      <c r="D374" s="271" t="str">
        <f t="shared" si="141"/>
        <v/>
      </c>
      <c r="E374" s="270"/>
      <c r="F374" s="273"/>
      <c r="G374" s="269"/>
      <c r="H374" s="274"/>
      <c r="I374" s="274"/>
      <c r="J374" s="274"/>
      <c r="K374" s="274"/>
      <c r="L374" s="274"/>
      <c r="M374" s="275"/>
      <c r="N374" s="274"/>
      <c r="O374" s="276" t="str">
        <f t="shared" si="142"/>
        <v>Compéter montant FI</v>
      </c>
      <c r="P374" s="277" t="str">
        <f t="shared" si="143"/>
        <v/>
      </c>
      <c r="Q374" s="274"/>
      <c r="R374" s="276" t="str">
        <f t="shared" si="144"/>
        <v>Compléter montant contrat</v>
      </c>
      <c r="S374" s="278" t="str">
        <f t="shared" si="145"/>
        <v/>
      </c>
      <c r="T374" s="274"/>
      <c r="U374" s="276" t="str">
        <f t="shared" si="146"/>
        <v>Compléter montant contrat</v>
      </c>
      <c r="V374" s="279"/>
      <c r="W374" s="279"/>
      <c r="X374" s="279"/>
      <c r="Y374" s="274"/>
      <c r="Z374" s="280"/>
      <c r="AA374" s="281" t="str">
        <f t="shared" si="147"/>
        <v>Compléter date émission</v>
      </c>
      <c r="AB374" s="269"/>
      <c r="AC374" s="269"/>
      <c r="AD374" s="282"/>
      <c r="AE374" s="282"/>
      <c r="AF374" s="270"/>
      <c r="AG374" s="269"/>
      <c r="AH374" s="269"/>
      <c r="AI374" s="269"/>
      <c r="AJ374" s="269"/>
      <c r="AK374" s="283" t="str">
        <f t="shared" si="148"/>
        <v>Compléter mode de gestion et montant FI</v>
      </c>
      <c r="AL374" s="270"/>
      <c r="AM374" s="270"/>
      <c r="AN374" s="270"/>
      <c r="AO374" s="280"/>
      <c r="AP374" s="281" t="str">
        <f t="shared" si="149"/>
        <v>Préciser montant FI, mode de passation et Type marché</v>
      </c>
      <c r="AQ374" s="281" t="str">
        <f t="shared" si="150"/>
        <v>Préciser montant FI, mode de passation et Type marché</v>
      </c>
      <c r="AR374" s="281" t="str">
        <f t="shared" si="151"/>
        <v>Préciser montant FI, mode de passation et Type marché</v>
      </c>
      <c r="AS374" s="281" t="str">
        <f t="shared" si="152"/>
        <v>Préciser montant FI, mode de passation et Type marché</v>
      </c>
      <c r="AT374" s="281" t="str">
        <f t="shared" si="153"/>
        <v>Préciser montant FI, mode de passation et Type marché</v>
      </c>
      <c r="AU374" s="281" t="str">
        <f t="shared" si="154"/>
        <v>Compléter délais du marché</v>
      </c>
      <c r="AV374" s="281" t="str">
        <f t="shared" si="155"/>
        <v>Compléter délais du marché</v>
      </c>
      <c r="AW374" s="280"/>
      <c r="AX374" s="284">
        <f t="shared" si="156"/>
        <v>0</v>
      </c>
      <c r="AY374" s="280"/>
      <c r="AZ374" s="284">
        <f t="shared" si="157"/>
        <v>0</v>
      </c>
      <c r="BA374" s="280"/>
      <c r="BB374" s="284">
        <f t="shared" si="158"/>
        <v>0</v>
      </c>
      <c r="BC374" s="280"/>
      <c r="BD374" s="284">
        <f t="shared" si="159"/>
        <v>0</v>
      </c>
      <c r="BE374" s="280"/>
      <c r="BF374" s="284">
        <f t="shared" si="160"/>
        <v>0</v>
      </c>
      <c r="BG374" s="280"/>
      <c r="BH374" s="284">
        <f t="shared" si="161"/>
        <v>0</v>
      </c>
      <c r="BI374" s="280" t="str">
        <f t="shared" si="162"/>
        <v/>
      </c>
      <c r="BJ374" s="280"/>
      <c r="BK374" s="284">
        <f t="shared" si="163"/>
        <v>0</v>
      </c>
      <c r="BL374" s="280"/>
      <c r="BM374" s="284">
        <f t="shared" si="164"/>
        <v>0</v>
      </c>
      <c r="BN374" s="271">
        <f t="shared" si="165"/>
        <v>0</v>
      </c>
      <c r="BO374" s="271" t="str">
        <f t="shared" si="166"/>
        <v>Confection</v>
      </c>
      <c r="BP374" s="271">
        <f t="shared" si="167"/>
        <v>0</v>
      </c>
      <c r="BQ374" s="269"/>
      <c r="BR374" s="269"/>
      <c r="BS374" s="269"/>
      <c r="BT374" s="285"/>
      <c r="BU374" s="273"/>
    </row>
    <row r="375" spans="1:73" ht="60.75" thickBot="1" x14ac:dyDescent="0.3">
      <c r="A375" s="269"/>
      <c r="B375" s="270"/>
      <c r="C375" s="271" t="str">
        <f t="shared" si="140"/>
        <v/>
      </c>
      <c r="D375" s="271" t="str">
        <f t="shared" si="141"/>
        <v/>
      </c>
      <c r="E375" s="270"/>
      <c r="F375" s="273"/>
      <c r="G375" s="269"/>
      <c r="H375" s="274"/>
      <c r="I375" s="274"/>
      <c r="J375" s="274"/>
      <c r="K375" s="274"/>
      <c r="L375" s="274"/>
      <c r="M375" s="275"/>
      <c r="N375" s="274"/>
      <c r="O375" s="276" t="str">
        <f t="shared" si="142"/>
        <v>Compéter montant FI</v>
      </c>
      <c r="P375" s="277" t="str">
        <f t="shared" si="143"/>
        <v/>
      </c>
      <c r="Q375" s="274"/>
      <c r="R375" s="276" t="str">
        <f t="shared" si="144"/>
        <v>Compléter montant contrat</v>
      </c>
      <c r="S375" s="278" t="str">
        <f t="shared" si="145"/>
        <v/>
      </c>
      <c r="T375" s="274"/>
      <c r="U375" s="276" t="str">
        <f t="shared" si="146"/>
        <v>Compléter montant contrat</v>
      </c>
      <c r="V375" s="279"/>
      <c r="W375" s="279"/>
      <c r="X375" s="279"/>
      <c r="Y375" s="274"/>
      <c r="Z375" s="280"/>
      <c r="AA375" s="281" t="str">
        <f t="shared" si="147"/>
        <v>Compléter date émission</v>
      </c>
      <c r="AB375" s="269"/>
      <c r="AC375" s="269"/>
      <c r="AD375" s="282"/>
      <c r="AE375" s="282"/>
      <c r="AF375" s="270"/>
      <c r="AG375" s="269"/>
      <c r="AH375" s="269"/>
      <c r="AI375" s="269"/>
      <c r="AJ375" s="269"/>
      <c r="AK375" s="283" t="str">
        <f t="shared" si="148"/>
        <v>Compléter mode de gestion et montant FI</v>
      </c>
      <c r="AL375" s="270"/>
      <c r="AM375" s="270"/>
      <c r="AN375" s="270"/>
      <c r="AO375" s="280"/>
      <c r="AP375" s="281" t="str">
        <f t="shared" si="149"/>
        <v>Préciser montant FI, mode de passation et Type marché</v>
      </c>
      <c r="AQ375" s="281" t="str">
        <f t="shared" si="150"/>
        <v>Préciser montant FI, mode de passation et Type marché</v>
      </c>
      <c r="AR375" s="281" t="str">
        <f t="shared" si="151"/>
        <v>Préciser montant FI, mode de passation et Type marché</v>
      </c>
      <c r="AS375" s="281" t="str">
        <f t="shared" si="152"/>
        <v>Préciser montant FI, mode de passation et Type marché</v>
      </c>
      <c r="AT375" s="281" t="str">
        <f t="shared" si="153"/>
        <v>Préciser montant FI, mode de passation et Type marché</v>
      </c>
      <c r="AU375" s="281" t="str">
        <f t="shared" si="154"/>
        <v>Compléter délais du marché</v>
      </c>
      <c r="AV375" s="281" t="str">
        <f t="shared" si="155"/>
        <v>Compléter délais du marché</v>
      </c>
      <c r="AW375" s="280"/>
      <c r="AX375" s="284">
        <f t="shared" si="156"/>
        <v>0</v>
      </c>
      <c r="AY375" s="280"/>
      <c r="AZ375" s="284">
        <f t="shared" si="157"/>
        <v>0</v>
      </c>
      <c r="BA375" s="280"/>
      <c r="BB375" s="284">
        <f t="shared" si="158"/>
        <v>0</v>
      </c>
      <c r="BC375" s="280"/>
      <c r="BD375" s="284">
        <f t="shared" si="159"/>
        <v>0</v>
      </c>
      <c r="BE375" s="280"/>
      <c r="BF375" s="284">
        <f t="shared" si="160"/>
        <v>0</v>
      </c>
      <c r="BG375" s="280"/>
      <c r="BH375" s="284">
        <f t="shared" si="161"/>
        <v>0</v>
      </c>
      <c r="BI375" s="280" t="str">
        <f t="shared" si="162"/>
        <v/>
      </c>
      <c r="BJ375" s="280"/>
      <c r="BK375" s="284">
        <f t="shared" si="163"/>
        <v>0</v>
      </c>
      <c r="BL375" s="280"/>
      <c r="BM375" s="284">
        <f t="shared" si="164"/>
        <v>0</v>
      </c>
      <c r="BN375" s="271">
        <f t="shared" si="165"/>
        <v>0</v>
      </c>
      <c r="BO375" s="271" t="str">
        <f t="shared" si="166"/>
        <v>Confection</v>
      </c>
      <c r="BP375" s="271">
        <f t="shared" si="167"/>
        <v>0</v>
      </c>
      <c r="BQ375" s="269"/>
      <c r="BR375" s="269"/>
      <c r="BS375" s="269"/>
      <c r="BT375" s="285"/>
      <c r="BU375" s="273"/>
    </row>
    <row r="376" spans="1:73" ht="60.75" thickBot="1" x14ac:dyDescent="0.3">
      <c r="A376" s="269"/>
      <c r="B376" s="270"/>
      <c r="C376" s="271" t="str">
        <f t="shared" si="140"/>
        <v/>
      </c>
      <c r="D376" s="271" t="str">
        <f t="shared" si="141"/>
        <v/>
      </c>
      <c r="E376" s="270"/>
      <c r="F376" s="273"/>
      <c r="G376" s="269"/>
      <c r="H376" s="274"/>
      <c r="I376" s="274"/>
      <c r="J376" s="274"/>
      <c r="K376" s="274"/>
      <c r="L376" s="274"/>
      <c r="M376" s="275"/>
      <c r="N376" s="274"/>
      <c r="O376" s="276" t="str">
        <f t="shared" si="142"/>
        <v>Compéter montant FI</v>
      </c>
      <c r="P376" s="277" t="str">
        <f t="shared" si="143"/>
        <v/>
      </c>
      <c r="Q376" s="274"/>
      <c r="R376" s="276" t="str">
        <f t="shared" si="144"/>
        <v>Compléter montant contrat</v>
      </c>
      <c r="S376" s="278" t="str">
        <f t="shared" si="145"/>
        <v/>
      </c>
      <c r="T376" s="274"/>
      <c r="U376" s="276" t="str">
        <f t="shared" si="146"/>
        <v>Compléter montant contrat</v>
      </c>
      <c r="V376" s="279"/>
      <c r="W376" s="279"/>
      <c r="X376" s="279"/>
      <c r="Y376" s="274"/>
      <c r="Z376" s="280"/>
      <c r="AA376" s="281" t="str">
        <f t="shared" si="147"/>
        <v>Compléter date émission</v>
      </c>
      <c r="AB376" s="269"/>
      <c r="AC376" s="269"/>
      <c r="AD376" s="282"/>
      <c r="AE376" s="282"/>
      <c r="AF376" s="270"/>
      <c r="AG376" s="269"/>
      <c r="AH376" s="269"/>
      <c r="AI376" s="269"/>
      <c r="AJ376" s="269"/>
      <c r="AK376" s="283" t="str">
        <f t="shared" si="148"/>
        <v>Compléter mode de gestion et montant FI</v>
      </c>
      <c r="AL376" s="270"/>
      <c r="AM376" s="270"/>
      <c r="AN376" s="270"/>
      <c r="AO376" s="280"/>
      <c r="AP376" s="281" t="str">
        <f t="shared" si="149"/>
        <v>Préciser montant FI, mode de passation et Type marché</v>
      </c>
      <c r="AQ376" s="281" t="str">
        <f t="shared" si="150"/>
        <v>Préciser montant FI, mode de passation et Type marché</v>
      </c>
      <c r="AR376" s="281" t="str">
        <f t="shared" si="151"/>
        <v>Préciser montant FI, mode de passation et Type marché</v>
      </c>
      <c r="AS376" s="281" t="str">
        <f t="shared" si="152"/>
        <v>Préciser montant FI, mode de passation et Type marché</v>
      </c>
      <c r="AT376" s="281" t="str">
        <f t="shared" si="153"/>
        <v>Préciser montant FI, mode de passation et Type marché</v>
      </c>
      <c r="AU376" s="281" t="str">
        <f t="shared" si="154"/>
        <v>Compléter délais du marché</v>
      </c>
      <c r="AV376" s="281" t="str">
        <f t="shared" si="155"/>
        <v>Compléter délais du marché</v>
      </c>
      <c r="AW376" s="280"/>
      <c r="AX376" s="284">
        <f t="shared" si="156"/>
        <v>0</v>
      </c>
      <c r="AY376" s="280"/>
      <c r="AZ376" s="284">
        <f t="shared" si="157"/>
        <v>0</v>
      </c>
      <c r="BA376" s="280"/>
      <c r="BB376" s="284">
        <f t="shared" si="158"/>
        <v>0</v>
      </c>
      <c r="BC376" s="280"/>
      <c r="BD376" s="284">
        <f t="shared" si="159"/>
        <v>0</v>
      </c>
      <c r="BE376" s="280"/>
      <c r="BF376" s="284">
        <f t="shared" si="160"/>
        <v>0</v>
      </c>
      <c r="BG376" s="280"/>
      <c r="BH376" s="284">
        <f t="shared" si="161"/>
        <v>0</v>
      </c>
      <c r="BI376" s="280" t="str">
        <f t="shared" si="162"/>
        <v/>
      </c>
      <c r="BJ376" s="280"/>
      <c r="BK376" s="284">
        <f t="shared" si="163"/>
        <v>0</v>
      </c>
      <c r="BL376" s="280"/>
      <c r="BM376" s="284">
        <f t="shared" si="164"/>
        <v>0</v>
      </c>
      <c r="BN376" s="271">
        <f t="shared" si="165"/>
        <v>0</v>
      </c>
      <c r="BO376" s="271" t="str">
        <f t="shared" si="166"/>
        <v>Confection</v>
      </c>
      <c r="BP376" s="271">
        <f t="shared" si="167"/>
        <v>0</v>
      </c>
      <c r="BQ376" s="269"/>
      <c r="BR376" s="269"/>
      <c r="BS376" s="269"/>
      <c r="BT376" s="285"/>
      <c r="BU376" s="273"/>
    </row>
    <row r="377" spans="1:73" ht="60.75" thickBot="1" x14ac:dyDescent="0.3">
      <c r="A377" s="269"/>
      <c r="B377" s="270"/>
      <c r="C377" s="271" t="str">
        <f t="shared" si="140"/>
        <v/>
      </c>
      <c r="D377" s="271" t="str">
        <f t="shared" si="141"/>
        <v/>
      </c>
      <c r="E377" s="270"/>
      <c r="F377" s="273"/>
      <c r="G377" s="269"/>
      <c r="H377" s="274"/>
      <c r="I377" s="274"/>
      <c r="J377" s="274"/>
      <c r="K377" s="274"/>
      <c r="L377" s="274"/>
      <c r="M377" s="275"/>
      <c r="N377" s="274"/>
      <c r="O377" s="276" t="str">
        <f t="shared" si="142"/>
        <v>Compéter montant FI</v>
      </c>
      <c r="P377" s="277" t="str">
        <f t="shared" si="143"/>
        <v/>
      </c>
      <c r="Q377" s="274"/>
      <c r="R377" s="276" t="str">
        <f t="shared" si="144"/>
        <v>Compléter montant contrat</v>
      </c>
      <c r="S377" s="278" t="str">
        <f t="shared" si="145"/>
        <v/>
      </c>
      <c r="T377" s="274"/>
      <c r="U377" s="276" t="str">
        <f t="shared" si="146"/>
        <v>Compléter montant contrat</v>
      </c>
      <c r="V377" s="279"/>
      <c r="W377" s="279"/>
      <c r="X377" s="279"/>
      <c r="Y377" s="274"/>
      <c r="Z377" s="280"/>
      <c r="AA377" s="281" t="str">
        <f t="shared" si="147"/>
        <v>Compléter date émission</v>
      </c>
      <c r="AB377" s="269"/>
      <c r="AC377" s="269"/>
      <c r="AD377" s="282"/>
      <c r="AE377" s="282"/>
      <c r="AF377" s="270"/>
      <c r="AG377" s="269"/>
      <c r="AH377" s="269"/>
      <c r="AI377" s="269"/>
      <c r="AJ377" s="269"/>
      <c r="AK377" s="283" t="str">
        <f t="shared" si="148"/>
        <v>Compléter mode de gestion et montant FI</v>
      </c>
      <c r="AL377" s="270"/>
      <c r="AM377" s="270"/>
      <c r="AN377" s="270"/>
      <c r="AO377" s="280"/>
      <c r="AP377" s="281" t="str">
        <f t="shared" si="149"/>
        <v>Préciser montant FI, mode de passation et Type marché</v>
      </c>
      <c r="AQ377" s="281" t="str">
        <f t="shared" si="150"/>
        <v>Préciser montant FI, mode de passation et Type marché</v>
      </c>
      <c r="AR377" s="281" t="str">
        <f t="shared" si="151"/>
        <v>Préciser montant FI, mode de passation et Type marché</v>
      </c>
      <c r="AS377" s="281" t="str">
        <f t="shared" si="152"/>
        <v>Préciser montant FI, mode de passation et Type marché</v>
      </c>
      <c r="AT377" s="281" t="str">
        <f t="shared" si="153"/>
        <v>Préciser montant FI, mode de passation et Type marché</v>
      </c>
      <c r="AU377" s="281" t="str">
        <f t="shared" si="154"/>
        <v>Compléter délais du marché</v>
      </c>
      <c r="AV377" s="281" t="str">
        <f t="shared" si="155"/>
        <v>Compléter délais du marché</v>
      </c>
      <c r="AW377" s="280"/>
      <c r="AX377" s="284">
        <f t="shared" si="156"/>
        <v>0</v>
      </c>
      <c r="AY377" s="280"/>
      <c r="AZ377" s="284">
        <f t="shared" si="157"/>
        <v>0</v>
      </c>
      <c r="BA377" s="280"/>
      <c r="BB377" s="284">
        <f t="shared" si="158"/>
        <v>0</v>
      </c>
      <c r="BC377" s="280"/>
      <c r="BD377" s="284">
        <f t="shared" si="159"/>
        <v>0</v>
      </c>
      <c r="BE377" s="280"/>
      <c r="BF377" s="284">
        <f t="shared" si="160"/>
        <v>0</v>
      </c>
      <c r="BG377" s="280"/>
      <c r="BH377" s="284">
        <f t="shared" si="161"/>
        <v>0</v>
      </c>
      <c r="BI377" s="280" t="str">
        <f t="shared" si="162"/>
        <v/>
      </c>
      <c r="BJ377" s="280"/>
      <c r="BK377" s="284">
        <f t="shared" si="163"/>
        <v>0</v>
      </c>
      <c r="BL377" s="280"/>
      <c r="BM377" s="284">
        <f t="shared" si="164"/>
        <v>0</v>
      </c>
      <c r="BN377" s="271">
        <f t="shared" si="165"/>
        <v>0</v>
      </c>
      <c r="BO377" s="271" t="str">
        <f t="shared" si="166"/>
        <v>Confection</v>
      </c>
      <c r="BP377" s="271">
        <f t="shared" si="167"/>
        <v>0</v>
      </c>
      <c r="BQ377" s="269"/>
      <c r="BR377" s="269"/>
      <c r="BS377" s="269"/>
      <c r="BT377" s="285"/>
      <c r="BU377" s="273"/>
    </row>
    <row r="378" spans="1:73" ht="60.75" thickBot="1" x14ac:dyDescent="0.3">
      <c r="A378" s="269"/>
      <c r="B378" s="270"/>
      <c r="C378" s="271" t="str">
        <f t="shared" si="140"/>
        <v/>
      </c>
      <c r="D378" s="271" t="str">
        <f t="shared" si="141"/>
        <v/>
      </c>
      <c r="E378" s="270"/>
      <c r="F378" s="273"/>
      <c r="G378" s="269"/>
      <c r="H378" s="274"/>
      <c r="I378" s="274"/>
      <c r="J378" s="274"/>
      <c r="K378" s="274"/>
      <c r="L378" s="274"/>
      <c r="M378" s="275"/>
      <c r="N378" s="274"/>
      <c r="O378" s="276" t="str">
        <f t="shared" si="142"/>
        <v>Compéter montant FI</v>
      </c>
      <c r="P378" s="277" t="str">
        <f t="shared" si="143"/>
        <v/>
      </c>
      <c r="Q378" s="274"/>
      <c r="R378" s="276" t="str">
        <f t="shared" si="144"/>
        <v>Compléter montant contrat</v>
      </c>
      <c r="S378" s="278" t="str">
        <f t="shared" si="145"/>
        <v/>
      </c>
      <c r="T378" s="274"/>
      <c r="U378" s="276" t="str">
        <f t="shared" si="146"/>
        <v>Compléter montant contrat</v>
      </c>
      <c r="V378" s="279"/>
      <c r="W378" s="279"/>
      <c r="X378" s="279"/>
      <c r="Y378" s="274"/>
      <c r="Z378" s="280"/>
      <c r="AA378" s="281" t="str">
        <f t="shared" si="147"/>
        <v>Compléter date émission</v>
      </c>
      <c r="AB378" s="269"/>
      <c r="AC378" s="269"/>
      <c r="AD378" s="282"/>
      <c r="AE378" s="282"/>
      <c r="AF378" s="270"/>
      <c r="AG378" s="269"/>
      <c r="AH378" s="269"/>
      <c r="AI378" s="269"/>
      <c r="AJ378" s="269"/>
      <c r="AK378" s="283" t="str">
        <f t="shared" si="148"/>
        <v>Compléter mode de gestion et montant FI</v>
      </c>
      <c r="AL378" s="270"/>
      <c r="AM378" s="270"/>
      <c r="AN378" s="270"/>
      <c r="AO378" s="280"/>
      <c r="AP378" s="281" t="str">
        <f t="shared" si="149"/>
        <v>Préciser montant FI, mode de passation et Type marché</v>
      </c>
      <c r="AQ378" s="281" t="str">
        <f t="shared" si="150"/>
        <v>Préciser montant FI, mode de passation et Type marché</v>
      </c>
      <c r="AR378" s="281" t="str">
        <f t="shared" si="151"/>
        <v>Préciser montant FI, mode de passation et Type marché</v>
      </c>
      <c r="AS378" s="281" t="str">
        <f t="shared" si="152"/>
        <v>Préciser montant FI, mode de passation et Type marché</v>
      </c>
      <c r="AT378" s="281" t="str">
        <f t="shared" si="153"/>
        <v>Préciser montant FI, mode de passation et Type marché</v>
      </c>
      <c r="AU378" s="281" t="str">
        <f t="shared" si="154"/>
        <v>Compléter délais du marché</v>
      </c>
      <c r="AV378" s="281" t="str">
        <f t="shared" si="155"/>
        <v>Compléter délais du marché</v>
      </c>
      <c r="AW378" s="280"/>
      <c r="AX378" s="284">
        <f t="shared" si="156"/>
        <v>0</v>
      </c>
      <c r="AY378" s="280"/>
      <c r="AZ378" s="284">
        <f t="shared" si="157"/>
        <v>0</v>
      </c>
      <c r="BA378" s="280"/>
      <c r="BB378" s="284">
        <f t="shared" si="158"/>
        <v>0</v>
      </c>
      <c r="BC378" s="280"/>
      <c r="BD378" s="284">
        <f t="shared" si="159"/>
        <v>0</v>
      </c>
      <c r="BE378" s="280"/>
      <c r="BF378" s="284">
        <f t="shared" si="160"/>
        <v>0</v>
      </c>
      <c r="BG378" s="280"/>
      <c r="BH378" s="284">
        <f t="shared" si="161"/>
        <v>0</v>
      </c>
      <c r="BI378" s="280" t="str">
        <f t="shared" si="162"/>
        <v/>
      </c>
      <c r="BJ378" s="280"/>
      <c r="BK378" s="284">
        <f t="shared" si="163"/>
        <v>0</v>
      </c>
      <c r="BL378" s="280"/>
      <c r="BM378" s="284">
        <f t="shared" si="164"/>
        <v>0</v>
      </c>
      <c r="BN378" s="271">
        <f t="shared" si="165"/>
        <v>0</v>
      </c>
      <c r="BO378" s="271" t="str">
        <f t="shared" si="166"/>
        <v>Confection</v>
      </c>
      <c r="BP378" s="271">
        <f t="shared" si="167"/>
        <v>0</v>
      </c>
      <c r="BQ378" s="269"/>
      <c r="BR378" s="269"/>
      <c r="BS378" s="269"/>
      <c r="BT378" s="285"/>
      <c r="BU378" s="273"/>
    </row>
    <row r="379" spans="1:73" ht="60.75" thickBot="1" x14ac:dyDescent="0.3">
      <c r="A379" s="269"/>
      <c r="B379" s="270"/>
      <c r="C379" s="271" t="str">
        <f t="shared" si="140"/>
        <v/>
      </c>
      <c r="D379" s="271" t="str">
        <f t="shared" si="141"/>
        <v/>
      </c>
      <c r="E379" s="270"/>
      <c r="F379" s="273"/>
      <c r="G379" s="269"/>
      <c r="H379" s="274"/>
      <c r="I379" s="274"/>
      <c r="J379" s="274"/>
      <c r="K379" s="274"/>
      <c r="L379" s="274"/>
      <c r="M379" s="275"/>
      <c r="N379" s="274"/>
      <c r="O379" s="276" t="str">
        <f t="shared" si="142"/>
        <v>Compéter montant FI</v>
      </c>
      <c r="P379" s="277" t="str">
        <f t="shared" si="143"/>
        <v/>
      </c>
      <c r="Q379" s="274"/>
      <c r="R379" s="276" t="str">
        <f t="shared" si="144"/>
        <v>Compléter montant contrat</v>
      </c>
      <c r="S379" s="278" t="str">
        <f t="shared" si="145"/>
        <v/>
      </c>
      <c r="T379" s="274"/>
      <c r="U379" s="276" t="str">
        <f t="shared" si="146"/>
        <v>Compléter montant contrat</v>
      </c>
      <c r="V379" s="279"/>
      <c r="W379" s="279"/>
      <c r="X379" s="279"/>
      <c r="Y379" s="274"/>
      <c r="Z379" s="280"/>
      <c r="AA379" s="281" t="str">
        <f t="shared" si="147"/>
        <v>Compléter date émission</v>
      </c>
      <c r="AB379" s="269"/>
      <c r="AC379" s="269"/>
      <c r="AD379" s="282"/>
      <c r="AE379" s="282"/>
      <c r="AF379" s="270"/>
      <c r="AG379" s="269"/>
      <c r="AH379" s="269"/>
      <c r="AI379" s="269"/>
      <c r="AJ379" s="269"/>
      <c r="AK379" s="283" t="str">
        <f t="shared" si="148"/>
        <v>Compléter mode de gestion et montant FI</v>
      </c>
      <c r="AL379" s="270"/>
      <c r="AM379" s="270"/>
      <c r="AN379" s="270"/>
      <c r="AO379" s="280"/>
      <c r="AP379" s="281" t="str">
        <f t="shared" si="149"/>
        <v>Préciser montant FI, mode de passation et Type marché</v>
      </c>
      <c r="AQ379" s="281" t="str">
        <f t="shared" si="150"/>
        <v>Préciser montant FI, mode de passation et Type marché</v>
      </c>
      <c r="AR379" s="281" t="str">
        <f t="shared" si="151"/>
        <v>Préciser montant FI, mode de passation et Type marché</v>
      </c>
      <c r="AS379" s="281" t="str">
        <f t="shared" si="152"/>
        <v>Préciser montant FI, mode de passation et Type marché</v>
      </c>
      <c r="AT379" s="281" t="str">
        <f t="shared" si="153"/>
        <v>Préciser montant FI, mode de passation et Type marché</v>
      </c>
      <c r="AU379" s="281" t="str">
        <f t="shared" si="154"/>
        <v>Compléter délais du marché</v>
      </c>
      <c r="AV379" s="281" t="str">
        <f t="shared" si="155"/>
        <v>Compléter délais du marché</v>
      </c>
      <c r="AW379" s="280"/>
      <c r="AX379" s="284">
        <f t="shared" si="156"/>
        <v>0</v>
      </c>
      <c r="AY379" s="280"/>
      <c r="AZ379" s="284">
        <f t="shared" si="157"/>
        <v>0</v>
      </c>
      <c r="BA379" s="280"/>
      <c r="BB379" s="284">
        <f t="shared" si="158"/>
        <v>0</v>
      </c>
      <c r="BC379" s="280"/>
      <c r="BD379" s="284">
        <f t="shared" si="159"/>
        <v>0</v>
      </c>
      <c r="BE379" s="280"/>
      <c r="BF379" s="284">
        <f t="shared" si="160"/>
        <v>0</v>
      </c>
      <c r="BG379" s="280"/>
      <c r="BH379" s="284">
        <f t="shared" si="161"/>
        <v>0</v>
      </c>
      <c r="BI379" s="280" t="str">
        <f t="shared" si="162"/>
        <v/>
      </c>
      <c r="BJ379" s="280"/>
      <c r="BK379" s="284">
        <f t="shared" si="163"/>
        <v>0</v>
      </c>
      <c r="BL379" s="280"/>
      <c r="BM379" s="284">
        <f t="shared" si="164"/>
        <v>0</v>
      </c>
      <c r="BN379" s="271">
        <f t="shared" si="165"/>
        <v>0</v>
      </c>
      <c r="BO379" s="271" t="str">
        <f t="shared" si="166"/>
        <v>Confection</v>
      </c>
      <c r="BP379" s="271">
        <f t="shared" si="167"/>
        <v>0</v>
      </c>
      <c r="BQ379" s="269"/>
      <c r="BR379" s="269"/>
      <c r="BS379" s="269"/>
      <c r="BT379" s="285"/>
      <c r="BU379" s="273"/>
    </row>
    <row r="380" spans="1:73" ht="60.75" thickBot="1" x14ac:dyDescent="0.3">
      <c r="A380" s="269"/>
      <c r="B380" s="270"/>
      <c r="C380" s="271" t="str">
        <f t="shared" si="140"/>
        <v/>
      </c>
      <c r="D380" s="271" t="str">
        <f t="shared" si="141"/>
        <v/>
      </c>
      <c r="E380" s="270"/>
      <c r="F380" s="273"/>
      <c r="G380" s="269"/>
      <c r="H380" s="274"/>
      <c r="I380" s="274"/>
      <c r="J380" s="274"/>
      <c r="K380" s="274"/>
      <c r="L380" s="274"/>
      <c r="M380" s="275"/>
      <c r="N380" s="274"/>
      <c r="O380" s="276" t="str">
        <f t="shared" si="142"/>
        <v>Compéter montant FI</v>
      </c>
      <c r="P380" s="277" t="str">
        <f t="shared" si="143"/>
        <v/>
      </c>
      <c r="Q380" s="274"/>
      <c r="R380" s="276" t="str">
        <f t="shared" si="144"/>
        <v>Compléter montant contrat</v>
      </c>
      <c r="S380" s="278" t="str">
        <f t="shared" si="145"/>
        <v/>
      </c>
      <c r="T380" s="274"/>
      <c r="U380" s="276" t="str">
        <f t="shared" si="146"/>
        <v>Compléter montant contrat</v>
      </c>
      <c r="V380" s="279"/>
      <c r="W380" s="279"/>
      <c r="X380" s="279"/>
      <c r="Y380" s="274"/>
      <c r="Z380" s="280"/>
      <c r="AA380" s="281" t="str">
        <f t="shared" si="147"/>
        <v>Compléter date émission</v>
      </c>
      <c r="AB380" s="269"/>
      <c r="AC380" s="269"/>
      <c r="AD380" s="282"/>
      <c r="AE380" s="282"/>
      <c r="AF380" s="270"/>
      <c r="AG380" s="269"/>
      <c r="AH380" s="269"/>
      <c r="AI380" s="269"/>
      <c r="AJ380" s="269"/>
      <c r="AK380" s="283" t="str">
        <f t="shared" si="148"/>
        <v>Compléter mode de gestion et montant FI</v>
      </c>
      <c r="AL380" s="270"/>
      <c r="AM380" s="270"/>
      <c r="AN380" s="270"/>
      <c r="AO380" s="280"/>
      <c r="AP380" s="281" t="str">
        <f t="shared" si="149"/>
        <v>Préciser montant FI, mode de passation et Type marché</v>
      </c>
      <c r="AQ380" s="281" t="str">
        <f t="shared" si="150"/>
        <v>Préciser montant FI, mode de passation et Type marché</v>
      </c>
      <c r="AR380" s="281" t="str">
        <f t="shared" si="151"/>
        <v>Préciser montant FI, mode de passation et Type marché</v>
      </c>
      <c r="AS380" s="281" t="str">
        <f t="shared" si="152"/>
        <v>Préciser montant FI, mode de passation et Type marché</v>
      </c>
      <c r="AT380" s="281" t="str">
        <f t="shared" si="153"/>
        <v>Préciser montant FI, mode de passation et Type marché</v>
      </c>
      <c r="AU380" s="281" t="str">
        <f t="shared" si="154"/>
        <v>Compléter délais du marché</v>
      </c>
      <c r="AV380" s="281" t="str">
        <f t="shared" si="155"/>
        <v>Compléter délais du marché</v>
      </c>
      <c r="AW380" s="280"/>
      <c r="AX380" s="284">
        <f t="shared" si="156"/>
        <v>0</v>
      </c>
      <c r="AY380" s="280"/>
      <c r="AZ380" s="284">
        <f t="shared" si="157"/>
        <v>0</v>
      </c>
      <c r="BA380" s="280"/>
      <c r="BB380" s="284">
        <f t="shared" si="158"/>
        <v>0</v>
      </c>
      <c r="BC380" s="280"/>
      <c r="BD380" s="284">
        <f t="shared" si="159"/>
        <v>0</v>
      </c>
      <c r="BE380" s="280"/>
      <c r="BF380" s="284">
        <f t="shared" si="160"/>
        <v>0</v>
      </c>
      <c r="BG380" s="280"/>
      <c r="BH380" s="284">
        <f t="shared" si="161"/>
        <v>0</v>
      </c>
      <c r="BI380" s="280" t="str">
        <f t="shared" si="162"/>
        <v/>
      </c>
      <c r="BJ380" s="280"/>
      <c r="BK380" s="284">
        <f t="shared" si="163"/>
        <v>0</v>
      </c>
      <c r="BL380" s="280"/>
      <c r="BM380" s="284">
        <f t="shared" si="164"/>
        <v>0</v>
      </c>
      <c r="BN380" s="271">
        <f t="shared" si="165"/>
        <v>0</v>
      </c>
      <c r="BO380" s="271" t="str">
        <f t="shared" si="166"/>
        <v>Confection</v>
      </c>
      <c r="BP380" s="271">
        <f t="shared" si="167"/>
        <v>0</v>
      </c>
      <c r="BQ380" s="269"/>
      <c r="BR380" s="269"/>
      <c r="BS380" s="269"/>
      <c r="BT380" s="285"/>
      <c r="BU380" s="273"/>
    </row>
    <row r="381" spans="1:73" ht="60.75" thickBot="1" x14ac:dyDescent="0.3">
      <c r="A381" s="269"/>
      <c r="B381" s="270"/>
      <c r="C381" s="271" t="str">
        <f t="shared" si="140"/>
        <v/>
      </c>
      <c r="D381" s="271" t="str">
        <f t="shared" si="141"/>
        <v/>
      </c>
      <c r="E381" s="270"/>
      <c r="F381" s="273"/>
      <c r="G381" s="269"/>
      <c r="H381" s="274"/>
      <c r="I381" s="274"/>
      <c r="J381" s="274"/>
      <c r="K381" s="274"/>
      <c r="L381" s="274"/>
      <c r="M381" s="275"/>
      <c r="N381" s="274"/>
      <c r="O381" s="276" t="str">
        <f t="shared" si="142"/>
        <v>Compéter montant FI</v>
      </c>
      <c r="P381" s="277" t="str">
        <f t="shared" si="143"/>
        <v/>
      </c>
      <c r="Q381" s="274"/>
      <c r="R381" s="276" t="str">
        <f t="shared" si="144"/>
        <v>Compléter montant contrat</v>
      </c>
      <c r="S381" s="278" t="str">
        <f t="shared" si="145"/>
        <v/>
      </c>
      <c r="T381" s="274"/>
      <c r="U381" s="276" t="str">
        <f t="shared" si="146"/>
        <v>Compléter montant contrat</v>
      </c>
      <c r="V381" s="279"/>
      <c r="W381" s="279"/>
      <c r="X381" s="279"/>
      <c r="Y381" s="274"/>
      <c r="Z381" s="280"/>
      <c r="AA381" s="281" t="str">
        <f t="shared" si="147"/>
        <v>Compléter date émission</v>
      </c>
      <c r="AB381" s="269"/>
      <c r="AC381" s="269"/>
      <c r="AD381" s="282"/>
      <c r="AE381" s="282"/>
      <c r="AF381" s="270"/>
      <c r="AG381" s="269"/>
      <c r="AH381" s="269"/>
      <c r="AI381" s="269"/>
      <c r="AJ381" s="269"/>
      <c r="AK381" s="283" t="str">
        <f t="shared" si="148"/>
        <v>Compléter mode de gestion et montant FI</v>
      </c>
      <c r="AL381" s="270"/>
      <c r="AM381" s="270"/>
      <c r="AN381" s="270"/>
      <c r="AO381" s="280"/>
      <c r="AP381" s="281" t="str">
        <f t="shared" si="149"/>
        <v>Préciser montant FI, mode de passation et Type marché</v>
      </c>
      <c r="AQ381" s="281" t="str">
        <f t="shared" si="150"/>
        <v>Préciser montant FI, mode de passation et Type marché</v>
      </c>
      <c r="AR381" s="281" t="str">
        <f t="shared" si="151"/>
        <v>Préciser montant FI, mode de passation et Type marché</v>
      </c>
      <c r="AS381" s="281" t="str">
        <f t="shared" si="152"/>
        <v>Préciser montant FI, mode de passation et Type marché</v>
      </c>
      <c r="AT381" s="281" t="str">
        <f t="shared" si="153"/>
        <v>Préciser montant FI, mode de passation et Type marché</v>
      </c>
      <c r="AU381" s="281" t="str">
        <f t="shared" si="154"/>
        <v>Compléter délais du marché</v>
      </c>
      <c r="AV381" s="281" t="str">
        <f t="shared" si="155"/>
        <v>Compléter délais du marché</v>
      </c>
      <c r="AW381" s="280"/>
      <c r="AX381" s="284">
        <f t="shared" si="156"/>
        <v>0</v>
      </c>
      <c r="AY381" s="280"/>
      <c r="AZ381" s="284">
        <f t="shared" si="157"/>
        <v>0</v>
      </c>
      <c r="BA381" s="280"/>
      <c r="BB381" s="284">
        <f t="shared" si="158"/>
        <v>0</v>
      </c>
      <c r="BC381" s="280"/>
      <c r="BD381" s="284">
        <f t="shared" si="159"/>
        <v>0</v>
      </c>
      <c r="BE381" s="280"/>
      <c r="BF381" s="284">
        <f t="shared" si="160"/>
        <v>0</v>
      </c>
      <c r="BG381" s="280"/>
      <c r="BH381" s="284">
        <f t="shared" si="161"/>
        <v>0</v>
      </c>
      <c r="BI381" s="280" t="str">
        <f t="shared" si="162"/>
        <v/>
      </c>
      <c r="BJ381" s="280"/>
      <c r="BK381" s="284">
        <f t="shared" si="163"/>
        <v>0</v>
      </c>
      <c r="BL381" s="280"/>
      <c r="BM381" s="284">
        <f t="shared" si="164"/>
        <v>0</v>
      </c>
      <c r="BN381" s="271">
        <f t="shared" si="165"/>
        <v>0</v>
      </c>
      <c r="BO381" s="271" t="str">
        <f t="shared" si="166"/>
        <v>Confection</v>
      </c>
      <c r="BP381" s="271">
        <f t="shared" si="167"/>
        <v>0</v>
      </c>
      <c r="BQ381" s="269"/>
      <c r="BR381" s="269"/>
      <c r="BS381" s="269"/>
      <c r="BT381" s="285"/>
      <c r="BU381" s="273"/>
    </row>
    <row r="382" spans="1:73" ht="60.75" thickBot="1" x14ac:dyDescent="0.3">
      <c r="A382" s="269"/>
      <c r="B382" s="270"/>
      <c r="C382" s="271" t="str">
        <f t="shared" si="140"/>
        <v/>
      </c>
      <c r="D382" s="271" t="str">
        <f t="shared" si="141"/>
        <v/>
      </c>
      <c r="E382" s="270"/>
      <c r="F382" s="273"/>
      <c r="G382" s="269"/>
      <c r="H382" s="274"/>
      <c r="I382" s="274"/>
      <c r="J382" s="274"/>
      <c r="K382" s="274"/>
      <c r="L382" s="274"/>
      <c r="M382" s="275"/>
      <c r="N382" s="274"/>
      <c r="O382" s="276" t="str">
        <f t="shared" si="142"/>
        <v>Compéter montant FI</v>
      </c>
      <c r="P382" s="277" t="str">
        <f t="shared" si="143"/>
        <v/>
      </c>
      <c r="Q382" s="274"/>
      <c r="R382" s="276" t="str">
        <f t="shared" si="144"/>
        <v>Compléter montant contrat</v>
      </c>
      <c r="S382" s="278" t="str">
        <f t="shared" si="145"/>
        <v/>
      </c>
      <c r="T382" s="274"/>
      <c r="U382" s="276" t="str">
        <f t="shared" si="146"/>
        <v>Compléter montant contrat</v>
      </c>
      <c r="V382" s="279"/>
      <c r="W382" s="279"/>
      <c r="X382" s="279"/>
      <c r="Y382" s="274"/>
      <c r="Z382" s="280"/>
      <c r="AA382" s="281" t="str">
        <f t="shared" si="147"/>
        <v>Compléter date émission</v>
      </c>
      <c r="AB382" s="269"/>
      <c r="AC382" s="269"/>
      <c r="AD382" s="282"/>
      <c r="AE382" s="282"/>
      <c r="AF382" s="270"/>
      <c r="AG382" s="269"/>
      <c r="AH382" s="269"/>
      <c r="AI382" s="269"/>
      <c r="AJ382" s="269"/>
      <c r="AK382" s="283" t="str">
        <f t="shared" si="148"/>
        <v>Compléter mode de gestion et montant FI</v>
      </c>
      <c r="AL382" s="270"/>
      <c r="AM382" s="270"/>
      <c r="AN382" s="270"/>
      <c r="AO382" s="280"/>
      <c r="AP382" s="281" t="str">
        <f t="shared" si="149"/>
        <v>Préciser montant FI, mode de passation et Type marché</v>
      </c>
      <c r="AQ382" s="281" t="str">
        <f t="shared" si="150"/>
        <v>Préciser montant FI, mode de passation et Type marché</v>
      </c>
      <c r="AR382" s="281" t="str">
        <f t="shared" si="151"/>
        <v>Préciser montant FI, mode de passation et Type marché</v>
      </c>
      <c r="AS382" s="281" t="str">
        <f t="shared" si="152"/>
        <v>Préciser montant FI, mode de passation et Type marché</v>
      </c>
      <c r="AT382" s="281" t="str">
        <f t="shared" si="153"/>
        <v>Préciser montant FI, mode de passation et Type marché</v>
      </c>
      <c r="AU382" s="281" t="str">
        <f t="shared" si="154"/>
        <v>Compléter délais du marché</v>
      </c>
      <c r="AV382" s="281" t="str">
        <f t="shared" si="155"/>
        <v>Compléter délais du marché</v>
      </c>
      <c r="AW382" s="280"/>
      <c r="AX382" s="284">
        <f t="shared" si="156"/>
        <v>0</v>
      </c>
      <c r="AY382" s="280"/>
      <c r="AZ382" s="284">
        <f t="shared" si="157"/>
        <v>0</v>
      </c>
      <c r="BA382" s="280"/>
      <c r="BB382" s="284">
        <f t="shared" si="158"/>
        <v>0</v>
      </c>
      <c r="BC382" s="280"/>
      <c r="BD382" s="284">
        <f t="shared" si="159"/>
        <v>0</v>
      </c>
      <c r="BE382" s="280"/>
      <c r="BF382" s="284">
        <f t="shared" si="160"/>
        <v>0</v>
      </c>
      <c r="BG382" s="280"/>
      <c r="BH382" s="284">
        <f t="shared" si="161"/>
        <v>0</v>
      </c>
      <c r="BI382" s="280" t="str">
        <f t="shared" si="162"/>
        <v/>
      </c>
      <c r="BJ382" s="280"/>
      <c r="BK382" s="284">
        <f t="shared" si="163"/>
        <v>0</v>
      </c>
      <c r="BL382" s="280"/>
      <c r="BM382" s="284">
        <f t="shared" si="164"/>
        <v>0</v>
      </c>
      <c r="BN382" s="271">
        <f t="shared" si="165"/>
        <v>0</v>
      </c>
      <c r="BO382" s="271" t="str">
        <f t="shared" si="166"/>
        <v>Confection</v>
      </c>
      <c r="BP382" s="271">
        <f t="shared" si="167"/>
        <v>0</v>
      </c>
      <c r="BQ382" s="269"/>
      <c r="BR382" s="269"/>
      <c r="BS382" s="269"/>
      <c r="BT382" s="285"/>
      <c r="BU382" s="273"/>
    </row>
    <row r="383" spans="1:73" ht="60.75" thickBot="1" x14ac:dyDescent="0.3">
      <c r="A383" s="269"/>
      <c r="B383" s="270"/>
      <c r="C383" s="271" t="str">
        <f t="shared" si="140"/>
        <v/>
      </c>
      <c r="D383" s="271" t="str">
        <f t="shared" si="141"/>
        <v/>
      </c>
      <c r="E383" s="270"/>
      <c r="F383" s="273"/>
      <c r="G383" s="269"/>
      <c r="H383" s="274"/>
      <c r="I383" s="274"/>
      <c r="J383" s="274"/>
      <c r="K383" s="274"/>
      <c r="L383" s="274"/>
      <c r="M383" s="275"/>
      <c r="N383" s="274"/>
      <c r="O383" s="276" t="str">
        <f t="shared" si="142"/>
        <v>Compéter montant FI</v>
      </c>
      <c r="P383" s="277" t="str">
        <f t="shared" si="143"/>
        <v/>
      </c>
      <c r="Q383" s="274"/>
      <c r="R383" s="276" t="str">
        <f t="shared" si="144"/>
        <v>Compléter montant contrat</v>
      </c>
      <c r="S383" s="278" t="str">
        <f t="shared" si="145"/>
        <v/>
      </c>
      <c r="T383" s="274"/>
      <c r="U383" s="276" t="str">
        <f t="shared" si="146"/>
        <v>Compléter montant contrat</v>
      </c>
      <c r="V383" s="279"/>
      <c r="W383" s="279"/>
      <c r="X383" s="279"/>
      <c r="Y383" s="274"/>
      <c r="Z383" s="280"/>
      <c r="AA383" s="281" t="str">
        <f t="shared" si="147"/>
        <v>Compléter date émission</v>
      </c>
      <c r="AB383" s="269"/>
      <c r="AC383" s="269"/>
      <c r="AD383" s="282"/>
      <c r="AE383" s="282"/>
      <c r="AF383" s="270"/>
      <c r="AG383" s="269"/>
      <c r="AH383" s="269"/>
      <c r="AI383" s="269"/>
      <c r="AJ383" s="269"/>
      <c r="AK383" s="283" t="str">
        <f t="shared" si="148"/>
        <v>Compléter mode de gestion et montant FI</v>
      </c>
      <c r="AL383" s="270"/>
      <c r="AM383" s="270"/>
      <c r="AN383" s="270"/>
      <c r="AO383" s="280"/>
      <c r="AP383" s="281" t="str">
        <f t="shared" si="149"/>
        <v>Préciser montant FI, mode de passation et Type marché</v>
      </c>
      <c r="AQ383" s="281" t="str">
        <f t="shared" si="150"/>
        <v>Préciser montant FI, mode de passation et Type marché</v>
      </c>
      <c r="AR383" s="281" t="str">
        <f t="shared" si="151"/>
        <v>Préciser montant FI, mode de passation et Type marché</v>
      </c>
      <c r="AS383" s="281" t="str">
        <f t="shared" si="152"/>
        <v>Préciser montant FI, mode de passation et Type marché</v>
      </c>
      <c r="AT383" s="281" t="str">
        <f t="shared" si="153"/>
        <v>Préciser montant FI, mode de passation et Type marché</v>
      </c>
      <c r="AU383" s="281" t="str">
        <f t="shared" si="154"/>
        <v>Compléter délais du marché</v>
      </c>
      <c r="AV383" s="281" t="str">
        <f t="shared" si="155"/>
        <v>Compléter délais du marché</v>
      </c>
      <c r="AW383" s="280"/>
      <c r="AX383" s="284">
        <f t="shared" si="156"/>
        <v>0</v>
      </c>
      <c r="AY383" s="280"/>
      <c r="AZ383" s="284">
        <f t="shared" si="157"/>
        <v>0</v>
      </c>
      <c r="BA383" s="280"/>
      <c r="BB383" s="284">
        <f t="shared" si="158"/>
        <v>0</v>
      </c>
      <c r="BC383" s="280"/>
      <c r="BD383" s="284">
        <f t="shared" si="159"/>
        <v>0</v>
      </c>
      <c r="BE383" s="280"/>
      <c r="BF383" s="284">
        <f t="shared" si="160"/>
        <v>0</v>
      </c>
      <c r="BG383" s="280"/>
      <c r="BH383" s="284">
        <f t="shared" si="161"/>
        <v>0</v>
      </c>
      <c r="BI383" s="280" t="str">
        <f t="shared" si="162"/>
        <v/>
      </c>
      <c r="BJ383" s="280"/>
      <c r="BK383" s="284">
        <f t="shared" si="163"/>
        <v>0</v>
      </c>
      <c r="BL383" s="280"/>
      <c r="BM383" s="284">
        <f t="shared" si="164"/>
        <v>0</v>
      </c>
      <c r="BN383" s="271">
        <f t="shared" si="165"/>
        <v>0</v>
      </c>
      <c r="BO383" s="271" t="str">
        <f t="shared" si="166"/>
        <v>Confection</v>
      </c>
      <c r="BP383" s="271">
        <f t="shared" si="167"/>
        <v>0</v>
      </c>
      <c r="BQ383" s="269"/>
      <c r="BR383" s="269"/>
      <c r="BS383" s="269"/>
      <c r="BT383" s="285"/>
      <c r="BU383" s="273"/>
    </row>
    <row r="384" spans="1:73" ht="60.75" thickBot="1" x14ac:dyDescent="0.3">
      <c r="A384" s="269"/>
      <c r="B384" s="270"/>
      <c r="C384" s="271" t="str">
        <f t="shared" si="140"/>
        <v/>
      </c>
      <c r="D384" s="271" t="str">
        <f t="shared" si="141"/>
        <v/>
      </c>
      <c r="E384" s="270"/>
      <c r="F384" s="273"/>
      <c r="G384" s="269"/>
      <c r="H384" s="274"/>
      <c r="I384" s="274"/>
      <c r="J384" s="274"/>
      <c r="K384" s="274"/>
      <c r="L384" s="274"/>
      <c r="M384" s="275"/>
      <c r="N384" s="274"/>
      <c r="O384" s="276" t="str">
        <f t="shared" si="142"/>
        <v>Compéter montant FI</v>
      </c>
      <c r="P384" s="277" t="str">
        <f t="shared" si="143"/>
        <v/>
      </c>
      <c r="Q384" s="274"/>
      <c r="R384" s="276" t="str">
        <f t="shared" si="144"/>
        <v>Compléter montant contrat</v>
      </c>
      <c r="S384" s="278" t="str">
        <f t="shared" si="145"/>
        <v/>
      </c>
      <c r="T384" s="274"/>
      <c r="U384" s="276" t="str">
        <f t="shared" si="146"/>
        <v>Compléter montant contrat</v>
      </c>
      <c r="V384" s="279"/>
      <c r="W384" s="279"/>
      <c r="X384" s="279"/>
      <c r="Y384" s="274"/>
      <c r="Z384" s="280"/>
      <c r="AA384" s="281" t="str">
        <f t="shared" si="147"/>
        <v>Compléter date émission</v>
      </c>
      <c r="AB384" s="269"/>
      <c r="AC384" s="269"/>
      <c r="AD384" s="282"/>
      <c r="AE384" s="282"/>
      <c r="AF384" s="270"/>
      <c r="AG384" s="269"/>
      <c r="AH384" s="269"/>
      <c r="AI384" s="269"/>
      <c r="AJ384" s="269"/>
      <c r="AK384" s="283" t="str">
        <f t="shared" si="148"/>
        <v>Compléter mode de gestion et montant FI</v>
      </c>
      <c r="AL384" s="270"/>
      <c r="AM384" s="270"/>
      <c r="AN384" s="270"/>
      <c r="AO384" s="280"/>
      <c r="AP384" s="281" t="str">
        <f t="shared" si="149"/>
        <v>Préciser montant FI, mode de passation et Type marché</v>
      </c>
      <c r="AQ384" s="281" t="str">
        <f t="shared" si="150"/>
        <v>Préciser montant FI, mode de passation et Type marché</v>
      </c>
      <c r="AR384" s="281" t="str">
        <f t="shared" si="151"/>
        <v>Préciser montant FI, mode de passation et Type marché</v>
      </c>
      <c r="AS384" s="281" t="str">
        <f t="shared" si="152"/>
        <v>Préciser montant FI, mode de passation et Type marché</v>
      </c>
      <c r="AT384" s="281" t="str">
        <f t="shared" si="153"/>
        <v>Préciser montant FI, mode de passation et Type marché</v>
      </c>
      <c r="AU384" s="281" t="str">
        <f t="shared" si="154"/>
        <v>Compléter délais du marché</v>
      </c>
      <c r="AV384" s="281" t="str">
        <f t="shared" si="155"/>
        <v>Compléter délais du marché</v>
      </c>
      <c r="AW384" s="280"/>
      <c r="AX384" s="284">
        <f t="shared" si="156"/>
        <v>0</v>
      </c>
      <c r="AY384" s="280"/>
      <c r="AZ384" s="284">
        <f t="shared" si="157"/>
        <v>0</v>
      </c>
      <c r="BA384" s="280"/>
      <c r="BB384" s="284">
        <f t="shared" si="158"/>
        <v>0</v>
      </c>
      <c r="BC384" s="280"/>
      <c r="BD384" s="284">
        <f t="shared" si="159"/>
        <v>0</v>
      </c>
      <c r="BE384" s="280"/>
      <c r="BF384" s="284">
        <f t="shared" si="160"/>
        <v>0</v>
      </c>
      <c r="BG384" s="280"/>
      <c r="BH384" s="284">
        <f t="shared" si="161"/>
        <v>0</v>
      </c>
      <c r="BI384" s="280" t="str">
        <f t="shared" si="162"/>
        <v/>
      </c>
      <c r="BJ384" s="280"/>
      <c r="BK384" s="284">
        <f t="shared" si="163"/>
        <v>0</v>
      </c>
      <c r="BL384" s="280"/>
      <c r="BM384" s="284">
        <f t="shared" si="164"/>
        <v>0</v>
      </c>
      <c r="BN384" s="271">
        <f t="shared" si="165"/>
        <v>0</v>
      </c>
      <c r="BO384" s="271" t="str">
        <f t="shared" si="166"/>
        <v>Confection</v>
      </c>
      <c r="BP384" s="271">
        <f t="shared" si="167"/>
        <v>0</v>
      </c>
      <c r="BQ384" s="269"/>
      <c r="BR384" s="269"/>
      <c r="BS384" s="269"/>
      <c r="BT384" s="285"/>
      <c r="BU384" s="273"/>
    </row>
    <row r="385" spans="1:73" ht="60.75" thickBot="1" x14ac:dyDescent="0.3">
      <c r="A385" s="269"/>
      <c r="B385" s="270"/>
      <c r="C385" s="271" t="str">
        <f t="shared" si="140"/>
        <v/>
      </c>
      <c r="D385" s="271" t="str">
        <f t="shared" si="141"/>
        <v/>
      </c>
      <c r="E385" s="270"/>
      <c r="F385" s="273"/>
      <c r="G385" s="269"/>
      <c r="H385" s="274"/>
      <c r="I385" s="274"/>
      <c r="J385" s="274"/>
      <c r="K385" s="274"/>
      <c r="L385" s="274"/>
      <c r="M385" s="275"/>
      <c r="N385" s="274"/>
      <c r="O385" s="276" t="str">
        <f t="shared" si="142"/>
        <v>Compéter montant FI</v>
      </c>
      <c r="P385" s="277" t="str">
        <f t="shared" si="143"/>
        <v/>
      </c>
      <c r="Q385" s="274"/>
      <c r="R385" s="276" t="str">
        <f t="shared" si="144"/>
        <v>Compléter montant contrat</v>
      </c>
      <c r="S385" s="278" t="str">
        <f t="shared" si="145"/>
        <v/>
      </c>
      <c r="T385" s="274"/>
      <c r="U385" s="276" t="str">
        <f t="shared" si="146"/>
        <v>Compléter montant contrat</v>
      </c>
      <c r="V385" s="279"/>
      <c r="W385" s="279"/>
      <c r="X385" s="279"/>
      <c r="Y385" s="274"/>
      <c r="Z385" s="280"/>
      <c r="AA385" s="281" t="str">
        <f t="shared" si="147"/>
        <v>Compléter date émission</v>
      </c>
      <c r="AB385" s="269"/>
      <c r="AC385" s="269"/>
      <c r="AD385" s="282"/>
      <c r="AE385" s="282"/>
      <c r="AF385" s="270"/>
      <c r="AG385" s="269"/>
      <c r="AH385" s="269"/>
      <c r="AI385" s="269"/>
      <c r="AJ385" s="269"/>
      <c r="AK385" s="283" t="str">
        <f t="shared" si="148"/>
        <v>Compléter mode de gestion et montant FI</v>
      </c>
      <c r="AL385" s="270"/>
      <c r="AM385" s="270"/>
      <c r="AN385" s="270"/>
      <c r="AO385" s="280"/>
      <c r="AP385" s="281" t="str">
        <f t="shared" si="149"/>
        <v>Préciser montant FI, mode de passation et Type marché</v>
      </c>
      <c r="AQ385" s="281" t="str">
        <f t="shared" si="150"/>
        <v>Préciser montant FI, mode de passation et Type marché</v>
      </c>
      <c r="AR385" s="281" t="str">
        <f t="shared" si="151"/>
        <v>Préciser montant FI, mode de passation et Type marché</v>
      </c>
      <c r="AS385" s="281" t="str">
        <f t="shared" si="152"/>
        <v>Préciser montant FI, mode de passation et Type marché</v>
      </c>
      <c r="AT385" s="281" t="str">
        <f t="shared" si="153"/>
        <v>Préciser montant FI, mode de passation et Type marché</v>
      </c>
      <c r="AU385" s="281" t="str">
        <f t="shared" si="154"/>
        <v>Compléter délais du marché</v>
      </c>
      <c r="AV385" s="281" t="str">
        <f t="shared" si="155"/>
        <v>Compléter délais du marché</v>
      </c>
      <c r="AW385" s="280"/>
      <c r="AX385" s="284">
        <f t="shared" si="156"/>
        <v>0</v>
      </c>
      <c r="AY385" s="280"/>
      <c r="AZ385" s="284">
        <f t="shared" si="157"/>
        <v>0</v>
      </c>
      <c r="BA385" s="280"/>
      <c r="BB385" s="284">
        <f t="shared" si="158"/>
        <v>0</v>
      </c>
      <c r="BC385" s="280"/>
      <c r="BD385" s="284">
        <f t="shared" si="159"/>
        <v>0</v>
      </c>
      <c r="BE385" s="280"/>
      <c r="BF385" s="284">
        <f t="shared" si="160"/>
        <v>0</v>
      </c>
      <c r="BG385" s="280"/>
      <c r="BH385" s="284">
        <f t="shared" si="161"/>
        <v>0</v>
      </c>
      <c r="BI385" s="280" t="str">
        <f t="shared" si="162"/>
        <v/>
      </c>
      <c r="BJ385" s="280"/>
      <c r="BK385" s="284">
        <f t="shared" si="163"/>
        <v>0</v>
      </c>
      <c r="BL385" s="280"/>
      <c r="BM385" s="284">
        <f t="shared" si="164"/>
        <v>0</v>
      </c>
      <c r="BN385" s="271">
        <f t="shared" si="165"/>
        <v>0</v>
      </c>
      <c r="BO385" s="271" t="str">
        <f t="shared" si="166"/>
        <v>Confection</v>
      </c>
      <c r="BP385" s="271">
        <f t="shared" si="167"/>
        <v>0</v>
      </c>
      <c r="BQ385" s="269"/>
      <c r="BR385" s="269"/>
      <c r="BS385" s="269"/>
      <c r="BT385" s="285"/>
      <c r="BU385" s="273"/>
    </row>
    <row r="386" spans="1:73" ht="60.75" thickBot="1" x14ac:dyDescent="0.3">
      <c r="A386" s="269"/>
      <c r="B386" s="270"/>
      <c r="C386" s="271" t="str">
        <f t="shared" si="140"/>
        <v/>
      </c>
      <c r="D386" s="271" t="str">
        <f t="shared" si="141"/>
        <v/>
      </c>
      <c r="E386" s="270"/>
      <c r="F386" s="273"/>
      <c r="G386" s="269"/>
      <c r="H386" s="274"/>
      <c r="I386" s="274"/>
      <c r="J386" s="274"/>
      <c r="K386" s="274"/>
      <c r="L386" s="274"/>
      <c r="M386" s="275"/>
      <c r="N386" s="274"/>
      <c r="O386" s="276" t="str">
        <f t="shared" si="142"/>
        <v>Compéter montant FI</v>
      </c>
      <c r="P386" s="277" t="str">
        <f t="shared" si="143"/>
        <v/>
      </c>
      <c r="Q386" s="274"/>
      <c r="R386" s="276" t="str">
        <f t="shared" si="144"/>
        <v>Compléter montant contrat</v>
      </c>
      <c r="S386" s="278" t="str">
        <f t="shared" si="145"/>
        <v/>
      </c>
      <c r="T386" s="274"/>
      <c r="U386" s="276" t="str">
        <f t="shared" si="146"/>
        <v>Compléter montant contrat</v>
      </c>
      <c r="V386" s="279"/>
      <c r="W386" s="279"/>
      <c r="X386" s="279"/>
      <c r="Y386" s="274"/>
      <c r="Z386" s="280"/>
      <c r="AA386" s="281" t="str">
        <f t="shared" si="147"/>
        <v>Compléter date émission</v>
      </c>
      <c r="AB386" s="269"/>
      <c r="AC386" s="269"/>
      <c r="AD386" s="282"/>
      <c r="AE386" s="282"/>
      <c r="AF386" s="270"/>
      <c r="AG386" s="269"/>
      <c r="AH386" s="269"/>
      <c r="AI386" s="269"/>
      <c r="AJ386" s="269"/>
      <c r="AK386" s="283" t="str">
        <f t="shared" si="148"/>
        <v>Compléter mode de gestion et montant FI</v>
      </c>
      <c r="AL386" s="270"/>
      <c r="AM386" s="270"/>
      <c r="AN386" s="270"/>
      <c r="AO386" s="280"/>
      <c r="AP386" s="281" t="str">
        <f t="shared" si="149"/>
        <v>Préciser montant FI, mode de passation et Type marché</v>
      </c>
      <c r="AQ386" s="281" t="str">
        <f t="shared" si="150"/>
        <v>Préciser montant FI, mode de passation et Type marché</v>
      </c>
      <c r="AR386" s="281" t="str">
        <f t="shared" si="151"/>
        <v>Préciser montant FI, mode de passation et Type marché</v>
      </c>
      <c r="AS386" s="281" t="str">
        <f t="shared" si="152"/>
        <v>Préciser montant FI, mode de passation et Type marché</v>
      </c>
      <c r="AT386" s="281" t="str">
        <f t="shared" si="153"/>
        <v>Préciser montant FI, mode de passation et Type marché</v>
      </c>
      <c r="AU386" s="281" t="str">
        <f t="shared" si="154"/>
        <v>Compléter délais du marché</v>
      </c>
      <c r="AV386" s="281" t="str">
        <f t="shared" si="155"/>
        <v>Compléter délais du marché</v>
      </c>
      <c r="AW386" s="280"/>
      <c r="AX386" s="284">
        <f t="shared" si="156"/>
        <v>0</v>
      </c>
      <c r="AY386" s="280"/>
      <c r="AZ386" s="284">
        <f t="shared" si="157"/>
        <v>0</v>
      </c>
      <c r="BA386" s="280"/>
      <c r="BB386" s="284">
        <f t="shared" si="158"/>
        <v>0</v>
      </c>
      <c r="BC386" s="280"/>
      <c r="BD386" s="284">
        <f t="shared" si="159"/>
        <v>0</v>
      </c>
      <c r="BE386" s="280"/>
      <c r="BF386" s="284">
        <f t="shared" si="160"/>
        <v>0</v>
      </c>
      <c r="BG386" s="280"/>
      <c r="BH386" s="284">
        <f t="shared" si="161"/>
        <v>0</v>
      </c>
      <c r="BI386" s="280" t="str">
        <f t="shared" si="162"/>
        <v/>
      </c>
      <c r="BJ386" s="280"/>
      <c r="BK386" s="284">
        <f t="shared" si="163"/>
        <v>0</v>
      </c>
      <c r="BL386" s="280"/>
      <c r="BM386" s="284">
        <f t="shared" si="164"/>
        <v>0</v>
      </c>
      <c r="BN386" s="271">
        <f t="shared" si="165"/>
        <v>0</v>
      </c>
      <c r="BO386" s="271" t="str">
        <f t="shared" si="166"/>
        <v>Confection</v>
      </c>
      <c r="BP386" s="271">
        <f t="shared" si="167"/>
        <v>0</v>
      </c>
      <c r="BQ386" s="269"/>
      <c r="BR386" s="269"/>
      <c r="BS386" s="269"/>
      <c r="BT386" s="285"/>
      <c r="BU386" s="273"/>
    </row>
    <row r="387" spans="1:73" ht="60.75" thickBot="1" x14ac:dyDescent="0.3">
      <c r="A387" s="269"/>
      <c r="B387" s="270"/>
      <c r="C387" s="271" t="str">
        <f t="shared" si="140"/>
        <v/>
      </c>
      <c r="D387" s="271" t="str">
        <f t="shared" si="141"/>
        <v/>
      </c>
      <c r="E387" s="270"/>
      <c r="F387" s="273"/>
      <c r="G387" s="269"/>
      <c r="H387" s="274"/>
      <c r="I387" s="274"/>
      <c r="J387" s="274"/>
      <c r="K387" s="274"/>
      <c r="L387" s="274"/>
      <c r="M387" s="275"/>
      <c r="N387" s="274"/>
      <c r="O387" s="276" t="str">
        <f t="shared" si="142"/>
        <v>Compéter montant FI</v>
      </c>
      <c r="P387" s="277" t="str">
        <f t="shared" si="143"/>
        <v/>
      </c>
      <c r="Q387" s="274"/>
      <c r="R387" s="276" t="str">
        <f t="shared" si="144"/>
        <v>Compléter montant contrat</v>
      </c>
      <c r="S387" s="278" t="str">
        <f t="shared" si="145"/>
        <v/>
      </c>
      <c r="T387" s="274"/>
      <c r="U387" s="276" t="str">
        <f t="shared" si="146"/>
        <v>Compléter montant contrat</v>
      </c>
      <c r="V387" s="279"/>
      <c r="W387" s="279"/>
      <c r="X387" s="279"/>
      <c r="Y387" s="274"/>
      <c r="Z387" s="280"/>
      <c r="AA387" s="281" t="str">
        <f t="shared" si="147"/>
        <v>Compléter date émission</v>
      </c>
      <c r="AB387" s="269"/>
      <c r="AC387" s="269"/>
      <c r="AD387" s="282"/>
      <c r="AE387" s="282"/>
      <c r="AF387" s="270"/>
      <c r="AG387" s="269"/>
      <c r="AH387" s="269"/>
      <c r="AI387" s="269"/>
      <c r="AJ387" s="269"/>
      <c r="AK387" s="283" t="str">
        <f t="shared" si="148"/>
        <v>Compléter mode de gestion et montant FI</v>
      </c>
      <c r="AL387" s="270"/>
      <c r="AM387" s="270"/>
      <c r="AN387" s="270"/>
      <c r="AO387" s="280"/>
      <c r="AP387" s="281" t="str">
        <f t="shared" si="149"/>
        <v>Préciser montant FI, mode de passation et Type marché</v>
      </c>
      <c r="AQ387" s="281" t="str">
        <f t="shared" si="150"/>
        <v>Préciser montant FI, mode de passation et Type marché</v>
      </c>
      <c r="AR387" s="281" t="str">
        <f t="shared" si="151"/>
        <v>Préciser montant FI, mode de passation et Type marché</v>
      </c>
      <c r="AS387" s="281" t="str">
        <f t="shared" si="152"/>
        <v>Préciser montant FI, mode de passation et Type marché</v>
      </c>
      <c r="AT387" s="281" t="str">
        <f t="shared" si="153"/>
        <v>Préciser montant FI, mode de passation et Type marché</v>
      </c>
      <c r="AU387" s="281" t="str">
        <f t="shared" si="154"/>
        <v>Compléter délais du marché</v>
      </c>
      <c r="AV387" s="281" t="str">
        <f t="shared" si="155"/>
        <v>Compléter délais du marché</v>
      </c>
      <c r="AW387" s="280"/>
      <c r="AX387" s="284">
        <f t="shared" si="156"/>
        <v>0</v>
      </c>
      <c r="AY387" s="280"/>
      <c r="AZ387" s="284">
        <f t="shared" si="157"/>
        <v>0</v>
      </c>
      <c r="BA387" s="280"/>
      <c r="BB387" s="284">
        <f t="shared" si="158"/>
        <v>0</v>
      </c>
      <c r="BC387" s="280"/>
      <c r="BD387" s="284">
        <f t="shared" si="159"/>
        <v>0</v>
      </c>
      <c r="BE387" s="280"/>
      <c r="BF387" s="284">
        <f t="shared" si="160"/>
        <v>0</v>
      </c>
      <c r="BG387" s="280"/>
      <c r="BH387" s="284">
        <f t="shared" si="161"/>
        <v>0</v>
      </c>
      <c r="BI387" s="280" t="str">
        <f t="shared" si="162"/>
        <v/>
      </c>
      <c r="BJ387" s="280"/>
      <c r="BK387" s="284">
        <f t="shared" si="163"/>
        <v>0</v>
      </c>
      <c r="BL387" s="280"/>
      <c r="BM387" s="284">
        <f t="shared" si="164"/>
        <v>0</v>
      </c>
      <c r="BN387" s="271">
        <f t="shared" si="165"/>
        <v>0</v>
      </c>
      <c r="BO387" s="271" t="str">
        <f t="shared" si="166"/>
        <v>Confection</v>
      </c>
      <c r="BP387" s="271">
        <f t="shared" si="167"/>
        <v>0</v>
      </c>
      <c r="BQ387" s="269"/>
      <c r="BR387" s="269"/>
      <c r="BS387" s="269"/>
      <c r="BT387" s="285"/>
      <c r="BU387" s="273"/>
    </row>
    <row r="388" spans="1:73" ht="60.75" thickBot="1" x14ac:dyDescent="0.3">
      <c r="A388" s="269"/>
      <c r="B388" s="270"/>
      <c r="C388" s="271" t="str">
        <f t="shared" si="140"/>
        <v/>
      </c>
      <c r="D388" s="271" t="str">
        <f t="shared" si="141"/>
        <v/>
      </c>
      <c r="E388" s="270"/>
      <c r="F388" s="273"/>
      <c r="G388" s="269"/>
      <c r="H388" s="274"/>
      <c r="I388" s="274"/>
      <c r="J388" s="274"/>
      <c r="K388" s="274"/>
      <c r="L388" s="274"/>
      <c r="M388" s="275"/>
      <c r="N388" s="274"/>
      <c r="O388" s="276" t="str">
        <f t="shared" si="142"/>
        <v>Compéter montant FI</v>
      </c>
      <c r="P388" s="277" t="str">
        <f t="shared" si="143"/>
        <v/>
      </c>
      <c r="Q388" s="274"/>
      <c r="R388" s="276" t="str">
        <f t="shared" si="144"/>
        <v>Compléter montant contrat</v>
      </c>
      <c r="S388" s="278" t="str">
        <f t="shared" si="145"/>
        <v/>
      </c>
      <c r="T388" s="274"/>
      <c r="U388" s="276" t="str">
        <f t="shared" si="146"/>
        <v>Compléter montant contrat</v>
      </c>
      <c r="V388" s="279"/>
      <c r="W388" s="279"/>
      <c r="X388" s="279"/>
      <c r="Y388" s="274"/>
      <c r="Z388" s="280"/>
      <c r="AA388" s="281" t="str">
        <f t="shared" si="147"/>
        <v>Compléter date émission</v>
      </c>
      <c r="AB388" s="269"/>
      <c r="AC388" s="269"/>
      <c r="AD388" s="282"/>
      <c r="AE388" s="282"/>
      <c r="AF388" s="270"/>
      <c r="AG388" s="269"/>
      <c r="AH388" s="269"/>
      <c r="AI388" s="269"/>
      <c r="AJ388" s="269"/>
      <c r="AK388" s="283" t="str">
        <f t="shared" si="148"/>
        <v>Compléter mode de gestion et montant FI</v>
      </c>
      <c r="AL388" s="270"/>
      <c r="AM388" s="270"/>
      <c r="AN388" s="270"/>
      <c r="AO388" s="280"/>
      <c r="AP388" s="281" t="str">
        <f t="shared" si="149"/>
        <v>Préciser montant FI, mode de passation et Type marché</v>
      </c>
      <c r="AQ388" s="281" t="str">
        <f t="shared" si="150"/>
        <v>Préciser montant FI, mode de passation et Type marché</v>
      </c>
      <c r="AR388" s="281" t="str">
        <f t="shared" si="151"/>
        <v>Préciser montant FI, mode de passation et Type marché</v>
      </c>
      <c r="AS388" s="281" t="str">
        <f t="shared" si="152"/>
        <v>Préciser montant FI, mode de passation et Type marché</v>
      </c>
      <c r="AT388" s="281" t="str">
        <f t="shared" si="153"/>
        <v>Préciser montant FI, mode de passation et Type marché</v>
      </c>
      <c r="AU388" s="281" t="str">
        <f t="shared" si="154"/>
        <v>Compléter délais du marché</v>
      </c>
      <c r="AV388" s="281" t="str">
        <f t="shared" si="155"/>
        <v>Compléter délais du marché</v>
      </c>
      <c r="AW388" s="280"/>
      <c r="AX388" s="284">
        <f t="shared" si="156"/>
        <v>0</v>
      </c>
      <c r="AY388" s="280"/>
      <c r="AZ388" s="284">
        <f t="shared" si="157"/>
        <v>0</v>
      </c>
      <c r="BA388" s="280"/>
      <c r="BB388" s="284">
        <f t="shared" si="158"/>
        <v>0</v>
      </c>
      <c r="BC388" s="280"/>
      <c r="BD388" s="284">
        <f t="shared" si="159"/>
        <v>0</v>
      </c>
      <c r="BE388" s="280"/>
      <c r="BF388" s="284">
        <f t="shared" si="160"/>
        <v>0</v>
      </c>
      <c r="BG388" s="280"/>
      <c r="BH388" s="284">
        <f t="shared" si="161"/>
        <v>0</v>
      </c>
      <c r="BI388" s="280" t="str">
        <f t="shared" si="162"/>
        <v/>
      </c>
      <c r="BJ388" s="280"/>
      <c r="BK388" s="284">
        <f t="shared" si="163"/>
        <v>0</v>
      </c>
      <c r="BL388" s="280"/>
      <c r="BM388" s="284">
        <f t="shared" si="164"/>
        <v>0</v>
      </c>
      <c r="BN388" s="271">
        <f t="shared" si="165"/>
        <v>0</v>
      </c>
      <c r="BO388" s="271" t="str">
        <f t="shared" si="166"/>
        <v>Confection</v>
      </c>
      <c r="BP388" s="271">
        <f t="shared" si="167"/>
        <v>0</v>
      </c>
      <c r="BQ388" s="269"/>
      <c r="BR388" s="269"/>
      <c r="BS388" s="269"/>
      <c r="BT388" s="285"/>
      <c r="BU388" s="273"/>
    </row>
    <row r="389" spans="1:73" ht="60.75" thickBot="1" x14ac:dyDescent="0.3">
      <c r="A389" s="269"/>
      <c r="B389" s="270"/>
      <c r="C389" s="271" t="str">
        <f t="shared" si="140"/>
        <v/>
      </c>
      <c r="D389" s="271" t="str">
        <f t="shared" si="141"/>
        <v/>
      </c>
      <c r="E389" s="270"/>
      <c r="F389" s="273"/>
      <c r="G389" s="269"/>
      <c r="H389" s="274"/>
      <c r="I389" s="274"/>
      <c r="J389" s="274"/>
      <c r="K389" s="274"/>
      <c r="L389" s="274"/>
      <c r="M389" s="275"/>
      <c r="N389" s="274"/>
      <c r="O389" s="276" t="str">
        <f t="shared" si="142"/>
        <v>Compéter montant FI</v>
      </c>
      <c r="P389" s="277" t="str">
        <f t="shared" si="143"/>
        <v/>
      </c>
      <c r="Q389" s="274"/>
      <c r="R389" s="276" t="str">
        <f t="shared" si="144"/>
        <v>Compléter montant contrat</v>
      </c>
      <c r="S389" s="278" t="str">
        <f t="shared" si="145"/>
        <v/>
      </c>
      <c r="T389" s="274"/>
      <c r="U389" s="276" t="str">
        <f t="shared" si="146"/>
        <v>Compléter montant contrat</v>
      </c>
      <c r="V389" s="279"/>
      <c r="W389" s="279"/>
      <c r="X389" s="279"/>
      <c r="Y389" s="274"/>
      <c r="Z389" s="280"/>
      <c r="AA389" s="281" t="str">
        <f t="shared" si="147"/>
        <v>Compléter date émission</v>
      </c>
      <c r="AB389" s="269"/>
      <c r="AC389" s="269"/>
      <c r="AD389" s="282"/>
      <c r="AE389" s="282"/>
      <c r="AF389" s="270"/>
      <c r="AG389" s="269"/>
      <c r="AH389" s="269"/>
      <c r="AI389" s="269"/>
      <c r="AJ389" s="269"/>
      <c r="AK389" s="283" t="str">
        <f t="shared" si="148"/>
        <v>Compléter mode de gestion et montant FI</v>
      </c>
      <c r="AL389" s="270"/>
      <c r="AM389" s="270"/>
      <c r="AN389" s="270"/>
      <c r="AO389" s="280"/>
      <c r="AP389" s="281" t="str">
        <f t="shared" si="149"/>
        <v>Préciser montant FI, mode de passation et Type marché</v>
      </c>
      <c r="AQ389" s="281" t="str">
        <f t="shared" si="150"/>
        <v>Préciser montant FI, mode de passation et Type marché</v>
      </c>
      <c r="AR389" s="281" t="str">
        <f t="shared" si="151"/>
        <v>Préciser montant FI, mode de passation et Type marché</v>
      </c>
      <c r="AS389" s="281" t="str">
        <f t="shared" si="152"/>
        <v>Préciser montant FI, mode de passation et Type marché</v>
      </c>
      <c r="AT389" s="281" t="str">
        <f t="shared" si="153"/>
        <v>Préciser montant FI, mode de passation et Type marché</v>
      </c>
      <c r="AU389" s="281" t="str">
        <f t="shared" si="154"/>
        <v>Compléter délais du marché</v>
      </c>
      <c r="AV389" s="281" t="str">
        <f t="shared" si="155"/>
        <v>Compléter délais du marché</v>
      </c>
      <c r="AW389" s="280"/>
      <c r="AX389" s="284">
        <f t="shared" si="156"/>
        <v>0</v>
      </c>
      <c r="AY389" s="280"/>
      <c r="AZ389" s="284">
        <f t="shared" si="157"/>
        <v>0</v>
      </c>
      <c r="BA389" s="280"/>
      <c r="BB389" s="284">
        <f t="shared" si="158"/>
        <v>0</v>
      </c>
      <c r="BC389" s="280"/>
      <c r="BD389" s="284">
        <f t="shared" si="159"/>
        <v>0</v>
      </c>
      <c r="BE389" s="280"/>
      <c r="BF389" s="284">
        <f t="shared" si="160"/>
        <v>0</v>
      </c>
      <c r="BG389" s="280"/>
      <c r="BH389" s="284">
        <f t="shared" si="161"/>
        <v>0</v>
      </c>
      <c r="BI389" s="280" t="str">
        <f t="shared" si="162"/>
        <v/>
      </c>
      <c r="BJ389" s="280"/>
      <c r="BK389" s="284">
        <f t="shared" si="163"/>
        <v>0</v>
      </c>
      <c r="BL389" s="280"/>
      <c r="BM389" s="284">
        <f t="shared" si="164"/>
        <v>0</v>
      </c>
      <c r="BN389" s="271">
        <f t="shared" si="165"/>
        <v>0</v>
      </c>
      <c r="BO389" s="271" t="str">
        <f t="shared" si="166"/>
        <v>Confection</v>
      </c>
      <c r="BP389" s="271">
        <f t="shared" si="167"/>
        <v>0</v>
      </c>
      <c r="BQ389" s="269"/>
      <c r="BR389" s="269"/>
      <c r="BS389" s="269"/>
      <c r="BT389" s="285"/>
      <c r="BU389" s="273"/>
    </row>
    <row r="390" spans="1:73" ht="60.75" thickBot="1" x14ac:dyDescent="0.3">
      <c r="A390" s="269"/>
      <c r="B390" s="270"/>
      <c r="C390" s="271" t="str">
        <f t="shared" ref="C390:C453" si="168">IF(A390="REPBDI","n/a",IF(A390="PAEX","BDI0402111",IF(A390="PAREC","BDI00005",IF(A390="FBBR","BDI00006",IF(A390="APVR","BDI0502411",IF(AND(A390="Justice",B390=""),"compléter volet",IF(AND(A390="Justice",B390="AIOJ"),"BDI0703511",IF(AND(A390="Justice",B390="Justice C.-O."),"BDI0804711",IF(AND(A390="Justice",B390="Central &amp; Périph."),"BDI1006711",IF(A390="AEP","BDI0704211",IF(A390="FCE","BDI0704511",IF(AND(A390="Pavage",B390=""),"compléter volet",IF(AND(A390="Pavage",B390="HIMO"),"BDI0804911",IF(AND(A390="Pavage",B390="PNUD"),"BDI100691T",IF(A390="ADLPC","BDI0805011",IF(A390="PADAPC","BDI0805111",IF(A390="PAIOSA","BDI0905511",IF(A390="AFIE","BDI0905711",IF(A390="PAISS","BDI0905811",IF(AND(A390="Police",B390=""),"compléter volet",IF(AND(A390="Police",B390="APPNB"),"BDI0804811",IF(AND(A390="Police",B390="Appui SSR"),"BDI0905911",IF(A390="AFPT","BDI1006611",IF(A390="AASMPB","BDI1207311",IF(A390="ABGLC","BDI1107211",IF(A390="ASNIS","BDI1006811",IF(A390="MiniRelEx","BDI0703711",IF(A390="",""))))))))))))))))))))))))))))</f>
        <v/>
      </c>
      <c r="D390" s="271" t="str">
        <f t="shared" ref="D390:D453" si="169">IF(A390="REPBDI","n/a",IF(A390="PAEX","Autre",IF(A390="PAREC","Autre",IF(A390="FBBR","Autre",IF(A390="APVR","Agriculture",IF(A390="Justice","Gouvernance",IF(A390="AEP","Education",IF(A390="FCE","Education",IF(A390="Pavage","Infrastructure",IF(A390="ADLPC","Gouvernance",IF(A390="PADAPC","Agriculture",IF(A390="PAIOSA","Agriculture",IF(A390="AFIE","Education",IF(A390="PAISS","Santé",IF(A390="Police","Gouvernance",IF(A390="AFPT","Education",IF(A390="AASMPB","Gouvernance",IF(A390="ABGLC","Gouvernance",IF(A390="ASNIS","Santé",IF(A390="MiniRelEx","Autre",IF(A390="","")))))))))))))))))))))</f>
        <v/>
      </c>
      <c r="E390" s="270"/>
      <c r="F390" s="273"/>
      <c r="G390" s="269"/>
      <c r="H390" s="274"/>
      <c r="I390" s="274"/>
      <c r="J390" s="274"/>
      <c r="K390" s="274"/>
      <c r="L390" s="274"/>
      <c r="M390" s="275"/>
      <c r="N390" s="274"/>
      <c r="O390" s="276" t="str">
        <f t="shared" ref="O390:O453" si="170">IF(OR(H390="",I390=""),"Compéter montant FI",IF(M390="EUR",(N390/H390),IF(M390="BIF",N390/I390,IF(M390="USD",N390/(H390*1.3),IF(M390="","")))))</f>
        <v>Compéter montant FI</v>
      </c>
      <c r="P390" s="277" t="str">
        <f t="shared" ref="P390:P453" si="171">IF(M390="","",M390)</f>
        <v/>
      </c>
      <c r="Q390" s="274"/>
      <c r="R390" s="276" t="str">
        <f t="shared" ref="R390:R453" si="172">IF(OR(H390="",I390="",N390=""),"Compléter montant contrat",IF(Q390="","Compléter montant avenant",Q390/N390))</f>
        <v>Compléter montant contrat</v>
      </c>
      <c r="S390" s="278" t="str">
        <f t="shared" ref="S390:S453" si="173">IF(M390="","",M390)</f>
        <v/>
      </c>
      <c r="T390" s="274"/>
      <c r="U390" s="276" t="str">
        <f t="shared" ref="U390:U453" si="174">IF(OR(H390="",I390="",N390=""),"Compléter montant contrat",T390/(N390+Q390))</f>
        <v>Compléter montant contrat</v>
      </c>
      <c r="V390" s="279"/>
      <c r="W390" s="279"/>
      <c r="X390" s="279"/>
      <c r="Y390" s="274"/>
      <c r="Z390" s="280"/>
      <c r="AA390" s="281" t="str">
        <f t="shared" ref="AA390:AA453" si="175">IF(Z390="","Compléter date émission",IF(Z390="n/a","n/a",IF(AF390="","Compléter délai de garantie",Z390+AF390)))</f>
        <v>Compléter date émission</v>
      </c>
      <c r="AB390" s="269"/>
      <c r="AC390" s="269"/>
      <c r="AD390" s="282"/>
      <c r="AE390" s="282"/>
      <c r="AF390" s="270"/>
      <c r="AG390" s="269"/>
      <c r="AH390" s="269"/>
      <c r="AI390" s="269"/>
      <c r="AJ390" s="269"/>
      <c r="AK390" s="283" t="str">
        <f t="shared" ref="AK390:AK453" si="176">IF(OR(G390="",AND(L390="",K390="")),"Compléter mode de gestion et montant FI",IF(AND(G390="Régie",K390&lt;25000),"Aucun",IF(AND(G390="Régie",K390&gt;=25000,K390&lt;200000),"ANO RR",IF(AND(G390="Régie",K390&gt;=200000),"ANO RR + Mandat HQ",IF(AND(G390="Cogestion",K390&lt;25000),"Aucun",IF(AND(G390="Cogestion",K390&gt;=25000,L390&lt;150000000),"ANO RR",IF(AND(G390="Cogestion",L390&gt;=150000000,K390&lt;200000),"ANO RR + ANO DNCMP",IF(AND(G390="Cogestion",K390&gt;=200000),"ANO RR + ANO DNCMP + mandat HQ","Compléter mode de gestion et montant FI"))))))))</f>
        <v>Compléter mode de gestion et montant FI</v>
      </c>
      <c r="AL390" s="270"/>
      <c r="AM390" s="270"/>
      <c r="AN390" s="270"/>
      <c r="AO390" s="280"/>
      <c r="AP390" s="281" t="str">
        <f t="shared" ref="AP390:AP453" si="177">IF(OR(AK390="Compléter mode de gestion et montant FI",AB390=""),"Préciser montant FI, mode de passation et Type marché",IF(AO390="","Compléter date de confection",IF(OR(AK390="aucun",AK390="ANO RR",AK390="ANO RR + Mandat HQ"),"n/a",IF(OR(AK390="ANO RR + ANO DNCMP",AK390="ANO RR + ANO DNCMP + Mandat HQ"),AO390+23,"Préciser montant FI, mode de passation et Type marché"))))</f>
        <v>Préciser montant FI, mode de passation et Type marché</v>
      </c>
      <c r="AQ390" s="281" t="str">
        <f t="shared" ref="AQ390:AQ453" si="178">IF(OR(AK390="Compléter mode de gestion et montant FI",AB390=""),"Préciser montant FI, mode de passation et Type marché",IF(AO390="","Compléter date de confection",IF(OR(AK390="ANO RR + ANO DNCMP",AK390="ANO RR + ANO DNCMP + Mandat HQ"),AP390+3,IF(OR(AK390="ANO RR",AK390="ANO RR + Mandat HQ"),AO390+10,AO390+3))))</f>
        <v>Préciser montant FI, mode de passation et Type marché</v>
      </c>
      <c r="AR390" s="281" t="str">
        <f t="shared" ref="AR390:AR453" si="179">IF(OR(AK390="Compléter mode de gestion et montant FI",AB390=""),"Préciser montant FI, mode de passation et Type marché",IF(AO390="","Compléter date de confection",IF(AND(AB390="AOPQ phase 1",H390&lt;150000),AQ390+30,IF(AND(AB390="AOPQ phase 1",H390&gt;=150000),AQ390+45,IF(AB390="AOPQ phase 2",AQ390+30,IF(AND(OR(AB390="AOO",AB390="AOR"),H390&lt;150000),AQ390+30,IF(AND(OR(AB390="AOO",AB390="AOR"),H390&gt;=150000),AQ390+45,IF(AND(AB390="AOC",H390&lt;150000),AQ390+30,IF(AND(AB390="AOC",H390&gt;=150000),AQ390+45,IF(AND(AB390="MPI phase 1",H390&lt;150000),AQ390+30,IF(AND(AB390="MPI phase 1",H390&gt;=150000),AQ390+45,IF(AB390="MPI phase 2",AQ390+30,IF(AND(AB390="MCo",H390&lt;150000),AQ390+30,IF(AND(AB390="MCo",H390&gt;=150000),AQ390+45,IF(AND(AB390="MCl",H390&lt;150000),AQ390+30,IF(AND(AB390="MCl",H390&gt;=150000),AQ390+45,IF(OR(AB390="DC",AB390="GAG"),AQ390+15,IF(AND(G390="Régie",OR(H390&lt;85000,AB390="PNSP")),AQ390+15,IF(AND(G390="Régie",OR(AB390="AOG",AB390="AP"),H390&gt;=85000,H390&lt;150000),AQ390+36,IF(AND(G390="Régie",OR(AB390="AOG",AB390="AP"),H390&gt;=150000,H390&lt;193000),AQ390+45,IF(AND(G390="Régie",OR(AB390="AOG",AB390="AP"),H390&gt;=193000,OR(AC390="Services",AC390="Fournitures")),AQ390+52,IF(AND(G390="Régie",OR(AB390="AOG",AB390="AP"),H390&gt;=193000,AC390="Travaux"),AQ390+45,IF(AND(AB390="PNAP phase 1",H390&lt;150000),AQ390+15,IF(AND(AB390="PNAP phase 1",H390&gt;=150000),AQ390+45,IF(AND(AB390="PNAP phase 2",H390&lt;150000),AQ390+15,IF(AND(AB390="PNAP phase 2",H390&gt;=200000),AQ390+40,IF(AND(AB390="PNAP directe",H390&lt;150000),AQ390+22,IF(AND(AB390="PNAP directe",H390&gt;=150000),AQ390+45,"Préciser montant FI, mode de passation et Type marché"))))))))))))))))))))))))))))</f>
        <v>Préciser montant FI, mode de passation et Type marché</v>
      </c>
      <c r="AS390" s="281" t="str">
        <f t="shared" ref="AS390:AS453" si="180">IF(OR(AK390="Compléter mode de gestion et montant FI",AB390=""),"Préciser montant FI, mode de passation et Type marché",IF(AO390="","Compléter date de confection",IF(OR(AB390="AOPQ phase 1",AB390="AOPQ phase 2",AB390="AOO",AB390="AOC",AB390="AOR",AB390="MPI phase 1",AB390="MPI phase 2",AB390="MCo",AB390="MCl"),AR390+47,IF(OR(AB390="AOG",AB390="AP"),AR390+30,IF(OR(AB390="PNAP phase 1",AB390="PNAP phase 2",AB390="PNSP",AB390="DC",AB390="GAG",AB390="PNAP directe"),AR390+15,"Préciser montant FI, mode de passation et Type marché")))))</f>
        <v>Préciser montant FI, mode de passation et Type marché</v>
      </c>
      <c r="AT390" s="281" t="str">
        <f t="shared" ref="AT390:AT453" si="181">IF(OR(AK390="Compléter mode de gestion et montant FI",AB390=""),"Préciser montant FI, mode de passation et Type marché",IF(AO390="","Compléter date de confection",IF(AND(AB390="GAG",I390&lt;150000000),AS390+5,IF(AND(AB390="GAG",I390&gt;=150000000),AS390+20,IF(AK390="aucun",AS390+3,IF(AND(AK390="ANO RR",G390="Régie"),AS390+13,IF(AND(AK390="ANO RR",G390="Cogestion"),AS390+32,IF(AK390="ANO RR + Mandat HQ",AS390+33,IF(AK390="ANO RR + ANO DNCMP",AS390+60,IF(AK390="ANO RR + ANO DNCMP + Mandat HQ",AS390+60,"Préciser montant FI, mode de passation et Type marché"))))))))))</f>
        <v>Préciser montant FI, mode de passation et Type marché</v>
      </c>
      <c r="AU390" s="281" t="str">
        <f t="shared" ref="AU390:AU453" si="182">IF(OR(AB390="MPI phase 1",AB390="PNAP phase 1",AB390="AOPQ phase 1"),"n/a",IF(OR(AD390=0,AD390=""),"Compléter délais du marché",IF(OR(AF390=0,AF390=""),"n/a",IF(AT390="Préciser montant FI, mode de passation et Type marché","Préciser montant FI, mode de passation et Type marché",IF(AT390="Compléter date de confection","Compléter date de confection",AT390+AD390+AE390)))))</f>
        <v>Compléter délais du marché</v>
      </c>
      <c r="AV390" s="281" t="str">
        <f t="shared" ref="AV390:AV453" si="183">IF(AU390="Compléter délais du marché","Compléter délais du marché",IF(AND(AU390="n/a",AT390="Préciser montant FI, mode de passation et Type marché"),"Préciser montant FI, mode de passation et Type marché",IF(AT390="Compléter date de confection","Compléter date de confection",IF(OR(AB390="MPI phase 1",AB390="PNAP phase 1",AB390="AOPQ phase 1"),"n/a",IF(AU390="n/a",AT390+AD390,AU390+AF390)))))</f>
        <v>Compléter délais du marché</v>
      </c>
      <c r="AW390" s="280"/>
      <c r="AX390" s="284">
        <f t="shared" ref="AX390:AX453" si="184">IF(AW390="",0,AW390-AO390)</f>
        <v>0</v>
      </c>
      <c r="AY390" s="280"/>
      <c r="AZ390" s="284">
        <f t="shared" ref="AZ390:AZ453" si="185">IF(AP390="n/a","n/a",IF(AY390="",0,(AY390-AP390)-AX390))</f>
        <v>0</v>
      </c>
      <c r="BA390" s="280"/>
      <c r="BB390" s="284">
        <f t="shared" ref="BB390:BB453" si="186">IF(BA390="",0,IF(AZ390="n/a",(BA390-AQ390)-AX390,(BA390-AQ390)-(AX390+AZ390)))</f>
        <v>0</v>
      </c>
      <c r="BC390" s="280"/>
      <c r="BD390" s="284">
        <f t="shared" ref="BD390:BD453" si="187">IF(BC390="",0,IF(AZ390="n/a",(BC390-AR390)-(AX390+BB390),(BC390-AR390)-(AX390+AZ390+BB390)))</f>
        <v>0</v>
      </c>
      <c r="BE390" s="280"/>
      <c r="BF390" s="284">
        <f t="shared" ref="BF390:BF453" si="188">IF(BE390="",0,IF(AZ390="n/a",(BE390-AS390)-(AX390+BB390+BD390),(BE390-AS390)-(AX390+AZ390+BB390+BD390)))</f>
        <v>0</v>
      </c>
      <c r="BG390" s="280"/>
      <c r="BH390" s="284">
        <f t="shared" ref="BH390:BH453" si="189">IF(BG390="",0,IF(AZ390="n/a",(BG390-AT390)-(AX390+BB390+BD390+BF390),(BG390-AT390)-(AX390+AZ390+BB390+BD390+BF390)))</f>
        <v>0</v>
      </c>
      <c r="BI390" s="280" t="str">
        <f t="shared" ref="BI390:BI453" si="190">IF(BG390="","",BG390)</f>
        <v/>
      </c>
      <c r="BJ390" s="280"/>
      <c r="BK390" s="284">
        <f t="shared" ref="BK390:BK453" si="191">IF(BJ390="",0,IF(BJ390="n/a","n/a",-((BI390+AD390+AE390)-BJ390)))</f>
        <v>0</v>
      </c>
      <c r="BL390" s="280"/>
      <c r="BM390" s="284">
        <f t="shared" ref="BM390:BM453" si="192">IF(BL390="",0,IF(BJ390="n/a",-((BI390+AD390+AE390)-BL390),-((BJ390+AF390)-BL390)))</f>
        <v>0</v>
      </c>
      <c r="BN390" s="271">
        <f t="shared" ref="BN390:BN453" si="193">SUM(AX390,AZ390,BB390,BD390,BF390,BH390,BK390,BM390,BP390)</f>
        <v>0</v>
      </c>
      <c r="BO390" s="271" t="str">
        <f t="shared" ref="BO390:BO453" si="194">IF(ISBLANK(AW390),"Confection",IF(ISBLANK(AY390),"Approbation",IF(ISBLANK(BA390),"Publication",IF(ISBLANK(BC390),"Ouverture",IF(ISBLANK(BE390),"Attribution",IF(ISBLANK(BG390),"Notification",IF(AND(AU390="n/a",AV390="n/a"),"Phase de la procédure clôturée",IF(AND(AU390="n/a",ISBLANK(BL390)),"Réception définitive",IF(ISBLANK(BJ390),"Réception provisoire",IF(ISBLANK(BL390),"Réception définitive","Marché clôturé"))))))))))</f>
        <v>Confection</v>
      </c>
      <c r="BP390" s="271">
        <f t="shared" ref="BP390:BP453" si="195">IF(AND(BO390="Confection",ISBLANK(AO390)),0,IF(BO390="Confection",$C$1-AO390,IF(BO390="Approbation",$C$1-(AW390+(AP390-AO390)),IF(AND(BO390="Publication",AP390="n/a"),$C$1-(AW390+(AQ390-AO390)),IF(BO390="Publication",$C$1-(AY390+(AQ390-AP390)),IF(BO390="Ouverture",$C$1-(BA390+(AR390-AQ390)),IF(BO390="Attribution",$C$1-(BC390+(AS390-AR390)),IF(BO390="Notification",$C$1-(BE390+(AT390-AS390)),IF(BO390="Réception provisoire",$C$1-(BG390+(AU390-AT390)),IF(AND(BO390="Réception définitive",AU390="n/a"),$C$1-(BG390+(AV390-AT390)),IF(BO390="Réception définitive",$C$1-(BJ390+(AV390-AU390)),IF(BO390="Phase de la procédure clôturée","Phase de la procédure clôturée","Marché clôturé"))))))))))))</f>
        <v>0</v>
      </c>
      <c r="BQ390" s="269"/>
      <c r="BR390" s="269"/>
      <c r="BS390" s="269"/>
      <c r="BT390" s="285"/>
      <c r="BU390" s="273"/>
    </row>
    <row r="391" spans="1:73" ht="60.75" thickBot="1" x14ac:dyDescent="0.3">
      <c r="A391" s="269"/>
      <c r="B391" s="270"/>
      <c r="C391" s="271" t="str">
        <f t="shared" si="168"/>
        <v/>
      </c>
      <c r="D391" s="271" t="str">
        <f t="shared" si="169"/>
        <v/>
      </c>
      <c r="E391" s="270"/>
      <c r="F391" s="273"/>
      <c r="G391" s="269"/>
      <c r="H391" s="274"/>
      <c r="I391" s="274"/>
      <c r="J391" s="274"/>
      <c r="K391" s="274"/>
      <c r="L391" s="274"/>
      <c r="M391" s="275"/>
      <c r="N391" s="274"/>
      <c r="O391" s="276" t="str">
        <f t="shared" si="170"/>
        <v>Compéter montant FI</v>
      </c>
      <c r="P391" s="277" t="str">
        <f t="shared" si="171"/>
        <v/>
      </c>
      <c r="Q391" s="274"/>
      <c r="R391" s="276" t="str">
        <f t="shared" si="172"/>
        <v>Compléter montant contrat</v>
      </c>
      <c r="S391" s="278" t="str">
        <f t="shared" si="173"/>
        <v/>
      </c>
      <c r="T391" s="274"/>
      <c r="U391" s="276" t="str">
        <f t="shared" si="174"/>
        <v>Compléter montant contrat</v>
      </c>
      <c r="V391" s="279"/>
      <c r="W391" s="279"/>
      <c r="X391" s="279"/>
      <c r="Y391" s="274"/>
      <c r="Z391" s="280"/>
      <c r="AA391" s="281" t="str">
        <f t="shared" si="175"/>
        <v>Compléter date émission</v>
      </c>
      <c r="AB391" s="269"/>
      <c r="AC391" s="269"/>
      <c r="AD391" s="282"/>
      <c r="AE391" s="282"/>
      <c r="AF391" s="270"/>
      <c r="AG391" s="269"/>
      <c r="AH391" s="269"/>
      <c r="AI391" s="269"/>
      <c r="AJ391" s="269"/>
      <c r="AK391" s="283" t="str">
        <f t="shared" si="176"/>
        <v>Compléter mode de gestion et montant FI</v>
      </c>
      <c r="AL391" s="270"/>
      <c r="AM391" s="270"/>
      <c r="AN391" s="270"/>
      <c r="AO391" s="280"/>
      <c r="AP391" s="281" t="str">
        <f t="shared" si="177"/>
        <v>Préciser montant FI, mode de passation et Type marché</v>
      </c>
      <c r="AQ391" s="281" t="str">
        <f t="shared" si="178"/>
        <v>Préciser montant FI, mode de passation et Type marché</v>
      </c>
      <c r="AR391" s="281" t="str">
        <f t="shared" si="179"/>
        <v>Préciser montant FI, mode de passation et Type marché</v>
      </c>
      <c r="AS391" s="281" t="str">
        <f t="shared" si="180"/>
        <v>Préciser montant FI, mode de passation et Type marché</v>
      </c>
      <c r="AT391" s="281" t="str">
        <f t="shared" si="181"/>
        <v>Préciser montant FI, mode de passation et Type marché</v>
      </c>
      <c r="AU391" s="281" t="str">
        <f t="shared" si="182"/>
        <v>Compléter délais du marché</v>
      </c>
      <c r="AV391" s="281" t="str">
        <f t="shared" si="183"/>
        <v>Compléter délais du marché</v>
      </c>
      <c r="AW391" s="280"/>
      <c r="AX391" s="284">
        <f t="shared" si="184"/>
        <v>0</v>
      </c>
      <c r="AY391" s="280"/>
      <c r="AZ391" s="284">
        <f t="shared" si="185"/>
        <v>0</v>
      </c>
      <c r="BA391" s="280"/>
      <c r="BB391" s="284">
        <f t="shared" si="186"/>
        <v>0</v>
      </c>
      <c r="BC391" s="280"/>
      <c r="BD391" s="284">
        <f t="shared" si="187"/>
        <v>0</v>
      </c>
      <c r="BE391" s="280"/>
      <c r="BF391" s="284">
        <f t="shared" si="188"/>
        <v>0</v>
      </c>
      <c r="BG391" s="280"/>
      <c r="BH391" s="284">
        <f t="shared" si="189"/>
        <v>0</v>
      </c>
      <c r="BI391" s="280" t="str">
        <f t="shared" si="190"/>
        <v/>
      </c>
      <c r="BJ391" s="280"/>
      <c r="BK391" s="284">
        <f t="shared" si="191"/>
        <v>0</v>
      </c>
      <c r="BL391" s="280"/>
      <c r="BM391" s="284">
        <f t="shared" si="192"/>
        <v>0</v>
      </c>
      <c r="BN391" s="271">
        <f t="shared" si="193"/>
        <v>0</v>
      </c>
      <c r="BO391" s="271" t="str">
        <f t="shared" si="194"/>
        <v>Confection</v>
      </c>
      <c r="BP391" s="271">
        <f t="shared" si="195"/>
        <v>0</v>
      </c>
      <c r="BQ391" s="269"/>
      <c r="BR391" s="269"/>
      <c r="BS391" s="269"/>
      <c r="BT391" s="285"/>
      <c r="BU391" s="273"/>
    </row>
    <row r="392" spans="1:73" ht="60.75" thickBot="1" x14ac:dyDescent="0.3">
      <c r="A392" s="269"/>
      <c r="B392" s="270"/>
      <c r="C392" s="271" t="str">
        <f t="shared" si="168"/>
        <v/>
      </c>
      <c r="D392" s="271" t="str">
        <f t="shared" si="169"/>
        <v/>
      </c>
      <c r="E392" s="270"/>
      <c r="F392" s="273"/>
      <c r="G392" s="269"/>
      <c r="H392" s="274"/>
      <c r="I392" s="274"/>
      <c r="J392" s="274"/>
      <c r="K392" s="274"/>
      <c r="L392" s="274"/>
      <c r="M392" s="275"/>
      <c r="N392" s="274"/>
      <c r="O392" s="276" t="str">
        <f t="shared" si="170"/>
        <v>Compéter montant FI</v>
      </c>
      <c r="P392" s="277" t="str">
        <f t="shared" si="171"/>
        <v/>
      </c>
      <c r="Q392" s="274"/>
      <c r="R392" s="276" t="str">
        <f t="shared" si="172"/>
        <v>Compléter montant contrat</v>
      </c>
      <c r="S392" s="278" t="str">
        <f t="shared" si="173"/>
        <v/>
      </c>
      <c r="T392" s="274"/>
      <c r="U392" s="276" t="str">
        <f t="shared" si="174"/>
        <v>Compléter montant contrat</v>
      </c>
      <c r="V392" s="279"/>
      <c r="W392" s="279"/>
      <c r="X392" s="279"/>
      <c r="Y392" s="274"/>
      <c r="Z392" s="280"/>
      <c r="AA392" s="281" t="str">
        <f t="shared" si="175"/>
        <v>Compléter date émission</v>
      </c>
      <c r="AB392" s="269"/>
      <c r="AC392" s="269"/>
      <c r="AD392" s="282"/>
      <c r="AE392" s="282"/>
      <c r="AF392" s="270"/>
      <c r="AG392" s="269"/>
      <c r="AH392" s="269"/>
      <c r="AI392" s="269"/>
      <c r="AJ392" s="269"/>
      <c r="AK392" s="283" t="str">
        <f t="shared" si="176"/>
        <v>Compléter mode de gestion et montant FI</v>
      </c>
      <c r="AL392" s="270"/>
      <c r="AM392" s="270"/>
      <c r="AN392" s="270"/>
      <c r="AO392" s="280"/>
      <c r="AP392" s="281" t="str">
        <f t="shared" si="177"/>
        <v>Préciser montant FI, mode de passation et Type marché</v>
      </c>
      <c r="AQ392" s="281" t="str">
        <f t="shared" si="178"/>
        <v>Préciser montant FI, mode de passation et Type marché</v>
      </c>
      <c r="AR392" s="281" t="str">
        <f t="shared" si="179"/>
        <v>Préciser montant FI, mode de passation et Type marché</v>
      </c>
      <c r="AS392" s="281" t="str">
        <f t="shared" si="180"/>
        <v>Préciser montant FI, mode de passation et Type marché</v>
      </c>
      <c r="AT392" s="281" t="str">
        <f t="shared" si="181"/>
        <v>Préciser montant FI, mode de passation et Type marché</v>
      </c>
      <c r="AU392" s="281" t="str">
        <f t="shared" si="182"/>
        <v>Compléter délais du marché</v>
      </c>
      <c r="AV392" s="281" t="str">
        <f t="shared" si="183"/>
        <v>Compléter délais du marché</v>
      </c>
      <c r="AW392" s="280"/>
      <c r="AX392" s="284">
        <f t="shared" si="184"/>
        <v>0</v>
      </c>
      <c r="AY392" s="280"/>
      <c r="AZ392" s="284">
        <f t="shared" si="185"/>
        <v>0</v>
      </c>
      <c r="BA392" s="280"/>
      <c r="BB392" s="284">
        <f t="shared" si="186"/>
        <v>0</v>
      </c>
      <c r="BC392" s="280"/>
      <c r="BD392" s="284">
        <f t="shared" si="187"/>
        <v>0</v>
      </c>
      <c r="BE392" s="280"/>
      <c r="BF392" s="284">
        <f t="shared" si="188"/>
        <v>0</v>
      </c>
      <c r="BG392" s="280"/>
      <c r="BH392" s="284">
        <f t="shared" si="189"/>
        <v>0</v>
      </c>
      <c r="BI392" s="280" t="str">
        <f t="shared" si="190"/>
        <v/>
      </c>
      <c r="BJ392" s="280"/>
      <c r="BK392" s="284">
        <f t="shared" si="191"/>
        <v>0</v>
      </c>
      <c r="BL392" s="280"/>
      <c r="BM392" s="284">
        <f t="shared" si="192"/>
        <v>0</v>
      </c>
      <c r="BN392" s="271">
        <f t="shared" si="193"/>
        <v>0</v>
      </c>
      <c r="BO392" s="271" t="str">
        <f t="shared" si="194"/>
        <v>Confection</v>
      </c>
      <c r="BP392" s="271">
        <f t="shared" si="195"/>
        <v>0</v>
      </c>
      <c r="BQ392" s="269"/>
      <c r="BR392" s="269"/>
      <c r="BS392" s="269"/>
      <c r="BT392" s="285"/>
      <c r="BU392" s="273"/>
    </row>
    <row r="393" spans="1:73" ht="60.75" thickBot="1" x14ac:dyDescent="0.3">
      <c r="A393" s="269"/>
      <c r="B393" s="270"/>
      <c r="C393" s="271" t="str">
        <f t="shared" si="168"/>
        <v/>
      </c>
      <c r="D393" s="271" t="str">
        <f t="shared" si="169"/>
        <v/>
      </c>
      <c r="E393" s="270"/>
      <c r="F393" s="273"/>
      <c r="G393" s="269"/>
      <c r="H393" s="274"/>
      <c r="I393" s="274"/>
      <c r="J393" s="274"/>
      <c r="K393" s="274"/>
      <c r="L393" s="274"/>
      <c r="M393" s="275"/>
      <c r="N393" s="274"/>
      <c r="O393" s="276" t="str">
        <f t="shared" si="170"/>
        <v>Compéter montant FI</v>
      </c>
      <c r="P393" s="277" t="str">
        <f t="shared" si="171"/>
        <v/>
      </c>
      <c r="Q393" s="274"/>
      <c r="R393" s="276" t="str">
        <f t="shared" si="172"/>
        <v>Compléter montant contrat</v>
      </c>
      <c r="S393" s="278" t="str">
        <f t="shared" si="173"/>
        <v/>
      </c>
      <c r="T393" s="274"/>
      <c r="U393" s="276" t="str">
        <f t="shared" si="174"/>
        <v>Compléter montant contrat</v>
      </c>
      <c r="V393" s="279"/>
      <c r="W393" s="279"/>
      <c r="X393" s="279"/>
      <c r="Y393" s="274"/>
      <c r="Z393" s="280"/>
      <c r="AA393" s="281" t="str">
        <f t="shared" si="175"/>
        <v>Compléter date émission</v>
      </c>
      <c r="AB393" s="269"/>
      <c r="AC393" s="269"/>
      <c r="AD393" s="282"/>
      <c r="AE393" s="282"/>
      <c r="AF393" s="270"/>
      <c r="AG393" s="269"/>
      <c r="AH393" s="269"/>
      <c r="AI393" s="269"/>
      <c r="AJ393" s="269"/>
      <c r="AK393" s="283" t="str">
        <f t="shared" si="176"/>
        <v>Compléter mode de gestion et montant FI</v>
      </c>
      <c r="AL393" s="270"/>
      <c r="AM393" s="270"/>
      <c r="AN393" s="270"/>
      <c r="AO393" s="280"/>
      <c r="AP393" s="281" t="str">
        <f t="shared" si="177"/>
        <v>Préciser montant FI, mode de passation et Type marché</v>
      </c>
      <c r="AQ393" s="281" t="str">
        <f t="shared" si="178"/>
        <v>Préciser montant FI, mode de passation et Type marché</v>
      </c>
      <c r="AR393" s="281" t="str">
        <f t="shared" si="179"/>
        <v>Préciser montant FI, mode de passation et Type marché</v>
      </c>
      <c r="AS393" s="281" t="str">
        <f t="shared" si="180"/>
        <v>Préciser montant FI, mode de passation et Type marché</v>
      </c>
      <c r="AT393" s="281" t="str">
        <f t="shared" si="181"/>
        <v>Préciser montant FI, mode de passation et Type marché</v>
      </c>
      <c r="AU393" s="281" t="str">
        <f t="shared" si="182"/>
        <v>Compléter délais du marché</v>
      </c>
      <c r="AV393" s="281" t="str">
        <f t="shared" si="183"/>
        <v>Compléter délais du marché</v>
      </c>
      <c r="AW393" s="280"/>
      <c r="AX393" s="284">
        <f t="shared" si="184"/>
        <v>0</v>
      </c>
      <c r="AY393" s="280"/>
      <c r="AZ393" s="284">
        <f t="shared" si="185"/>
        <v>0</v>
      </c>
      <c r="BA393" s="280"/>
      <c r="BB393" s="284">
        <f t="shared" si="186"/>
        <v>0</v>
      </c>
      <c r="BC393" s="280"/>
      <c r="BD393" s="284">
        <f t="shared" si="187"/>
        <v>0</v>
      </c>
      <c r="BE393" s="280"/>
      <c r="BF393" s="284">
        <f t="shared" si="188"/>
        <v>0</v>
      </c>
      <c r="BG393" s="280"/>
      <c r="BH393" s="284">
        <f t="shared" si="189"/>
        <v>0</v>
      </c>
      <c r="BI393" s="280" t="str">
        <f t="shared" si="190"/>
        <v/>
      </c>
      <c r="BJ393" s="280"/>
      <c r="BK393" s="284">
        <f t="shared" si="191"/>
        <v>0</v>
      </c>
      <c r="BL393" s="280"/>
      <c r="BM393" s="284">
        <f t="shared" si="192"/>
        <v>0</v>
      </c>
      <c r="BN393" s="271">
        <f t="shared" si="193"/>
        <v>0</v>
      </c>
      <c r="BO393" s="271" t="str">
        <f t="shared" si="194"/>
        <v>Confection</v>
      </c>
      <c r="BP393" s="271">
        <f t="shared" si="195"/>
        <v>0</v>
      </c>
      <c r="BQ393" s="269"/>
      <c r="BR393" s="269"/>
      <c r="BS393" s="269"/>
      <c r="BT393" s="285"/>
      <c r="BU393" s="273"/>
    </row>
    <row r="394" spans="1:73" ht="60.75" thickBot="1" x14ac:dyDescent="0.3">
      <c r="A394" s="269"/>
      <c r="B394" s="270"/>
      <c r="C394" s="271" t="str">
        <f t="shared" si="168"/>
        <v/>
      </c>
      <c r="D394" s="271" t="str">
        <f t="shared" si="169"/>
        <v/>
      </c>
      <c r="E394" s="270"/>
      <c r="F394" s="273"/>
      <c r="G394" s="269"/>
      <c r="H394" s="274"/>
      <c r="I394" s="274"/>
      <c r="J394" s="274"/>
      <c r="K394" s="274"/>
      <c r="L394" s="274"/>
      <c r="M394" s="275"/>
      <c r="N394" s="274"/>
      <c r="O394" s="276" t="str">
        <f t="shared" si="170"/>
        <v>Compéter montant FI</v>
      </c>
      <c r="P394" s="277" t="str">
        <f t="shared" si="171"/>
        <v/>
      </c>
      <c r="Q394" s="274"/>
      <c r="R394" s="276" t="str">
        <f t="shared" si="172"/>
        <v>Compléter montant contrat</v>
      </c>
      <c r="S394" s="278" t="str">
        <f t="shared" si="173"/>
        <v/>
      </c>
      <c r="T394" s="274"/>
      <c r="U394" s="276" t="str">
        <f t="shared" si="174"/>
        <v>Compléter montant contrat</v>
      </c>
      <c r="V394" s="279"/>
      <c r="W394" s="279"/>
      <c r="X394" s="279"/>
      <c r="Y394" s="274"/>
      <c r="Z394" s="280"/>
      <c r="AA394" s="281" t="str">
        <f t="shared" si="175"/>
        <v>Compléter date émission</v>
      </c>
      <c r="AB394" s="269"/>
      <c r="AC394" s="269"/>
      <c r="AD394" s="282"/>
      <c r="AE394" s="282"/>
      <c r="AF394" s="270"/>
      <c r="AG394" s="269"/>
      <c r="AH394" s="269"/>
      <c r="AI394" s="269"/>
      <c r="AJ394" s="269"/>
      <c r="AK394" s="283" t="str">
        <f t="shared" si="176"/>
        <v>Compléter mode de gestion et montant FI</v>
      </c>
      <c r="AL394" s="270"/>
      <c r="AM394" s="270"/>
      <c r="AN394" s="270"/>
      <c r="AO394" s="280"/>
      <c r="AP394" s="281" t="str">
        <f t="shared" si="177"/>
        <v>Préciser montant FI, mode de passation et Type marché</v>
      </c>
      <c r="AQ394" s="281" t="str">
        <f t="shared" si="178"/>
        <v>Préciser montant FI, mode de passation et Type marché</v>
      </c>
      <c r="AR394" s="281" t="str">
        <f t="shared" si="179"/>
        <v>Préciser montant FI, mode de passation et Type marché</v>
      </c>
      <c r="AS394" s="281" t="str">
        <f t="shared" si="180"/>
        <v>Préciser montant FI, mode de passation et Type marché</v>
      </c>
      <c r="AT394" s="281" t="str">
        <f t="shared" si="181"/>
        <v>Préciser montant FI, mode de passation et Type marché</v>
      </c>
      <c r="AU394" s="281" t="str">
        <f t="shared" si="182"/>
        <v>Compléter délais du marché</v>
      </c>
      <c r="AV394" s="281" t="str">
        <f t="shared" si="183"/>
        <v>Compléter délais du marché</v>
      </c>
      <c r="AW394" s="280"/>
      <c r="AX394" s="284">
        <f t="shared" si="184"/>
        <v>0</v>
      </c>
      <c r="AY394" s="280"/>
      <c r="AZ394" s="284">
        <f t="shared" si="185"/>
        <v>0</v>
      </c>
      <c r="BA394" s="280"/>
      <c r="BB394" s="284">
        <f t="shared" si="186"/>
        <v>0</v>
      </c>
      <c r="BC394" s="280"/>
      <c r="BD394" s="284">
        <f t="shared" si="187"/>
        <v>0</v>
      </c>
      <c r="BE394" s="280"/>
      <c r="BF394" s="284">
        <f t="shared" si="188"/>
        <v>0</v>
      </c>
      <c r="BG394" s="280"/>
      <c r="BH394" s="284">
        <f t="shared" si="189"/>
        <v>0</v>
      </c>
      <c r="BI394" s="280" t="str">
        <f t="shared" si="190"/>
        <v/>
      </c>
      <c r="BJ394" s="280"/>
      <c r="BK394" s="284">
        <f t="shared" si="191"/>
        <v>0</v>
      </c>
      <c r="BL394" s="280"/>
      <c r="BM394" s="284">
        <f t="shared" si="192"/>
        <v>0</v>
      </c>
      <c r="BN394" s="271">
        <f t="shared" si="193"/>
        <v>0</v>
      </c>
      <c r="BO394" s="271" t="str">
        <f t="shared" si="194"/>
        <v>Confection</v>
      </c>
      <c r="BP394" s="271">
        <f t="shared" si="195"/>
        <v>0</v>
      </c>
      <c r="BQ394" s="269"/>
      <c r="BR394" s="269"/>
      <c r="BS394" s="269"/>
      <c r="BT394" s="285"/>
      <c r="BU394" s="273"/>
    </row>
    <row r="395" spans="1:73" ht="60.75" thickBot="1" x14ac:dyDescent="0.3">
      <c r="A395" s="269"/>
      <c r="B395" s="270"/>
      <c r="C395" s="271" t="str">
        <f t="shared" si="168"/>
        <v/>
      </c>
      <c r="D395" s="271" t="str">
        <f t="shared" si="169"/>
        <v/>
      </c>
      <c r="E395" s="270"/>
      <c r="F395" s="273"/>
      <c r="G395" s="269"/>
      <c r="H395" s="274"/>
      <c r="I395" s="274"/>
      <c r="J395" s="274"/>
      <c r="K395" s="274"/>
      <c r="L395" s="274"/>
      <c r="M395" s="275"/>
      <c r="N395" s="274"/>
      <c r="O395" s="276" t="str">
        <f t="shared" si="170"/>
        <v>Compéter montant FI</v>
      </c>
      <c r="P395" s="277" t="str">
        <f t="shared" si="171"/>
        <v/>
      </c>
      <c r="Q395" s="274"/>
      <c r="R395" s="276" t="str">
        <f t="shared" si="172"/>
        <v>Compléter montant contrat</v>
      </c>
      <c r="S395" s="278" t="str">
        <f t="shared" si="173"/>
        <v/>
      </c>
      <c r="T395" s="274"/>
      <c r="U395" s="276" t="str">
        <f t="shared" si="174"/>
        <v>Compléter montant contrat</v>
      </c>
      <c r="V395" s="279"/>
      <c r="W395" s="279"/>
      <c r="X395" s="279"/>
      <c r="Y395" s="274"/>
      <c r="Z395" s="280"/>
      <c r="AA395" s="281" t="str">
        <f t="shared" si="175"/>
        <v>Compléter date émission</v>
      </c>
      <c r="AB395" s="269"/>
      <c r="AC395" s="269"/>
      <c r="AD395" s="282"/>
      <c r="AE395" s="282"/>
      <c r="AF395" s="270"/>
      <c r="AG395" s="269"/>
      <c r="AH395" s="269"/>
      <c r="AI395" s="269"/>
      <c r="AJ395" s="269"/>
      <c r="AK395" s="283" t="str">
        <f t="shared" si="176"/>
        <v>Compléter mode de gestion et montant FI</v>
      </c>
      <c r="AL395" s="270"/>
      <c r="AM395" s="270"/>
      <c r="AN395" s="270"/>
      <c r="AO395" s="280"/>
      <c r="AP395" s="281" t="str">
        <f t="shared" si="177"/>
        <v>Préciser montant FI, mode de passation et Type marché</v>
      </c>
      <c r="AQ395" s="281" t="str">
        <f t="shared" si="178"/>
        <v>Préciser montant FI, mode de passation et Type marché</v>
      </c>
      <c r="AR395" s="281" t="str">
        <f t="shared" si="179"/>
        <v>Préciser montant FI, mode de passation et Type marché</v>
      </c>
      <c r="AS395" s="281" t="str">
        <f t="shared" si="180"/>
        <v>Préciser montant FI, mode de passation et Type marché</v>
      </c>
      <c r="AT395" s="281" t="str">
        <f t="shared" si="181"/>
        <v>Préciser montant FI, mode de passation et Type marché</v>
      </c>
      <c r="AU395" s="281" t="str">
        <f t="shared" si="182"/>
        <v>Compléter délais du marché</v>
      </c>
      <c r="AV395" s="281" t="str">
        <f t="shared" si="183"/>
        <v>Compléter délais du marché</v>
      </c>
      <c r="AW395" s="280"/>
      <c r="AX395" s="284">
        <f t="shared" si="184"/>
        <v>0</v>
      </c>
      <c r="AY395" s="280"/>
      <c r="AZ395" s="284">
        <f t="shared" si="185"/>
        <v>0</v>
      </c>
      <c r="BA395" s="280"/>
      <c r="BB395" s="284">
        <f t="shared" si="186"/>
        <v>0</v>
      </c>
      <c r="BC395" s="280"/>
      <c r="BD395" s="284">
        <f t="shared" si="187"/>
        <v>0</v>
      </c>
      <c r="BE395" s="280"/>
      <c r="BF395" s="284">
        <f t="shared" si="188"/>
        <v>0</v>
      </c>
      <c r="BG395" s="280"/>
      <c r="BH395" s="284">
        <f t="shared" si="189"/>
        <v>0</v>
      </c>
      <c r="BI395" s="280" t="str">
        <f t="shared" si="190"/>
        <v/>
      </c>
      <c r="BJ395" s="280"/>
      <c r="BK395" s="284">
        <f t="shared" si="191"/>
        <v>0</v>
      </c>
      <c r="BL395" s="280"/>
      <c r="BM395" s="284">
        <f t="shared" si="192"/>
        <v>0</v>
      </c>
      <c r="BN395" s="271">
        <f t="shared" si="193"/>
        <v>0</v>
      </c>
      <c r="BO395" s="271" t="str">
        <f t="shared" si="194"/>
        <v>Confection</v>
      </c>
      <c r="BP395" s="271">
        <f t="shared" si="195"/>
        <v>0</v>
      </c>
      <c r="BQ395" s="269"/>
      <c r="BR395" s="269"/>
      <c r="BS395" s="269"/>
      <c r="BT395" s="285"/>
      <c r="BU395" s="273"/>
    </row>
    <row r="396" spans="1:73" ht="60.75" thickBot="1" x14ac:dyDescent="0.3">
      <c r="A396" s="269"/>
      <c r="B396" s="270"/>
      <c r="C396" s="271" t="str">
        <f t="shared" si="168"/>
        <v/>
      </c>
      <c r="D396" s="271" t="str">
        <f t="shared" si="169"/>
        <v/>
      </c>
      <c r="E396" s="270"/>
      <c r="F396" s="273"/>
      <c r="G396" s="269"/>
      <c r="H396" s="274"/>
      <c r="I396" s="274"/>
      <c r="J396" s="274"/>
      <c r="K396" s="274"/>
      <c r="L396" s="274"/>
      <c r="M396" s="275"/>
      <c r="N396" s="274"/>
      <c r="O396" s="276" t="str">
        <f t="shared" si="170"/>
        <v>Compéter montant FI</v>
      </c>
      <c r="P396" s="277" t="str">
        <f t="shared" si="171"/>
        <v/>
      </c>
      <c r="Q396" s="274"/>
      <c r="R396" s="276" t="str">
        <f t="shared" si="172"/>
        <v>Compléter montant contrat</v>
      </c>
      <c r="S396" s="278" t="str">
        <f t="shared" si="173"/>
        <v/>
      </c>
      <c r="T396" s="274"/>
      <c r="U396" s="276" t="str">
        <f t="shared" si="174"/>
        <v>Compléter montant contrat</v>
      </c>
      <c r="V396" s="279"/>
      <c r="W396" s="279"/>
      <c r="X396" s="279"/>
      <c r="Y396" s="274"/>
      <c r="Z396" s="280"/>
      <c r="AA396" s="281" t="str">
        <f t="shared" si="175"/>
        <v>Compléter date émission</v>
      </c>
      <c r="AB396" s="269"/>
      <c r="AC396" s="269"/>
      <c r="AD396" s="282"/>
      <c r="AE396" s="282"/>
      <c r="AF396" s="270"/>
      <c r="AG396" s="269"/>
      <c r="AH396" s="269"/>
      <c r="AI396" s="269"/>
      <c r="AJ396" s="269"/>
      <c r="AK396" s="283" t="str">
        <f t="shared" si="176"/>
        <v>Compléter mode de gestion et montant FI</v>
      </c>
      <c r="AL396" s="270"/>
      <c r="AM396" s="270"/>
      <c r="AN396" s="270"/>
      <c r="AO396" s="280"/>
      <c r="AP396" s="281" t="str">
        <f t="shared" si="177"/>
        <v>Préciser montant FI, mode de passation et Type marché</v>
      </c>
      <c r="AQ396" s="281" t="str">
        <f t="shared" si="178"/>
        <v>Préciser montant FI, mode de passation et Type marché</v>
      </c>
      <c r="AR396" s="281" t="str">
        <f t="shared" si="179"/>
        <v>Préciser montant FI, mode de passation et Type marché</v>
      </c>
      <c r="AS396" s="281" t="str">
        <f t="shared" si="180"/>
        <v>Préciser montant FI, mode de passation et Type marché</v>
      </c>
      <c r="AT396" s="281" t="str">
        <f t="shared" si="181"/>
        <v>Préciser montant FI, mode de passation et Type marché</v>
      </c>
      <c r="AU396" s="281" t="str">
        <f t="shared" si="182"/>
        <v>Compléter délais du marché</v>
      </c>
      <c r="AV396" s="281" t="str">
        <f t="shared" si="183"/>
        <v>Compléter délais du marché</v>
      </c>
      <c r="AW396" s="280"/>
      <c r="AX396" s="284">
        <f t="shared" si="184"/>
        <v>0</v>
      </c>
      <c r="AY396" s="280"/>
      <c r="AZ396" s="284">
        <f t="shared" si="185"/>
        <v>0</v>
      </c>
      <c r="BA396" s="280"/>
      <c r="BB396" s="284">
        <f t="shared" si="186"/>
        <v>0</v>
      </c>
      <c r="BC396" s="280"/>
      <c r="BD396" s="284">
        <f t="shared" si="187"/>
        <v>0</v>
      </c>
      <c r="BE396" s="280"/>
      <c r="BF396" s="284">
        <f t="shared" si="188"/>
        <v>0</v>
      </c>
      <c r="BG396" s="280"/>
      <c r="BH396" s="284">
        <f t="shared" si="189"/>
        <v>0</v>
      </c>
      <c r="BI396" s="280" t="str">
        <f t="shared" si="190"/>
        <v/>
      </c>
      <c r="BJ396" s="280"/>
      <c r="BK396" s="284">
        <f t="shared" si="191"/>
        <v>0</v>
      </c>
      <c r="BL396" s="280"/>
      <c r="BM396" s="284">
        <f t="shared" si="192"/>
        <v>0</v>
      </c>
      <c r="BN396" s="271">
        <f t="shared" si="193"/>
        <v>0</v>
      </c>
      <c r="BO396" s="271" t="str">
        <f t="shared" si="194"/>
        <v>Confection</v>
      </c>
      <c r="BP396" s="271">
        <f t="shared" si="195"/>
        <v>0</v>
      </c>
      <c r="BQ396" s="269"/>
      <c r="BR396" s="269"/>
      <c r="BS396" s="269"/>
      <c r="BT396" s="285"/>
      <c r="BU396" s="273"/>
    </row>
    <row r="397" spans="1:73" ht="60.75" thickBot="1" x14ac:dyDescent="0.3">
      <c r="A397" s="269"/>
      <c r="B397" s="270"/>
      <c r="C397" s="271" t="str">
        <f t="shared" si="168"/>
        <v/>
      </c>
      <c r="D397" s="271" t="str">
        <f t="shared" si="169"/>
        <v/>
      </c>
      <c r="E397" s="270"/>
      <c r="F397" s="273"/>
      <c r="G397" s="269"/>
      <c r="H397" s="274"/>
      <c r="I397" s="274"/>
      <c r="J397" s="274"/>
      <c r="K397" s="274"/>
      <c r="L397" s="274"/>
      <c r="M397" s="275"/>
      <c r="N397" s="274"/>
      <c r="O397" s="276" t="str">
        <f t="shared" si="170"/>
        <v>Compéter montant FI</v>
      </c>
      <c r="P397" s="277" t="str">
        <f t="shared" si="171"/>
        <v/>
      </c>
      <c r="Q397" s="274"/>
      <c r="R397" s="276" t="str">
        <f t="shared" si="172"/>
        <v>Compléter montant contrat</v>
      </c>
      <c r="S397" s="278" t="str">
        <f t="shared" si="173"/>
        <v/>
      </c>
      <c r="T397" s="274"/>
      <c r="U397" s="276" t="str">
        <f t="shared" si="174"/>
        <v>Compléter montant contrat</v>
      </c>
      <c r="V397" s="279"/>
      <c r="W397" s="279"/>
      <c r="X397" s="279"/>
      <c r="Y397" s="274"/>
      <c r="Z397" s="280"/>
      <c r="AA397" s="281" t="str">
        <f t="shared" si="175"/>
        <v>Compléter date émission</v>
      </c>
      <c r="AB397" s="269"/>
      <c r="AC397" s="269"/>
      <c r="AD397" s="282"/>
      <c r="AE397" s="282"/>
      <c r="AF397" s="270"/>
      <c r="AG397" s="269"/>
      <c r="AH397" s="269"/>
      <c r="AI397" s="269"/>
      <c r="AJ397" s="269"/>
      <c r="AK397" s="283" t="str">
        <f t="shared" si="176"/>
        <v>Compléter mode de gestion et montant FI</v>
      </c>
      <c r="AL397" s="270"/>
      <c r="AM397" s="270"/>
      <c r="AN397" s="270"/>
      <c r="AO397" s="280"/>
      <c r="AP397" s="281" t="str">
        <f t="shared" si="177"/>
        <v>Préciser montant FI, mode de passation et Type marché</v>
      </c>
      <c r="AQ397" s="281" t="str">
        <f t="shared" si="178"/>
        <v>Préciser montant FI, mode de passation et Type marché</v>
      </c>
      <c r="AR397" s="281" t="str">
        <f t="shared" si="179"/>
        <v>Préciser montant FI, mode de passation et Type marché</v>
      </c>
      <c r="AS397" s="281" t="str">
        <f t="shared" si="180"/>
        <v>Préciser montant FI, mode de passation et Type marché</v>
      </c>
      <c r="AT397" s="281" t="str">
        <f t="shared" si="181"/>
        <v>Préciser montant FI, mode de passation et Type marché</v>
      </c>
      <c r="AU397" s="281" t="str">
        <f t="shared" si="182"/>
        <v>Compléter délais du marché</v>
      </c>
      <c r="AV397" s="281" t="str">
        <f t="shared" si="183"/>
        <v>Compléter délais du marché</v>
      </c>
      <c r="AW397" s="280"/>
      <c r="AX397" s="284">
        <f t="shared" si="184"/>
        <v>0</v>
      </c>
      <c r="AY397" s="280"/>
      <c r="AZ397" s="284">
        <f t="shared" si="185"/>
        <v>0</v>
      </c>
      <c r="BA397" s="280"/>
      <c r="BB397" s="284">
        <f t="shared" si="186"/>
        <v>0</v>
      </c>
      <c r="BC397" s="280"/>
      <c r="BD397" s="284">
        <f t="shared" si="187"/>
        <v>0</v>
      </c>
      <c r="BE397" s="280"/>
      <c r="BF397" s="284">
        <f t="shared" si="188"/>
        <v>0</v>
      </c>
      <c r="BG397" s="280"/>
      <c r="BH397" s="284">
        <f t="shared" si="189"/>
        <v>0</v>
      </c>
      <c r="BI397" s="280" t="str">
        <f t="shared" si="190"/>
        <v/>
      </c>
      <c r="BJ397" s="280"/>
      <c r="BK397" s="284">
        <f t="shared" si="191"/>
        <v>0</v>
      </c>
      <c r="BL397" s="280"/>
      <c r="BM397" s="284">
        <f t="shared" si="192"/>
        <v>0</v>
      </c>
      <c r="BN397" s="271">
        <f t="shared" si="193"/>
        <v>0</v>
      </c>
      <c r="BO397" s="271" t="str">
        <f t="shared" si="194"/>
        <v>Confection</v>
      </c>
      <c r="BP397" s="271">
        <f t="shared" si="195"/>
        <v>0</v>
      </c>
      <c r="BQ397" s="269"/>
      <c r="BR397" s="269"/>
      <c r="BS397" s="269"/>
      <c r="BT397" s="285"/>
      <c r="BU397" s="273"/>
    </row>
    <row r="398" spans="1:73" ht="60.75" thickBot="1" x14ac:dyDescent="0.3">
      <c r="A398" s="269"/>
      <c r="B398" s="270"/>
      <c r="C398" s="271" t="str">
        <f t="shared" si="168"/>
        <v/>
      </c>
      <c r="D398" s="271" t="str">
        <f t="shared" si="169"/>
        <v/>
      </c>
      <c r="E398" s="270"/>
      <c r="F398" s="273"/>
      <c r="G398" s="269"/>
      <c r="H398" s="274"/>
      <c r="I398" s="274"/>
      <c r="J398" s="274"/>
      <c r="K398" s="274"/>
      <c r="L398" s="274"/>
      <c r="M398" s="275"/>
      <c r="N398" s="274"/>
      <c r="O398" s="276" t="str">
        <f t="shared" si="170"/>
        <v>Compéter montant FI</v>
      </c>
      <c r="P398" s="277" t="str">
        <f t="shared" si="171"/>
        <v/>
      </c>
      <c r="Q398" s="274"/>
      <c r="R398" s="276" t="str">
        <f t="shared" si="172"/>
        <v>Compléter montant contrat</v>
      </c>
      <c r="S398" s="278" t="str">
        <f t="shared" si="173"/>
        <v/>
      </c>
      <c r="T398" s="274"/>
      <c r="U398" s="276" t="str">
        <f t="shared" si="174"/>
        <v>Compléter montant contrat</v>
      </c>
      <c r="V398" s="279"/>
      <c r="W398" s="279"/>
      <c r="X398" s="279"/>
      <c r="Y398" s="274"/>
      <c r="Z398" s="280"/>
      <c r="AA398" s="281" t="str">
        <f t="shared" si="175"/>
        <v>Compléter date émission</v>
      </c>
      <c r="AB398" s="269"/>
      <c r="AC398" s="269"/>
      <c r="AD398" s="282"/>
      <c r="AE398" s="282"/>
      <c r="AF398" s="270"/>
      <c r="AG398" s="269"/>
      <c r="AH398" s="269"/>
      <c r="AI398" s="269"/>
      <c r="AJ398" s="269"/>
      <c r="AK398" s="283" t="str">
        <f t="shared" si="176"/>
        <v>Compléter mode de gestion et montant FI</v>
      </c>
      <c r="AL398" s="270"/>
      <c r="AM398" s="270"/>
      <c r="AN398" s="270"/>
      <c r="AO398" s="280"/>
      <c r="AP398" s="281" t="str">
        <f t="shared" si="177"/>
        <v>Préciser montant FI, mode de passation et Type marché</v>
      </c>
      <c r="AQ398" s="281" t="str">
        <f t="shared" si="178"/>
        <v>Préciser montant FI, mode de passation et Type marché</v>
      </c>
      <c r="AR398" s="281" t="str">
        <f t="shared" si="179"/>
        <v>Préciser montant FI, mode de passation et Type marché</v>
      </c>
      <c r="AS398" s="281" t="str">
        <f t="shared" si="180"/>
        <v>Préciser montant FI, mode de passation et Type marché</v>
      </c>
      <c r="AT398" s="281" t="str">
        <f t="shared" si="181"/>
        <v>Préciser montant FI, mode de passation et Type marché</v>
      </c>
      <c r="AU398" s="281" t="str">
        <f t="shared" si="182"/>
        <v>Compléter délais du marché</v>
      </c>
      <c r="AV398" s="281" t="str">
        <f t="shared" si="183"/>
        <v>Compléter délais du marché</v>
      </c>
      <c r="AW398" s="280"/>
      <c r="AX398" s="284">
        <f t="shared" si="184"/>
        <v>0</v>
      </c>
      <c r="AY398" s="280"/>
      <c r="AZ398" s="284">
        <f t="shared" si="185"/>
        <v>0</v>
      </c>
      <c r="BA398" s="280"/>
      <c r="BB398" s="284">
        <f t="shared" si="186"/>
        <v>0</v>
      </c>
      <c r="BC398" s="280"/>
      <c r="BD398" s="284">
        <f t="shared" si="187"/>
        <v>0</v>
      </c>
      <c r="BE398" s="280"/>
      <c r="BF398" s="284">
        <f t="shared" si="188"/>
        <v>0</v>
      </c>
      <c r="BG398" s="280"/>
      <c r="BH398" s="284">
        <f t="shared" si="189"/>
        <v>0</v>
      </c>
      <c r="BI398" s="280" t="str">
        <f t="shared" si="190"/>
        <v/>
      </c>
      <c r="BJ398" s="280"/>
      <c r="BK398" s="284">
        <f t="shared" si="191"/>
        <v>0</v>
      </c>
      <c r="BL398" s="280"/>
      <c r="BM398" s="284">
        <f t="shared" si="192"/>
        <v>0</v>
      </c>
      <c r="BN398" s="271">
        <f t="shared" si="193"/>
        <v>0</v>
      </c>
      <c r="BO398" s="271" t="str">
        <f t="shared" si="194"/>
        <v>Confection</v>
      </c>
      <c r="BP398" s="271">
        <f t="shared" si="195"/>
        <v>0</v>
      </c>
      <c r="BQ398" s="269"/>
      <c r="BR398" s="269"/>
      <c r="BS398" s="269"/>
      <c r="BT398" s="285"/>
      <c r="BU398" s="273"/>
    </row>
    <row r="399" spans="1:73" ht="60.75" thickBot="1" x14ac:dyDescent="0.3">
      <c r="A399" s="269"/>
      <c r="B399" s="270"/>
      <c r="C399" s="271" t="str">
        <f t="shared" si="168"/>
        <v/>
      </c>
      <c r="D399" s="271" t="str">
        <f t="shared" si="169"/>
        <v/>
      </c>
      <c r="E399" s="270"/>
      <c r="F399" s="273"/>
      <c r="G399" s="269"/>
      <c r="H399" s="274"/>
      <c r="I399" s="274"/>
      <c r="J399" s="274"/>
      <c r="K399" s="274"/>
      <c r="L399" s="274"/>
      <c r="M399" s="275"/>
      <c r="N399" s="274"/>
      <c r="O399" s="276" t="str">
        <f t="shared" si="170"/>
        <v>Compéter montant FI</v>
      </c>
      <c r="P399" s="277" t="str">
        <f t="shared" si="171"/>
        <v/>
      </c>
      <c r="Q399" s="274"/>
      <c r="R399" s="276" t="str">
        <f t="shared" si="172"/>
        <v>Compléter montant contrat</v>
      </c>
      <c r="S399" s="278" t="str">
        <f t="shared" si="173"/>
        <v/>
      </c>
      <c r="T399" s="274"/>
      <c r="U399" s="276" t="str">
        <f t="shared" si="174"/>
        <v>Compléter montant contrat</v>
      </c>
      <c r="V399" s="279"/>
      <c r="W399" s="279"/>
      <c r="X399" s="279"/>
      <c r="Y399" s="274"/>
      <c r="Z399" s="280"/>
      <c r="AA399" s="281" t="str">
        <f t="shared" si="175"/>
        <v>Compléter date émission</v>
      </c>
      <c r="AB399" s="269"/>
      <c r="AC399" s="269"/>
      <c r="AD399" s="282"/>
      <c r="AE399" s="282"/>
      <c r="AF399" s="270"/>
      <c r="AG399" s="269"/>
      <c r="AH399" s="269"/>
      <c r="AI399" s="269"/>
      <c r="AJ399" s="269"/>
      <c r="AK399" s="283" t="str">
        <f t="shared" si="176"/>
        <v>Compléter mode de gestion et montant FI</v>
      </c>
      <c r="AL399" s="270"/>
      <c r="AM399" s="270"/>
      <c r="AN399" s="270"/>
      <c r="AO399" s="280"/>
      <c r="AP399" s="281" t="str">
        <f t="shared" si="177"/>
        <v>Préciser montant FI, mode de passation et Type marché</v>
      </c>
      <c r="AQ399" s="281" t="str">
        <f t="shared" si="178"/>
        <v>Préciser montant FI, mode de passation et Type marché</v>
      </c>
      <c r="AR399" s="281" t="str">
        <f t="shared" si="179"/>
        <v>Préciser montant FI, mode de passation et Type marché</v>
      </c>
      <c r="AS399" s="281" t="str">
        <f t="shared" si="180"/>
        <v>Préciser montant FI, mode de passation et Type marché</v>
      </c>
      <c r="AT399" s="281" t="str">
        <f t="shared" si="181"/>
        <v>Préciser montant FI, mode de passation et Type marché</v>
      </c>
      <c r="AU399" s="281" t="str">
        <f t="shared" si="182"/>
        <v>Compléter délais du marché</v>
      </c>
      <c r="AV399" s="281" t="str">
        <f t="shared" si="183"/>
        <v>Compléter délais du marché</v>
      </c>
      <c r="AW399" s="280"/>
      <c r="AX399" s="284">
        <f t="shared" si="184"/>
        <v>0</v>
      </c>
      <c r="AY399" s="280"/>
      <c r="AZ399" s="284">
        <f t="shared" si="185"/>
        <v>0</v>
      </c>
      <c r="BA399" s="280"/>
      <c r="BB399" s="284">
        <f t="shared" si="186"/>
        <v>0</v>
      </c>
      <c r="BC399" s="280"/>
      <c r="BD399" s="284">
        <f t="shared" si="187"/>
        <v>0</v>
      </c>
      <c r="BE399" s="280"/>
      <c r="BF399" s="284">
        <f t="shared" si="188"/>
        <v>0</v>
      </c>
      <c r="BG399" s="280"/>
      <c r="BH399" s="284">
        <f t="shared" si="189"/>
        <v>0</v>
      </c>
      <c r="BI399" s="280" t="str">
        <f t="shared" si="190"/>
        <v/>
      </c>
      <c r="BJ399" s="280"/>
      <c r="BK399" s="284">
        <f t="shared" si="191"/>
        <v>0</v>
      </c>
      <c r="BL399" s="280"/>
      <c r="BM399" s="284">
        <f t="shared" si="192"/>
        <v>0</v>
      </c>
      <c r="BN399" s="271">
        <f t="shared" si="193"/>
        <v>0</v>
      </c>
      <c r="BO399" s="271" t="str">
        <f t="shared" si="194"/>
        <v>Confection</v>
      </c>
      <c r="BP399" s="271">
        <f t="shared" si="195"/>
        <v>0</v>
      </c>
      <c r="BQ399" s="269"/>
      <c r="BR399" s="269"/>
      <c r="BS399" s="269"/>
      <c r="BT399" s="285"/>
      <c r="BU399" s="273"/>
    </row>
    <row r="400" spans="1:73" ht="60.75" thickBot="1" x14ac:dyDescent="0.3">
      <c r="A400" s="269"/>
      <c r="B400" s="270"/>
      <c r="C400" s="271" t="str">
        <f t="shared" si="168"/>
        <v/>
      </c>
      <c r="D400" s="271" t="str">
        <f t="shared" si="169"/>
        <v/>
      </c>
      <c r="E400" s="270"/>
      <c r="F400" s="273"/>
      <c r="G400" s="269"/>
      <c r="H400" s="274"/>
      <c r="I400" s="274"/>
      <c r="J400" s="274"/>
      <c r="K400" s="274"/>
      <c r="L400" s="274"/>
      <c r="M400" s="275"/>
      <c r="N400" s="274"/>
      <c r="O400" s="276" t="str">
        <f t="shared" si="170"/>
        <v>Compéter montant FI</v>
      </c>
      <c r="P400" s="277" t="str">
        <f t="shared" si="171"/>
        <v/>
      </c>
      <c r="Q400" s="274"/>
      <c r="R400" s="276" t="str">
        <f t="shared" si="172"/>
        <v>Compléter montant contrat</v>
      </c>
      <c r="S400" s="278" t="str">
        <f t="shared" si="173"/>
        <v/>
      </c>
      <c r="T400" s="274"/>
      <c r="U400" s="276" t="str">
        <f t="shared" si="174"/>
        <v>Compléter montant contrat</v>
      </c>
      <c r="V400" s="279"/>
      <c r="W400" s="279"/>
      <c r="X400" s="279"/>
      <c r="Y400" s="274"/>
      <c r="Z400" s="280"/>
      <c r="AA400" s="281" t="str">
        <f t="shared" si="175"/>
        <v>Compléter date émission</v>
      </c>
      <c r="AB400" s="269"/>
      <c r="AC400" s="269"/>
      <c r="AD400" s="282"/>
      <c r="AE400" s="282"/>
      <c r="AF400" s="270"/>
      <c r="AG400" s="269"/>
      <c r="AH400" s="269"/>
      <c r="AI400" s="269"/>
      <c r="AJ400" s="269"/>
      <c r="AK400" s="283" t="str">
        <f t="shared" si="176"/>
        <v>Compléter mode de gestion et montant FI</v>
      </c>
      <c r="AL400" s="270"/>
      <c r="AM400" s="270"/>
      <c r="AN400" s="270"/>
      <c r="AO400" s="280"/>
      <c r="AP400" s="281" t="str">
        <f t="shared" si="177"/>
        <v>Préciser montant FI, mode de passation et Type marché</v>
      </c>
      <c r="AQ400" s="281" t="str">
        <f t="shared" si="178"/>
        <v>Préciser montant FI, mode de passation et Type marché</v>
      </c>
      <c r="AR400" s="281" t="str">
        <f t="shared" si="179"/>
        <v>Préciser montant FI, mode de passation et Type marché</v>
      </c>
      <c r="AS400" s="281" t="str">
        <f t="shared" si="180"/>
        <v>Préciser montant FI, mode de passation et Type marché</v>
      </c>
      <c r="AT400" s="281" t="str">
        <f t="shared" si="181"/>
        <v>Préciser montant FI, mode de passation et Type marché</v>
      </c>
      <c r="AU400" s="281" t="str">
        <f t="shared" si="182"/>
        <v>Compléter délais du marché</v>
      </c>
      <c r="AV400" s="281" t="str">
        <f t="shared" si="183"/>
        <v>Compléter délais du marché</v>
      </c>
      <c r="AW400" s="280"/>
      <c r="AX400" s="284">
        <f t="shared" si="184"/>
        <v>0</v>
      </c>
      <c r="AY400" s="280"/>
      <c r="AZ400" s="284">
        <f t="shared" si="185"/>
        <v>0</v>
      </c>
      <c r="BA400" s="280"/>
      <c r="BB400" s="284">
        <f t="shared" si="186"/>
        <v>0</v>
      </c>
      <c r="BC400" s="280"/>
      <c r="BD400" s="284">
        <f t="shared" si="187"/>
        <v>0</v>
      </c>
      <c r="BE400" s="280"/>
      <c r="BF400" s="284">
        <f t="shared" si="188"/>
        <v>0</v>
      </c>
      <c r="BG400" s="280"/>
      <c r="BH400" s="284">
        <f t="shared" si="189"/>
        <v>0</v>
      </c>
      <c r="BI400" s="280" t="str">
        <f t="shared" si="190"/>
        <v/>
      </c>
      <c r="BJ400" s="280"/>
      <c r="BK400" s="284">
        <f t="shared" si="191"/>
        <v>0</v>
      </c>
      <c r="BL400" s="280"/>
      <c r="BM400" s="284">
        <f t="shared" si="192"/>
        <v>0</v>
      </c>
      <c r="BN400" s="271">
        <f t="shared" si="193"/>
        <v>0</v>
      </c>
      <c r="BO400" s="271" t="str">
        <f t="shared" si="194"/>
        <v>Confection</v>
      </c>
      <c r="BP400" s="271">
        <f t="shared" si="195"/>
        <v>0</v>
      </c>
      <c r="BQ400" s="269"/>
      <c r="BR400" s="269"/>
      <c r="BS400" s="269"/>
      <c r="BT400" s="285"/>
      <c r="BU400" s="273"/>
    </row>
    <row r="401" spans="1:73" ht="60.75" thickBot="1" x14ac:dyDescent="0.3">
      <c r="A401" s="269"/>
      <c r="B401" s="270"/>
      <c r="C401" s="271" t="str">
        <f t="shared" si="168"/>
        <v/>
      </c>
      <c r="D401" s="271" t="str">
        <f t="shared" si="169"/>
        <v/>
      </c>
      <c r="E401" s="270"/>
      <c r="F401" s="273"/>
      <c r="G401" s="269"/>
      <c r="H401" s="274"/>
      <c r="I401" s="274"/>
      <c r="J401" s="274"/>
      <c r="K401" s="274"/>
      <c r="L401" s="274"/>
      <c r="M401" s="275"/>
      <c r="N401" s="274"/>
      <c r="O401" s="276" t="str">
        <f t="shared" si="170"/>
        <v>Compéter montant FI</v>
      </c>
      <c r="P401" s="277" t="str">
        <f t="shared" si="171"/>
        <v/>
      </c>
      <c r="Q401" s="274"/>
      <c r="R401" s="276" t="str">
        <f t="shared" si="172"/>
        <v>Compléter montant contrat</v>
      </c>
      <c r="S401" s="278" t="str">
        <f t="shared" si="173"/>
        <v/>
      </c>
      <c r="T401" s="274"/>
      <c r="U401" s="276" t="str">
        <f t="shared" si="174"/>
        <v>Compléter montant contrat</v>
      </c>
      <c r="V401" s="279"/>
      <c r="W401" s="279"/>
      <c r="X401" s="279"/>
      <c r="Y401" s="274"/>
      <c r="Z401" s="280"/>
      <c r="AA401" s="281" t="str">
        <f t="shared" si="175"/>
        <v>Compléter date émission</v>
      </c>
      <c r="AB401" s="269"/>
      <c r="AC401" s="269"/>
      <c r="AD401" s="282"/>
      <c r="AE401" s="282"/>
      <c r="AF401" s="270"/>
      <c r="AG401" s="269"/>
      <c r="AH401" s="269"/>
      <c r="AI401" s="269"/>
      <c r="AJ401" s="269"/>
      <c r="AK401" s="283" t="str">
        <f t="shared" si="176"/>
        <v>Compléter mode de gestion et montant FI</v>
      </c>
      <c r="AL401" s="270"/>
      <c r="AM401" s="270"/>
      <c r="AN401" s="270"/>
      <c r="AO401" s="280"/>
      <c r="AP401" s="281" t="str">
        <f t="shared" si="177"/>
        <v>Préciser montant FI, mode de passation et Type marché</v>
      </c>
      <c r="AQ401" s="281" t="str">
        <f t="shared" si="178"/>
        <v>Préciser montant FI, mode de passation et Type marché</v>
      </c>
      <c r="AR401" s="281" t="str">
        <f t="shared" si="179"/>
        <v>Préciser montant FI, mode de passation et Type marché</v>
      </c>
      <c r="AS401" s="281" t="str">
        <f t="shared" si="180"/>
        <v>Préciser montant FI, mode de passation et Type marché</v>
      </c>
      <c r="AT401" s="281" t="str">
        <f t="shared" si="181"/>
        <v>Préciser montant FI, mode de passation et Type marché</v>
      </c>
      <c r="AU401" s="281" t="str">
        <f t="shared" si="182"/>
        <v>Compléter délais du marché</v>
      </c>
      <c r="AV401" s="281" t="str">
        <f t="shared" si="183"/>
        <v>Compléter délais du marché</v>
      </c>
      <c r="AW401" s="280"/>
      <c r="AX401" s="284">
        <f t="shared" si="184"/>
        <v>0</v>
      </c>
      <c r="AY401" s="280"/>
      <c r="AZ401" s="284">
        <f t="shared" si="185"/>
        <v>0</v>
      </c>
      <c r="BA401" s="280"/>
      <c r="BB401" s="284">
        <f t="shared" si="186"/>
        <v>0</v>
      </c>
      <c r="BC401" s="280"/>
      <c r="BD401" s="284">
        <f t="shared" si="187"/>
        <v>0</v>
      </c>
      <c r="BE401" s="280"/>
      <c r="BF401" s="284">
        <f t="shared" si="188"/>
        <v>0</v>
      </c>
      <c r="BG401" s="280"/>
      <c r="BH401" s="284">
        <f t="shared" si="189"/>
        <v>0</v>
      </c>
      <c r="BI401" s="280" t="str">
        <f t="shared" si="190"/>
        <v/>
      </c>
      <c r="BJ401" s="280"/>
      <c r="BK401" s="284">
        <f t="shared" si="191"/>
        <v>0</v>
      </c>
      <c r="BL401" s="280"/>
      <c r="BM401" s="284">
        <f t="shared" si="192"/>
        <v>0</v>
      </c>
      <c r="BN401" s="271">
        <f t="shared" si="193"/>
        <v>0</v>
      </c>
      <c r="BO401" s="271" t="str">
        <f t="shared" si="194"/>
        <v>Confection</v>
      </c>
      <c r="BP401" s="271">
        <f t="shared" si="195"/>
        <v>0</v>
      </c>
      <c r="BQ401" s="269"/>
      <c r="BR401" s="269"/>
      <c r="BS401" s="269"/>
      <c r="BT401" s="285"/>
      <c r="BU401" s="273"/>
    </row>
    <row r="402" spans="1:73" ht="60.75" thickBot="1" x14ac:dyDescent="0.3">
      <c r="A402" s="269"/>
      <c r="B402" s="270"/>
      <c r="C402" s="271" t="str">
        <f t="shared" si="168"/>
        <v/>
      </c>
      <c r="D402" s="271" t="str">
        <f t="shared" si="169"/>
        <v/>
      </c>
      <c r="E402" s="270"/>
      <c r="F402" s="273"/>
      <c r="G402" s="269"/>
      <c r="H402" s="274"/>
      <c r="I402" s="274"/>
      <c r="J402" s="274"/>
      <c r="K402" s="274"/>
      <c r="L402" s="274"/>
      <c r="M402" s="275"/>
      <c r="N402" s="274"/>
      <c r="O402" s="276" t="str">
        <f t="shared" si="170"/>
        <v>Compéter montant FI</v>
      </c>
      <c r="P402" s="277" t="str">
        <f t="shared" si="171"/>
        <v/>
      </c>
      <c r="Q402" s="274"/>
      <c r="R402" s="276" t="str">
        <f t="shared" si="172"/>
        <v>Compléter montant contrat</v>
      </c>
      <c r="S402" s="278" t="str">
        <f t="shared" si="173"/>
        <v/>
      </c>
      <c r="T402" s="274"/>
      <c r="U402" s="276" t="str">
        <f t="shared" si="174"/>
        <v>Compléter montant contrat</v>
      </c>
      <c r="V402" s="279"/>
      <c r="W402" s="279"/>
      <c r="X402" s="279"/>
      <c r="Y402" s="274"/>
      <c r="Z402" s="280"/>
      <c r="AA402" s="281" t="str">
        <f t="shared" si="175"/>
        <v>Compléter date émission</v>
      </c>
      <c r="AB402" s="269"/>
      <c r="AC402" s="269"/>
      <c r="AD402" s="282"/>
      <c r="AE402" s="282"/>
      <c r="AF402" s="270"/>
      <c r="AG402" s="269"/>
      <c r="AH402" s="269"/>
      <c r="AI402" s="269"/>
      <c r="AJ402" s="269"/>
      <c r="AK402" s="283" t="str">
        <f t="shared" si="176"/>
        <v>Compléter mode de gestion et montant FI</v>
      </c>
      <c r="AL402" s="270"/>
      <c r="AM402" s="270"/>
      <c r="AN402" s="270"/>
      <c r="AO402" s="280"/>
      <c r="AP402" s="281" t="str">
        <f t="shared" si="177"/>
        <v>Préciser montant FI, mode de passation et Type marché</v>
      </c>
      <c r="AQ402" s="281" t="str">
        <f t="shared" si="178"/>
        <v>Préciser montant FI, mode de passation et Type marché</v>
      </c>
      <c r="AR402" s="281" t="str">
        <f t="shared" si="179"/>
        <v>Préciser montant FI, mode de passation et Type marché</v>
      </c>
      <c r="AS402" s="281" t="str">
        <f t="shared" si="180"/>
        <v>Préciser montant FI, mode de passation et Type marché</v>
      </c>
      <c r="AT402" s="281" t="str">
        <f t="shared" si="181"/>
        <v>Préciser montant FI, mode de passation et Type marché</v>
      </c>
      <c r="AU402" s="281" t="str">
        <f t="shared" si="182"/>
        <v>Compléter délais du marché</v>
      </c>
      <c r="AV402" s="281" t="str">
        <f t="shared" si="183"/>
        <v>Compléter délais du marché</v>
      </c>
      <c r="AW402" s="280"/>
      <c r="AX402" s="284">
        <f t="shared" si="184"/>
        <v>0</v>
      </c>
      <c r="AY402" s="280"/>
      <c r="AZ402" s="284">
        <f t="shared" si="185"/>
        <v>0</v>
      </c>
      <c r="BA402" s="280"/>
      <c r="BB402" s="284">
        <f t="shared" si="186"/>
        <v>0</v>
      </c>
      <c r="BC402" s="280"/>
      <c r="BD402" s="284">
        <f t="shared" si="187"/>
        <v>0</v>
      </c>
      <c r="BE402" s="280"/>
      <c r="BF402" s="284">
        <f t="shared" si="188"/>
        <v>0</v>
      </c>
      <c r="BG402" s="280"/>
      <c r="BH402" s="284">
        <f t="shared" si="189"/>
        <v>0</v>
      </c>
      <c r="BI402" s="280" t="str">
        <f t="shared" si="190"/>
        <v/>
      </c>
      <c r="BJ402" s="280"/>
      <c r="BK402" s="284">
        <f t="shared" si="191"/>
        <v>0</v>
      </c>
      <c r="BL402" s="280"/>
      <c r="BM402" s="284">
        <f t="shared" si="192"/>
        <v>0</v>
      </c>
      <c r="BN402" s="271">
        <f t="shared" si="193"/>
        <v>0</v>
      </c>
      <c r="BO402" s="271" t="str">
        <f t="shared" si="194"/>
        <v>Confection</v>
      </c>
      <c r="BP402" s="271">
        <f t="shared" si="195"/>
        <v>0</v>
      </c>
      <c r="BQ402" s="269"/>
      <c r="BR402" s="269"/>
      <c r="BS402" s="269"/>
      <c r="BT402" s="285"/>
      <c r="BU402" s="273"/>
    </row>
    <row r="403" spans="1:73" ht="60.75" thickBot="1" x14ac:dyDescent="0.3">
      <c r="A403" s="269"/>
      <c r="B403" s="270"/>
      <c r="C403" s="271" t="str">
        <f t="shared" si="168"/>
        <v/>
      </c>
      <c r="D403" s="271" t="str">
        <f t="shared" si="169"/>
        <v/>
      </c>
      <c r="E403" s="270"/>
      <c r="F403" s="273"/>
      <c r="G403" s="269"/>
      <c r="H403" s="274"/>
      <c r="I403" s="274"/>
      <c r="J403" s="274"/>
      <c r="K403" s="274"/>
      <c r="L403" s="274"/>
      <c r="M403" s="275"/>
      <c r="N403" s="274"/>
      <c r="O403" s="276" t="str">
        <f t="shared" si="170"/>
        <v>Compéter montant FI</v>
      </c>
      <c r="P403" s="277" t="str">
        <f t="shared" si="171"/>
        <v/>
      </c>
      <c r="Q403" s="274"/>
      <c r="R403" s="276" t="str">
        <f t="shared" si="172"/>
        <v>Compléter montant contrat</v>
      </c>
      <c r="S403" s="278" t="str">
        <f t="shared" si="173"/>
        <v/>
      </c>
      <c r="T403" s="274"/>
      <c r="U403" s="276" t="str">
        <f t="shared" si="174"/>
        <v>Compléter montant contrat</v>
      </c>
      <c r="V403" s="279"/>
      <c r="W403" s="279"/>
      <c r="X403" s="279"/>
      <c r="Y403" s="274"/>
      <c r="Z403" s="280"/>
      <c r="AA403" s="281" t="str">
        <f t="shared" si="175"/>
        <v>Compléter date émission</v>
      </c>
      <c r="AB403" s="269"/>
      <c r="AC403" s="269"/>
      <c r="AD403" s="282"/>
      <c r="AE403" s="282"/>
      <c r="AF403" s="270"/>
      <c r="AG403" s="269"/>
      <c r="AH403" s="269"/>
      <c r="AI403" s="269"/>
      <c r="AJ403" s="269"/>
      <c r="AK403" s="283" t="str">
        <f t="shared" si="176"/>
        <v>Compléter mode de gestion et montant FI</v>
      </c>
      <c r="AL403" s="270"/>
      <c r="AM403" s="270"/>
      <c r="AN403" s="270"/>
      <c r="AO403" s="280"/>
      <c r="AP403" s="281" t="str">
        <f t="shared" si="177"/>
        <v>Préciser montant FI, mode de passation et Type marché</v>
      </c>
      <c r="AQ403" s="281" t="str">
        <f t="shared" si="178"/>
        <v>Préciser montant FI, mode de passation et Type marché</v>
      </c>
      <c r="AR403" s="281" t="str">
        <f t="shared" si="179"/>
        <v>Préciser montant FI, mode de passation et Type marché</v>
      </c>
      <c r="AS403" s="281" t="str">
        <f t="shared" si="180"/>
        <v>Préciser montant FI, mode de passation et Type marché</v>
      </c>
      <c r="AT403" s="281" t="str">
        <f t="shared" si="181"/>
        <v>Préciser montant FI, mode de passation et Type marché</v>
      </c>
      <c r="AU403" s="281" t="str">
        <f t="shared" si="182"/>
        <v>Compléter délais du marché</v>
      </c>
      <c r="AV403" s="281" t="str">
        <f t="shared" si="183"/>
        <v>Compléter délais du marché</v>
      </c>
      <c r="AW403" s="280"/>
      <c r="AX403" s="284">
        <f t="shared" si="184"/>
        <v>0</v>
      </c>
      <c r="AY403" s="280"/>
      <c r="AZ403" s="284">
        <f t="shared" si="185"/>
        <v>0</v>
      </c>
      <c r="BA403" s="280"/>
      <c r="BB403" s="284">
        <f t="shared" si="186"/>
        <v>0</v>
      </c>
      <c r="BC403" s="280"/>
      <c r="BD403" s="284">
        <f t="shared" si="187"/>
        <v>0</v>
      </c>
      <c r="BE403" s="280"/>
      <c r="BF403" s="284">
        <f t="shared" si="188"/>
        <v>0</v>
      </c>
      <c r="BG403" s="280"/>
      <c r="BH403" s="284">
        <f t="shared" si="189"/>
        <v>0</v>
      </c>
      <c r="BI403" s="280" t="str">
        <f t="shared" si="190"/>
        <v/>
      </c>
      <c r="BJ403" s="280"/>
      <c r="BK403" s="284">
        <f t="shared" si="191"/>
        <v>0</v>
      </c>
      <c r="BL403" s="280"/>
      <c r="BM403" s="284">
        <f t="shared" si="192"/>
        <v>0</v>
      </c>
      <c r="BN403" s="271">
        <f t="shared" si="193"/>
        <v>0</v>
      </c>
      <c r="BO403" s="271" t="str">
        <f t="shared" si="194"/>
        <v>Confection</v>
      </c>
      <c r="BP403" s="271">
        <f t="shared" si="195"/>
        <v>0</v>
      </c>
      <c r="BQ403" s="269"/>
      <c r="BR403" s="269"/>
      <c r="BS403" s="269"/>
      <c r="BT403" s="285"/>
      <c r="BU403" s="273"/>
    </row>
    <row r="404" spans="1:73" ht="60.75" thickBot="1" x14ac:dyDescent="0.3">
      <c r="A404" s="269"/>
      <c r="B404" s="270"/>
      <c r="C404" s="271" t="str">
        <f t="shared" si="168"/>
        <v/>
      </c>
      <c r="D404" s="271" t="str">
        <f t="shared" si="169"/>
        <v/>
      </c>
      <c r="E404" s="270"/>
      <c r="F404" s="273"/>
      <c r="G404" s="269"/>
      <c r="H404" s="274"/>
      <c r="I404" s="274"/>
      <c r="J404" s="274"/>
      <c r="K404" s="274"/>
      <c r="L404" s="274"/>
      <c r="M404" s="275"/>
      <c r="N404" s="274"/>
      <c r="O404" s="276" t="str">
        <f t="shared" si="170"/>
        <v>Compéter montant FI</v>
      </c>
      <c r="P404" s="277" t="str">
        <f t="shared" si="171"/>
        <v/>
      </c>
      <c r="Q404" s="274"/>
      <c r="R404" s="276" t="str">
        <f t="shared" si="172"/>
        <v>Compléter montant contrat</v>
      </c>
      <c r="S404" s="278" t="str">
        <f t="shared" si="173"/>
        <v/>
      </c>
      <c r="T404" s="274"/>
      <c r="U404" s="276" t="str">
        <f t="shared" si="174"/>
        <v>Compléter montant contrat</v>
      </c>
      <c r="V404" s="279"/>
      <c r="W404" s="279"/>
      <c r="X404" s="279"/>
      <c r="Y404" s="274"/>
      <c r="Z404" s="280"/>
      <c r="AA404" s="281" t="str">
        <f t="shared" si="175"/>
        <v>Compléter date émission</v>
      </c>
      <c r="AB404" s="269"/>
      <c r="AC404" s="269"/>
      <c r="AD404" s="282"/>
      <c r="AE404" s="282"/>
      <c r="AF404" s="270"/>
      <c r="AG404" s="269"/>
      <c r="AH404" s="269"/>
      <c r="AI404" s="269"/>
      <c r="AJ404" s="269"/>
      <c r="AK404" s="283" t="str">
        <f t="shared" si="176"/>
        <v>Compléter mode de gestion et montant FI</v>
      </c>
      <c r="AL404" s="270"/>
      <c r="AM404" s="270"/>
      <c r="AN404" s="270"/>
      <c r="AO404" s="280"/>
      <c r="AP404" s="281" t="str">
        <f t="shared" si="177"/>
        <v>Préciser montant FI, mode de passation et Type marché</v>
      </c>
      <c r="AQ404" s="281" t="str">
        <f t="shared" si="178"/>
        <v>Préciser montant FI, mode de passation et Type marché</v>
      </c>
      <c r="AR404" s="281" t="str">
        <f t="shared" si="179"/>
        <v>Préciser montant FI, mode de passation et Type marché</v>
      </c>
      <c r="AS404" s="281" t="str">
        <f t="shared" si="180"/>
        <v>Préciser montant FI, mode de passation et Type marché</v>
      </c>
      <c r="AT404" s="281" t="str">
        <f t="shared" si="181"/>
        <v>Préciser montant FI, mode de passation et Type marché</v>
      </c>
      <c r="AU404" s="281" t="str">
        <f t="shared" si="182"/>
        <v>Compléter délais du marché</v>
      </c>
      <c r="AV404" s="281" t="str">
        <f t="shared" si="183"/>
        <v>Compléter délais du marché</v>
      </c>
      <c r="AW404" s="280"/>
      <c r="AX404" s="284">
        <f t="shared" si="184"/>
        <v>0</v>
      </c>
      <c r="AY404" s="280"/>
      <c r="AZ404" s="284">
        <f t="shared" si="185"/>
        <v>0</v>
      </c>
      <c r="BA404" s="280"/>
      <c r="BB404" s="284">
        <f t="shared" si="186"/>
        <v>0</v>
      </c>
      <c r="BC404" s="280"/>
      <c r="BD404" s="284">
        <f t="shared" si="187"/>
        <v>0</v>
      </c>
      <c r="BE404" s="280"/>
      <c r="BF404" s="284">
        <f t="shared" si="188"/>
        <v>0</v>
      </c>
      <c r="BG404" s="280"/>
      <c r="BH404" s="284">
        <f t="shared" si="189"/>
        <v>0</v>
      </c>
      <c r="BI404" s="280" t="str">
        <f t="shared" si="190"/>
        <v/>
      </c>
      <c r="BJ404" s="280"/>
      <c r="BK404" s="284">
        <f t="shared" si="191"/>
        <v>0</v>
      </c>
      <c r="BL404" s="280"/>
      <c r="BM404" s="284">
        <f t="shared" si="192"/>
        <v>0</v>
      </c>
      <c r="BN404" s="271">
        <f t="shared" si="193"/>
        <v>0</v>
      </c>
      <c r="BO404" s="271" t="str">
        <f t="shared" si="194"/>
        <v>Confection</v>
      </c>
      <c r="BP404" s="271">
        <f t="shared" si="195"/>
        <v>0</v>
      </c>
      <c r="BQ404" s="269"/>
      <c r="BR404" s="269"/>
      <c r="BS404" s="269"/>
      <c r="BT404" s="285"/>
      <c r="BU404" s="273"/>
    </row>
    <row r="405" spans="1:73" ht="60.75" thickBot="1" x14ac:dyDescent="0.3">
      <c r="A405" s="269"/>
      <c r="B405" s="270"/>
      <c r="C405" s="271" t="str">
        <f t="shared" si="168"/>
        <v/>
      </c>
      <c r="D405" s="271" t="str">
        <f t="shared" si="169"/>
        <v/>
      </c>
      <c r="E405" s="270"/>
      <c r="F405" s="273"/>
      <c r="G405" s="269"/>
      <c r="H405" s="274"/>
      <c r="I405" s="274"/>
      <c r="J405" s="274"/>
      <c r="K405" s="274"/>
      <c r="L405" s="274"/>
      <c r="M405" s="275"/>
      <c r="N405" s="274"/>
      <c r="O405" s="276" t="str">
        <f t="shared" si="170"/>
        <v>Compéter montant FI</v>
      </c>
      <c r="P405" s="277" t="str">
        <f t="shared" si="171"/>
        <v/>
      </c>
      <c r="Q405" s="274"/>
      <c r="R405" s="276" t="str">
        <f t="shared" si="172"/>
        <v>Compléter montant contrat</v>
      </c>
      <c r="S405" s="278" t="str">
        <f t="shared" si="173"/>
        <v/>
      </c>
      <c r="T405" s="274"/>
      <c r="U405" s="276" t="str">
        <f t="shared" si="174"/>
        <v>Compléter montant contrat</v>
      </c>
      <c r="V405" s="279"/>
      <c r="W405" s="279"/>
      <c r="X405" s="279"/>
      <c r="Y405" s="274"/>
      <c r="Z405" s="280"/>
      <c r="AA405" s="281" t="str">
        <f t="shared" si="175"/>
        <v>Compléter date émission</v>
      </c>
      <c r="AB405" s="269"/>
      <c r="AC405" s="269"/>
      <c r="AD405" s="282"/>
      <c r="AE405" s="282"/>
      <c r="AF405" s="270"/>
      <c r="AG405" s="269"/>
      <c r="AH405" s="269"/>
      <c r="AI405" s="269"/>
      <c r="AJ405" s="269"/>
      <c r="AK405" s="283" t="str">
        <f t="shared" si="176"/>
        <v>Compléter mode de gestion et montant FI</v>
      </c>
      <c r="AL405" s="270"/>
      <c r="AM405" s="270"/>
      <c r="AN405" s="270"/>
      <c r="AO405" s="280"/>
      <c r="AP405" s="281" t="str">
        <f t="shared" si="177"/>
        <v>Préciser montant FI, mode de passation et Type marché</v>
      </c>
      <c r="AQ405" s="281" t="str">
        <f t="shared" si="178"/>
        <v>Préciser montant FI, mode de passation et Type marché</v>
      </c>
      <c r="AR405" s="281" t="str">
        <f t="shared" si="179"/>
        <v>Préciser montant FI, mode de passation et Type marché</v>
      </c>
      <c r="AS405" s="281" t="str">
        <f t="shared" si="180"/>
        <v>Préciser montant FI, mode de passation et Type marché</v>
      </c>
      <c r="AT405" s="281" t="str">
        <f t="shared" si="181"/>
        <v>Préciser montant FI, mode de passation et Type marché</v>
      </c>
      <c r="AU405" s="281" t="str">
        <f t="shared" si="182"/>
        <v>Compléter délais du marché</v>
      </c>
      <c r="AV405" s="281" t="str">
        <f t="shared" si="183"/>
        <v>Compléter délais du marché</v>
      </c>
      <c r="AW405" s="280"/>
      <c r="AX405" s="284">
        <f t="shared" si="184"/>
        <v>0</v>
      </c>
      <c r="AY405" s="280"/>
      <c r="AZ405" s="284">
        <f t="shared" si="185"/>
        <v>0</v>
      </c>
      <c r="BA405" s="280"/>
      <c r="BB405" s="284">
        <f t="shared" si="186"/>
        <v>0</v>
      </c>
      <c r="BC405" s="280"/>
      <c r="BD405" s="284">
        <f t="shared" si="187"/>
        <v>0</v>
      </c>
      <c r="BE405" s="280"/>
      <c r="BF405" s="284">
        <f t="shared" si="188"/>
        <v>0</v>
      </c>
      <c r="BG405" s="280"/>
      <c r="BH405" s="284">
        <f t="shared" si="189"/>
        <v>0</v>
      </c>
      <c r="BI405" s="280" t="str">
        <f t="shared" si="190"/>
        <v/>
      </c>
      <c r="BJ405" s="280"/>
      <c r="BK405" s="284">
        <f t="shared" si="191"/>
        <v>0</v>
      </c>
      <c r="BL405" s="280"/>
      <c r="BM405" s="284">
        <f t="shared" si="192"/>
        <v>0</v>
      </c>
      <c r="BN405" s="271">
        <f t="shared" si="193"/>
        <v>0</v>
      </c>
      <c r="BO405" s="271" t="str">
        <f t="shared" si="194"/>
        <v>Confection</v>
      </c>
      <c r="BP405" s="271">
        <f t="shared" si="195"/>
        <v>0</v>
      </c>
      <c r="BQ405" s="269"/>
      <c r="BR405" s="269"/>
      <c r="BS405" s="269"/>
      <c r="BT405" s="285"/>
      <c r="BU405" s="273"/>
    </row>
    <row r="406" spans="1:73" ht="60.75" thickBot="1" x14ac:dyDescent="0.3">
      <c r="A406" s="269"/>
      <c r="B406" s="270"/>
      <c r="C406" s="271" t="str">
        <f t="shared" si="168"/>
        <v/>
      </c>
      <c r="D406" s="271" t="str">
        <f t="shared" si="169"/>
        <v/>
      </c>
      <c r="E406" s="270"/>
      <c r="F406" s="273"/>
      <c r="G406" s="269"/>
      <c r="H406" s="274"/>
      <c r="I406" s="274"/>
      <c r="J406" s="274"/>
      <c r="K406" s="274"/>
      <c r="L406" s="274"/>
      <c r="M406" s="275"/>
      <c r="N406" s="274"/>
      <c r="O406" s="276" t="str">
        <f t="shared" si="170"/>
        <v>Compéter montant FI</v>
      </c>
      <c r="P406" s="277" t="str">
        <f t="shared" si="171"/>
        <v/>
      </c>
      <c r="Q406" s="274"/>
      <c r="R406" s="276" t="str">
        <f t="shared" si="172"/>
        <v>Compléter montant contrat</v>
      </c>
      <c r="S406" s="278" t="str">
        <f t="shared" si="173"/>
        <v/>
      </c>
      <c r="T406" s="274"/>
      <c r="U406" s="276" t="str">
        <f t="shared" si="174"/>
        <v>Compléter montant contrat</v>
      </c>
      <c r="V406" s="279"/>
      <c r="W406" s="279"/>
      <c r="X406" s="279"/>
      <c r="Y406" s="274"/>
      <c r="Z406" s="280"/>
      <c r="AA406" s="281" t="str">
        <f t="shared" si="175"/>
        <v>Compléter date émission</v>
      </c>
      <c r="AB406" s="269"/>
      <c r="AC406" s="269"/>
      <c r="AD406" s="282"/>
      <c r="AE406" s="282"/>
      <c r="AF406" s="270"/>
      <c r="AG406" s="269"/>
      <c r="AH406" s="269"/>
      <c r="AI406" s="269"/>
      <c r="AJ406" s="269"/>
      <c r="AK406" s="283" t="str">
        <f t="shared" si="176"/>
        <v>Compléter mode de gestion et montant FI</v>
      </c>
      <c r="AL406" s="270"/>
      <c r="AM406" s="270"/>
      <c r="AN406" s="270"/>
      <c r="AO406" s="280"/>
      <c r="AP406" s="281" t="str">
        <f t="shared" si="177"/>
        <v>Préciser montant FI, mode de passation et Type marché</v>
      </c>
      <c r="AQ406" s="281" t="str">
        <f t="shared" si="178"/>
        <v>Préciser montant FI, mode de passation et Type marché</v>
      </c>
      <c r="AR406" s="281" t="str">
        <f t="shared" si="179"/>
        <v>Préciser montant FI, mode de passation et Type marché</v>
      </c>
      <c r="AS406" s="281" t="str">
        <f t="shared" si="180"/>
        <v>Préciser montant FI, mode de passation et Type marché</v>
      </c>
      <c r="AT406" s="281" t="str">
        <f t="shared" si="181"/>
        <v>Préciser montant FI, mode de passation et Type marché</v>
      </c>
      <c r="AU406" s="281" t="str">
        <f t="shared" si="182"/>
        <v>Compléter délais du marché</v>
      </c>
      <c r="AV406" s="281" t="str">
        <f t="shared" si="183"/>
        <v>Compléter délais du marché</v>
      </c>
      <c r="AW406" s="280"/>
      <c r="AX406" s="284">
        <f t="shared" si="184"/>
        <v>0</v>
      </c>
      <c r="AY406" s="280"/>
      <c r="AZ406" s="284">
        <f t="shared" si="185"/>
        <v>0</v>
      </c>
      <c r="BA406" s="280"/>
      <c r="BB406" s="284">
        <f t="shared" si="186"/>
        <v>0</v>
      </c>
      <c r="BC406" s="280"/>
      <c r="BD406" s="284">
        <f t="shared" si="187"/>
        <v>0</v>
      </c>
      <c r="BE406" s="280"/>
      <c r="BF406" s="284">
        <f t="shared" si="188"/>
        <v>0</v>
      </c>
      <c r="BG406" s="280"/>
      <c r="BH406" s="284">
        <f t="shared" si="189"/>
        <v>0</v>
      </c>
      <c r="BI406" s="280" t="str">
        <f t="shared" si="190"/>
        <v/>
      </c>
      <c r="BJ406" s="280"/>
      <c r="BK406" s="284">
        <f t="shared" si="191"/>
        <v>0</v>
      </c>
      <c r="BL406" s="280"/>
      <c r="BM406" s="284">
        <f t="shared" si="192"/>
        <v>0</v>
      </c>
      <c r="BN406" s="271">
        <f t="shared" si="193"/>
        <v>0</v>
      </c>
      <c r="BO406" s="271" t="str">
        <f t="shared" si="194"/>
        <v>Confection</v>
      </c>
      <c r="BP406" s="271">
        <f t="shared" si="195"/>
        <v>0</v>
      </c>
      <c r="BQ406" s="269"/>
      <c r="BR406" s="269"/>
      <c r="BS406" s="269"/>
      <c r="BT406" s="285"/>
      <c r="BU406" s="273"/>
    </row>
    <row r="407" spans="1:73" ht="60.75" thickBot="1" x14ac:dyDescent="0.3">
      <c r="A407" s="269"/>
      <c r="B407" s="270"/>
      <c r="C407" s="271" t="str">
        <f t="shared" si="168"/>
        <v/>
      </c>
      <c r="D407" s="271" t="str">
        <f t="shared" si="169"/>
        <v/>
      </c>
      <c r="E407" s="270"/>
      <c r="F407" s="273"/>
      <c r="G407" s="269"/>
      <c r="H407" s="274"/>
      <c r="I407" s="274"/>
      <c r="J407" s="274"/>
      <c r="K407" s="274"/>
      <c r="L407" s="274"/>
      <c r="M407" s="275"/>
      <c r="N407" s="274"/>
      <c r="O407" s="276" t="str">
        <f t="shared" si="170"/>
        <v>Compéter montant FI</v>
      </c>
      <c r="P407" s="277" t="str">
        <f t="shared" si="171"/>
        <v/>
      </c>
      <c r="Q407" s="274"/>
      <c r="R407" s="276" t="str">
        <f t="shared" si="172"/>
        <v>Compléter montant contrat</v>
      </c>
      <c r="S407" s="278" t="str">
        <f t="shared" si="173"/>
        <v/>
      </c>
      <c r="T407" s="274"/>
      <c r="U407" s="276" t="str">
        <f t="shared" si="174"/>
        <v>Compléter montant contrat</v>
      </c>
      <c r="V407" s="279"/>
      <c r="W407" s="279"/>
      <c r="X407" s="279"/>
      <c r="Y407" s="274"/>
      <c r="Z407" s="280"/>
      <c r="AA407" s="281" t="str">
        <f t="shared" si="175"/>
        <v>Compléter date émission</v>
      </c>
      <c r="AB407" s="269"/>
      <c r="AC407" s="269"/>
      <c r="AD407" s="282"/>
      <c r="AE407" s="282"/>
      <c r="AF407" s="270"/>
      <c r="AG407" s="269"/>
      <c r="AH407" s="269"/>
      <c r="AI407" s="269"/>
      <c r="AJ407" s="269"/>
      <c r="AK407" s="283" t="str">
        <f t="shared" si="176"/>
        <v>Compléter mode de gestion et montant FI</v>
      </c>
      <c r="AL407" s="270"/>
      <c r="AM407" s="270"/>
      <c r="AN407" s="270"/>
      <c r="AO407" s="280"/>
      <c r="AP407" s="281" t="str">
        <f t="shared" si="177"/>
        <v>Préciser montant FI, mode de passation et Type marché</v>
      </c>
      <c r="AQ407" s="281" t="str">
        <f t="shared" si="178"/>
        <v>Préciser montant FI, mode de passation et Type marché</v>
      </c>
      <c r="AR407" s="281" t="str">
        <f t="shared" si="179"/>
        <v>Préciser montant FI, mode de passation et Type marché</v>
      </c>
      <c r="AS407" s="281" t="str">
        <f t="shared" si="180"/>
        <v>Préciser montant FI, mode de passation et Type marché</v>
      </c>
      <c r="AT407" s="281" t="str">
        <f t="shared" si="181"/>
        <v>Préciser montant FI, mode de passation et Type marché</v>
      </c>
      <c r="AU407" s="281" t="str">
        <f t="shared" si="182"/>
        <v>Compléter délais du marché</v>
      </c>
      <c r="AV407" s="281" t="str">
        <f t="shared" si="183"/>
        <v>Compléter délais du marché</v>
      </c>
      <c r="AW407" s="280"/>
      <c r="AX407" s="284">
        <f t="shared" si="184"/>
        <v>0</v>
      </c>
      <c r="AY407" s="280"/>
      <c r="AZ407" s="284">
        <f t="shared" si="185"/>
        <v>0</v>
      </c>
      <c r="BA407" s="280"/>
      <c r="BB407" s="284">
        <f t="shared" si="186"/>
        <v>0</v>
      </c>
      <c r="BC407" s="280"/>
      <c r="BD407" s="284">
        <f t="shared" si="187"/>
        <v>0</v>
      </c>
      <c r="BE407" s="280"/>
      <c r="BF407" s="284">
        <f t="shared" si="188"/>
        <v>0</v>
      </c>
      <c r="BG407" s="280"/>
      <c r="BH407" s="284">
        <f t="shared" si="189"/>
        <v>0</v>
      </c>
      <c r="BI407" s="280" t="str">
        <f t="shared" si="190"/>
        <v/>
      </c>
      <c r="BJ407" s="280"/>
      <c r="BK407" s="284">
        <f t="shared" si="191"/>
        <v>0</v>
      </c>
      <c r="BL407" s="280"/>
      <c r="BM407" s="284">
        <f t="shared" si="192"/>
        <v>0</v>
      </c>
      <c r="BN407" s="271">
        <f t="shared" si="193"/>
        <v>0</v>
      </c>
      <c r="BO407" s="271" t="str">
        <f t="shared" si="194"/>
        <v>Confection</v>
      </c>
      <c r="BP407" s="271">
        <f t="shared" si="195"/>
        <v>0</v>
      </c>
      <c r="BQ407" s="269"/>
      <c r="BR407" s="269"/>
      <c r="BS407" s="269"/>
      <c r="BT407" s="285"/>
      <c r="BU407" s="273"/>
    </row>
    <row r="408" spans="1:73" ht="60.75" thickBot="1" x14ac:dyDescent="0.3">
      <c r="A408" s="269"/>
      <c r="B408" s="270"/>
      <c r="C408" s="271" t="str">
        <f t="shared" si="168"/>
        <v/>
      </c>
      <c r="D408" s="271" t="str">
        <f t="shared" si="169"/>
        <v/>
      </c>
      <c r="E408" s="270"/>
      <c r="F408" s="273"/>
      <c r="G408" s="269"/>
      <c r="H408" s="274"/>
      <c r="I408" s="274"/>
      <c r="J408" s="274"/>
      <c r="K408" s="274"/>
      <c r="L408" s="274"/>
      <c r="M408" s="275"/>
      <c r="N408" s="274"/>
      <c r="O408" s="276" t="str">
        <f t="shared" si="170"/>
        <v>Compéter montant FI</v>
      </c>
      <c r="P408" s="277" t="str">
        <f t="shared" si="171"/>
        <v/>
      </c>
      <c r="Q408" s="274"/>
      <c r="R408" s="276" t="str">
        <f t="shared" si="172"/>
        <v>Compléter montant contrat</v>
      </c>
      <c r="S408" s="278" t="str">
        <f t="shared" si="173"/>
        <v/>
      </c>
      <c r="T408" s="274"/>
      <c r="U408" s="276" t="str">
        <f t="shared" si="174"/>
        <v>Compléter montant contrat</v>
      </c>
      <c r="V408" s="279"/>
      <c r="W408" s="279"/>
      <c r="X408" s="279"/>
      <c r="Y408" s="274"/>
      <c r="Z408" s="280"/>
      <c r="AA408" s="281" t="str">
        <f t="shared" si="175"/>
        <v>Compléter date émission</v>
      </c>
      <c r="AB408" s="269"/>
      <c r="AC408" s="269"/>
      <c r="AD408" s="282"/>
      <c r="AE408" s="282"/>
      <c r="AF408" s="270"/>
      <c r="AG408" s="269"/>
      <c r="AH408" s="269"/>
      <c r="AI408" s="269"/>
      <c r="AJ408" s="269"/>
      <c r="AK408" s="283" t="str">
        <f t="shared" si="176"/>
        <v>Compléter mode de gestion et montant FI</v>
      </c>
      <c r="AL408" s="270"/>
      <c r="AM408" s="270"/>
      <c r="AN408" s="270"/>
      <c r="AO408" s="280"/>
      <c r="AP408" s="281" t="str">
        <f t="shared" si="177"/>
        <v>Préciser montant FI, mode de passation et Type marché</v>
      </c>
      <c r="AQ408" s="281" t="str">
        <f t="shared" si="178"/>
        <v>Préciser montant FI, mode de passation et Type marché</v>
      </c>
      <c r="AR408" s="281" t="str">
        <f t="shared" si="179"/>
        <v>Préciser montant FI, mode de passation et Type marché</v>
      </c>
      <c r="AS408" s="281" t="str">
        <f t="shared" si="180"/>
        <v>Préciser montant FI, mode de passation et Type marché</v>
      </c>
      <c r="AT408" s="281" t="str">
        <f t="shared" si="181"/>
        <v>Préciser montant FI, mode de passation et Type marché</v>
      </c>
      <c r="AU408" s="281" t="str">
        <f t="shared" si="182"/>
        <v>Compléter délais du marché</v>
      </c>
      <c r="AV408" s="281" t="str">
        <f t="shared" si="183"/>
        <v>Compléter délais du marché</v>
      </c>
      <c r="AW408" s="280"/>
      <c r="AX408" s="284">
        <f t="shared" si="184"/>
        <v>0</v>
      </c>
      <c r="AY408" s="280"/>
      <c r="AZ408" s="284">
        <f t="shared" si="185"/>
        <v>0</v>
      </c>
      <c r="BA408" s="280"/>
      <c r="BB408" s="284">
        <f t="shared" si="186"/>
        <v>0</v>
      </c>
      <c r="BC408" s="280"/>
      <c r="BD408" s="284">
        <f t="shared" si="187"/>
        <v>0</v>
      </c>
      <c r="BE408" s="280"/>
      <c r="BF408" s="284">
        <f t="shared" si="188"/>
        <v>0</v>
      </c>
      <c r="BG408" s="280"/>
      <c r="BH408" s="284">
        <f t="shared" si="189"/>
        <v>0</v>
      </c>
      <c r="BI408" s="280" t="str">
        <f t="shared" si="190"/>
        <v/>
      </c>
      <c r="BJ408" s="280"/>
      <c r="BK408" s="284">
        <f t="shared" si="191"/>
        <v>0</v>
      </c>
      <c r="BL408" s="280"/>
      <c r="BM408" s="284">
        <f t="shared" si="192"/>
        <v>0</v>
      </c>
      <c r="BN408" s="271">
        <f t="shared" si="193"/>
        <v>0</v>
      </c>
      <c r="BO408" s="271" t="str">
        <f t="shared" si="194"/>
        <v>Confection</v>
      </c>
      <c r="BP408" s="271">
        <f t="shared" si="195"/>
        <v>0</v>
      </c>
      <c r="BQ408" s="269"/>
      <c r="BR408" s="269"/>
      <c r="BS408" s="269"/>
      <c r="BT408" s="285"/>
      <c r="BU408" s="273"/>
    </row>
    <row r="409" spans="1:73" ht="60.75" thickBot="1" x14ac:dyDescent="0.3">
      <c r="A409" s="269"/>
      <c r="B409" s="270"/>
      <c r="C409" s="271" t="str">
        <f t="shared" si="168"/>
        <v/>
      </c>
      <c r="D409" s="271" t="str">
        <f t="shared" si="169"/>
        <v/>
      </c>
      <c r="E409" s="270"/>
      <c r="F409" s="273"/>
      <c r="G409" s="269"/>
      <c r="H409" s="274"/>
      <c r="I409" s="274"/>
      <c r="J409" s="274"/>
      <c r="K409" s="274"/>
      <c r="L409" s="274"/>
      <c r="M409" s="275"/>
      <c r="N409" s="274"/>
      <c r="O409" s="276" t="str">
        <f t="shared" si="170"/>
        <v>Compéter montant FI</v>
      </c>
      <c r="P409" s="277" t="str">
        <f t="shared" si="171"/>
        <v/>
      </c>
      <c r="Q409" s="274"/>
      <c r="R409" s="276" t="str">
        <f t="shared" si="172"/>
        <v>Compléter montant contrat</v>
      </c>
      <c r="S409" s="278" t="str">
        <f t="shared" si="173"/>
        <v/>
      </c>
      <c r="T409" s="274"/>
      <c r="U409" s="276" t="str">
        <f t="shared" si="174"/>
        <v>Compléter montant contrat</v>
      </c>
      <c r="V409" s="279"/>
      <c r="W409" s="279"/>
      <c r="X409" s="279"/>
      <c r="Y409" s="274"/>
      <c r="Z409" s="280"/>
      <c r="AA409" s="281" t="str">
        <f t="shared" si="175"/>
        <v>Compléter date émission</v>
      </c>
      <c r="AB409" s="269"/>
      <c r="AC409" s="269"/>
      <c r="AD409" s="282"/>
      <c r="AE409" s="282"/>
      <c r="AF409" s="270"/>
      <c r="AG409" s="269"/>
      <c r="AH409" s="269"/>
      <c r="AI409" s="269"/>
      <c r="AJ409" s="269"/>
      <c r="AK409" s="283" t="str">
        <f t="shared" si="176"/>
        <v>Compléter mode de gestion et montant FI</v>
      </c>
      <c r="AL409" s="270"/>
      <c r="AM409" s="270"/>
      <c r="AN409" s="270"/>
      <c r="AO409" s="280"/>
      <c r="AP409" s="281" t="str">
        <f t="shared" si="177"/>
        <v>Préciser montant FI, mode de passation et Type marché</v>
      </c>
      <c r="AQ409" s="281" t="str">
        <f t="shared" si="178"/>
        <v>Préciser montant FI, mode de passation et Type marché</v>
      </c>
      <c r="AR409" s="281" t="str">
        <f t="shared" si="179"/>
        <v>Préciser montant FI, mode de passation et Type marché</v>
      </c>
      <c r="AS409" s="281" t="str">
        <f t="shared" si="180"/>
        <v>Préciser montant FI, mode de passation et Type marché</v>
      </c>
      <c r="AT409" s="281" t="str">
        <f t="shared" si="181"/>
        <v>Préciser montant FI, mode de passation et Type marché</v>
      </c>
      <c r="AU409" s="281" t="str">
        <f t="shared" si="182"/>
        <v>Compléter délais du marché</v>
      </c>
      <c r="AV409" s="281" t="str">
        <f t="shared" si="183"/>
        <v>Compléter délais du marché</v>
      </c>
      <c r="AW409" s="280"/>
      <c r="AX409" s="284">
        <f t="shared" si="184"/>
        <v>0</v>
      </c>
      <c r="AY409" s="280"/>
      <c r="AZ409" s="284">
        <f t="shared" si="185"/>
        <v>0</v>
      </c>
      <c r="BA409" s="280"/>
      <c r="BB409" s="284">
        <f t="shared" si="186"/>
        <v>0</v>
      </c>
      <c r="BC409" s="280"/>
      <c r="BD409" s="284">
        <f t="shared" si="187"/>
        <v>0</v>
      </c>
      <c r="BE409" s="280"/>
      <c r="BF409" s="284">
        <f t="shared" si="188"/>
        <v>0</v>
      </c>
      <c r="BG409" s="280"/>
      <c r="BH409" s="284">
        <f t="shared" si="189"/>
        <v>0</v>
      </c>
      <c r="BI409" s="280" t="str">
        <f t="shared" si="190"/>
        <v/>
      </c>
      <c r="BJ409" s="280"/>
      <c r="BK409" s="284">
        <f t="shared" si="191"/>
        <v>0</v>
      </c>
      <c r="BL409" s="280"/>
      <c r="BM409" s="284">
        <f t="shared" si="192"/>
        <v>0</v>
      </c>
      <c r="BN409" s="271">
        <f t="shared" si="193"/>
        <v>0</v>
      </c>
      <c r="BO409" s="271" t="str">
        <f t="shared" si="194"/>
        <v>Confection</v>
      </c>
      <c r="BP409" s="271">
        <f t="shared" si="195"/>
        <v>0</v>
      </c>
      <c r="BQ409" s="269"/>
      <c r="BR409" s="269"/>
      <c r="BS409" s="269"/>
      <c r="BT409" s="285"/>
      <c r="BU409" s="273"/>
    </row>
    <row r="410" spans="1:73" ht="60.75" thickBot="1" x14ac:dyDescent="0.3">
      <c r="A410" s="269"/>
      <c r="B410" s="270"/>
      <c r="C410" s="271" t="str">
        <f t="shared" si="168"/>
        <v/>
      </c>
      <c r="D410" s="271" t="str">
        <f t="shared" si="169"/>
        <v/>
      </c>
      <c r="E410" s="270"/>
      <c r="F410" s="273"/>
      <c r="G410" s="269"/>
      <c r="H410" s="274"/>
      <c r="I410" s="274"/>
      <c r="J410" s="274"/>
      <c r="K410" s="274"/>
      <c r="L410" s="274"/>
      <c r="M410" s="275"/>
      <c r="N410" s="274"/>
      <c r="O410" s="276" t="str">
        <f t="shared" si="170"/>
        <v>Compéter montant FI</v>
      </c>
      <c r="P410" s="277" t="str">
        <f t="shared" si="171"/>
        <v/>
      </c>
      <c r="Q410" s="274"/>
      <c r="R410" s="276" t="str">
        <f t="shared" si="172"/>
        <v>Compléter montant contrat</v>
      </c>
      <c r="S410" s="278" t="str">
        <f t="shared" si="173"/>
        <v/>
      </c>
      <c r="T410" s="274"/>
      <c r="U410" s="276" t="str">
        <f t="shared" si="174"/>
        <v>Compléter montant contrat</v>
      </c>
      <c r="V410" s="279"/>
      <c r="W410" s="279"/>
      <c r="X410" s="279"/>
      <c r="Y410" s="274"/>
      <c r="Z410" s="280"/>
      <c r="AA410" s="281" t="str">
        <f t="shared" si="175"/>
        <v>Compléter date émission</v>
      </c>
      <c r="AB410" s="269"/>
      <c r="AC410" s="269"/>
      <c r="AD410" s="282"/>
      <c r="AE410" s="282"/>
      <c r="AF410" s="270"/>
      <c r="AG410" s="269"/>
      <c r="AH410" s="269"/>
      <c r="AI410" s="269"/>
      <c r="AJ410" s="269"/>
      <c r="AK410" s="283" t="str">
        <f t="shared" si="176"/>
        <v>Compléter mode de gestion et montant FI</v>
      </c>
      <c r="AL410" s="270"/>
      <c r="AM410" s="270"/>
      <c r="AN410" s="270"/>
      <c r="AO410" s="280"/>
      <c r="AP410" s="281" t="str">
        <f t="shared" si="177"/>
        <v>Préciser montant FI, mode de passation et Type marché</v>
      </c>
      <c r="AQ410" s="281" t="str">
        <f t="shared" si="178"/>
        <v>Préciser montant FI, mode de passation et Type marché</v>
      </c>
      <c r="AR410" s="281" t="str">
        <f t="shared" si="179"/>
        <v>Préciser montant FI, mode de passation et Type marché</v>
      </c>
      <c r="AS410" s="281" t="str">
        <f t="shared" si="180"/>
        <v>Préciser montant FI, mode de passation et Type marché</v>
      </c>
      <c r="AT410" s="281" t="str">
        <f t="shared" si="181"/>
        <v>Préciser montant FI, mode de passation et Type marché</v>
      </c>
      <c r="AU410" s="281" t="str">
        <f t="shared" si="182"/>
        <v>Compléter délais du marché</v>
      </c>
      <c r="AV410" s="281" t="str">
        <f t="shared" si="183"/>
        <v>Compléter délais du marché</v>
      </c>
      <c r="AW410" s="280"/>
      <c r="AX410" s="284">
        <f t="shared" si="184"/>
        <v>0</v>
      </c>
      <c r="AY410" s="280"/>
      <c r="AZ410" s="284">
        <f t="shared" si="185"/>
        <v>0</v>
      </c>
      <c r="BA410" s="280"/>
      <c r="BB410" s="284">
        <f t="shared" si="186"/>
        <v>0</v>
      </c>
      <c r="BC410" s="280"/>
      <c r="BD410" s="284">
        <f t="shared" si="187"/>
        <v>0</v>
      </c>
      <c r="BE410" s="280"/>
      <c r="BF410" s="284">
        <f t="shared" si="188"/>
        <v>0</v>
      </c>
      <c r="BG410" s="280"/>
      <c r="BH410" s="284">
        <f t="shared" si="189"/>
        <v>0</v>
      </c>
      <c r="BI410" s="280" t="str">
        <f t="shared" si="190"/>
        <v/>
      </c>
      <c r="BJ410" s="280"/>
      <c r="BK410" s="284">
        <f t="shared" si="191"/>
        <v>0</v>
      </c>
      <c r="BL410" s="280"/>
      <c r="BM410" s="284">
        <f t="shared" si="192"/>
        <v>0</v>
      </c>
      <c r="BN410" s="271">
        <f t="shared" si="193"/>
        <v>0</v>
      </c>
      <c r="BO410" s="271" t="str">
        <f t="shared" si="194"/>
        <v>Confection</v>
      </c>
      <c r="BP410" s="271">
        <f t="shared" si="195"/>
        <v>0</v>
      </c>
      <c r="BQ410" s="269"/>
      <c r="BR410" s="269"/>
      <c r="BS410" s="269"/>
      <c r="BT410" s="285"/>
      <c r="BU410" s="273"/>
    </row>
    <row r="411" spans="1:73" ht="60.75" thickBot="1" x14ac:dyDescent="0.3">
      <c r="A411" s="269"/>
      <c r="B411" s="270"/>
      <c r="C411" s="271" t="str">
        <f t="shared" si="168"/>
        <v/>
      </c>
      <c r="D411" s="271" t="str">
        <f t="shared" si="169"/>
        <v/>
      </c>
      <c r="E411" s="270"/>
      <c r="F411" s="273"/>
      <c r="G411" s="269"/>
      <c r="H411" s="274"/>
      <c r="I411" s="274"/>
      <c r="J411" s="274"/>
      <c r="K411" s="274"/>
      <c r="L411" s="274"/>
      <c r="M411" s="275"/>
      <c r="N411" s="274"/>
      <c r="O411" s="276" t="str">
        <f t="shared" si="170"/>
        <v>Compéter montant FI</v>
      </c>
      <c r="P411" s="277" t="str">
        <f t="shared" si="171"/>
        <v/>
      </c>
      <c r="Q411" s="274"/>
      <c r="R411" s="276" t="str">
        <f t="shared" si="172"/>
        <v>Compléter montant contrat</v>
      </c>
      <c r="S411" s="278" t="str">
        <f t="shared" si="173"/>
        <v/>
      </c>
      <c r="T411" s="274"/>
      <c r="U411" s="276" t="str">
        <f t="shared" si="174"/>
        <v>Compléter montant contrat</v>
      </c>
      <c r="V411" s="279"/>
      <c r="W411" s="279"/>
      <c r="X411" s="279"/>
      <c r="Y411" s="274"/>
      <c r="Z411" s="280"/>
      <c r="AA411" s="281" t="str">
        <f t="shared" si="175"/>
        <v>Compléter date émission</v>
      </c>
      <c r="AB411" s="269"/>
      <c r="AC411" s="269"/>
      <c r="AD411" s="282"/>
      <c r="AE411" s="282"/>
      <c r="AF411" s="270"/>
      <c r="AG411" s="269"/>
      <c r="AH411" s="269"/>
      <c r="AI411" s="269"/>
      <c r="AJ411" s="269"/>
      <c r="AK411" s="283" t="str">
        <f t="shared" si="176"/>
        <v>Compléter mode de gestion et montant FI</v>
      </c>
      <c r="AL411" s="270"/>
      <c r="AM411" s="270"/>
      <c r="AN411" s="270"/>
      <c r="AO411" s="280"/>
      <c r="AP411" s="281" t="str">
        <f t="shared" si="177"/>
        <v>Préciser montant FI, mode de passation et Type marché</v>
      </c>
      <c r="AQ411" s="281" t="str">
        <f t="shared" si="178"/>
        <v>Préciser montant FI, mode de passation et Type marché</v>
      </c>
      <c r="AR411" s="281" t="str">
        <f t="shared" si="179"/>
        <v>Préciser montant FI, mode de passation et Type marché</v>
      </c>
      <c r="AS411" s="281" t="str">
        <f t="shared" si="180"/>
        <v>Préciser montant FI, mode de passation et Type marché</v>
      </c>
      <c r="AT411" s="281" t="str">
        <f t="shared" si="181"/>
        <v>Préciser montant FI, mode de passation et Type marché</v>
      </c>
      <c r="AU411" s="281" t="str">
        <f t="shared" si="182"/>
        <v>Compléter délais du marché</v>
      </c>
      <c r="AV411" s="281" t="str">
        <f t="shared" si="183"/>
        <v>Compléter délais du marché</v>
      </c>
      <c r="AW411" s="280"/>
      <c r="AX411" s="284">
        <f t="shared" si="184"/>
        <v>0</v>
      </c>
      <c r="AY411" s="280"/>
      <c r="AZ411" s="284">
        <f t="shared" si="185"/>
        <v>0</v>
      </c>
      <c r="BA411" s="280"/>
      <c r="BB411" s="284">
        <f t="shared" si="186"/>
        <v>0</v>
      </c>
      <c r="BC411" s="280"/>
      <c r="BD411" s="284">
        <f t="shared" si="187"/>
        <v>0</v>
      </c>
      <c r="BE411" s="280"/>
      <c r="BF411" s="284">
        <f t="shared" si="188"/>
        <v>0</v>
      </c>
      <c r="BG411" s="280"/>
      <c r="BH411" s="284">
        <f t="shared" si="189"/>
        <v>0</v>
      </c>
      <c r="BI411" s="280" t="str">
        <f t="shared" si="190"/>
        <v/>
      </c>
      <c r="BJ411" s="280"/>
      <c r="BK411" s="284">
        <f t="shared" si="191"/>
        <v>0</v>
      </c>
      <c r="BL411" s="280"/>
      <c r="BM411" s="284">
        <f t="shared" si="192"/>
        <v>0</v>
      </c>
      <c r="BN411" s="271">
        <f t="shared" si="193"/>
        <v>0</v>
      </c>
      <c r="BO411" s="271" t="str">
        <f t="shared" si="194"/>
        <v>Confection</v>
      </c>
      <c r="BP411" s="271">
        <f t="shared" si="195"/>
        <v>0</v>
      </c>
      <c r="BQ411" s="269"/>
      <c r="BR411" s="269"/>
      <c r="BS411" s="269"/>
      <c r="BT411" s="285"/>
      <c r="BU411" s="273"/>
    </row>
    <row r="412" spans="1:73" ht="60.75" thickBot="1" x14ac:dyDescent="0.3">
      <c r="A412" s="269"/>
      <c r="B412" s="270"/>
      <c r="C412" s="271" t="str">
        <f t="shared" si="168"/>
        <v/>
      </c>
      <c r="D412" s="271" t="str">
        <f t="shared" si="169"/>
        <v/>
      </c>
      <c r="E412" s="270"/>
      <c r="F412" s="273"/>
      <c r="G412" s="269"/>
      <c r="H412" s="274"/>
      <c r="I412" s="274"/>
      <c r="J412" s="274"/>
      <c r="K412" s="274"/>
      <c r="L412" s="274"/>
      <c r="M412" s="275"/>
      <c r="N412" s="274"/>
      <c r="O412" s="276" t="str">
        <f t="shared" si="170"/>
        <v>Compéter montant FI</v>
      </c>
      <c r="P412" s="277" t="str">
        <f t="shared" si="171"/>
        <v/>
      </c>
      <c r="Q412" s="274"/>
      <c r="R412" s="276" t="str">
        <f t="shared" si="172"/>
        <v>Compléter montant contrat</v>
      </c>
      <c r="S412" s="278" t="str">
        <f t="shared" si="173"/>
        <v/>
      </c>
      <c r="T412" s="274"/>
      <c r="U412" s="276" t="str">
        <f t="shared" si="174"/>
        <v>Compléter montant contrat</v>
      </c>
      <c r="V412" s="279"/>
      <c r="W412" s="279"/>
      <c r="X412" s="279"/>
      <c r="Y412" s="274"/>
      <c r="Z412" s="280"/>
      <c r="AA412" s="281" t="str">
        <f t="shared" si="175"/>
        <v>Compléter date émission</v>
      </c>
      <c r="AB412" s="269"/>
      <c r="AC412" s="269"/>
      <c r="AD412" s="282"/>
      <c r="AE412" s="282"/>
      <c r="AF412" s="270"/>
      <c r="AG412" s="269"/>
      <c r="AH412" s="269"/>
      <c r="AI412" s="269"/>
      <c r="AJ412" s="269"/>
      <c r="AK412" s="283" t="str">
        <f t="shared" si="176"/>
        <v>Compléter mode de gestion et montant FI</v>
      </c>
      <c r="AL412" s="270"/>
      <c r="AM412" s="270"/>
      <c r="AN412" s="270"/>
      <c r="AO412" s="280"/>
      <c r="AP412" s="281" t="str">
        <f t="shared" si="177"/>
        <v>Préciser montant FI, mode de passation et Type marché</v>
      </c>
      <c r="AQ412" s="281" t="str">
        <f t="shared" si="178"/>
        <v>Préciser montant FI, mode de passation et Type marché</v>
      </c>
      <c r="AR412" s="281" t="str">
        <f t="shared" si="179"/>
        <v>Préciser montant FI, mode de passation et Type marché</v>
      </c>
      <c r="AS412" s="281" t="str">
        <f t="shared" si="180"/>
        <v>Préciser montant FI, mode de passation et Type marché</v>
      </c>
      <c r="AT412" s="281" t="str">
        <f t="shared" si="181"/>
        <v>Préciser montant FI, mode de passation et Type marché</v>
      </c>
      <c r="AU412" s="281" t="str">
        <f t="shared" si="182"/>
        <v>Compléter délais du marché</v>
      </c>
      <c r="AV412" s="281" t="str">
        <f t="shared" si="183"/>
        <v>Compléter délais du marché</v>
      </c>
      <c r="AW412" s="280"/>
      <c r="AX412" s="284">
        <f t="shared" si="184"/>
        <v>0</v>
      </c>
      <c r="AY412" s="280"/>
      <c r="AZ412" s="284">
        <f t="shared" si="185"/>
        <v>0</v>
      </c>
      <c r="BA412" s="280"/>
      <c r="BB412" s="284">
        <f t="shared" si="186"/>
        <v>0</v>
      </c>
      <c r="BC412" s="280"/>
      <c r="BD412" s="284">
        <f t="shared" si="187"/>
        <v>0</v>
      </c>
      <c r="BE412" s="280"/>
      <c r="BF412" s="284">
        <f t="shared" si="188"/>
        <v>0</v>
      </c>
      <c r="BG412" s="280"/>
      <c r="BH412" s="284">
        <f t="shared" si="189"/>
        <v>0</v>
      </c>
      <c r="BI412" s="280" t="str">
        <f t="shared" si="190"/>
        <v/>
      </c>
      <c r="BJ412" s="280"/>
      <c r="BK412" s="284">
        <f t="shared" si="191"/>
        <v>0</v>
      </c>
      <c r="BL412" s="280"/>
      <c r="BM412" s="284">
        <f t="shared" si="192"/>
        <v>0</v>
      </c>
      <c r="BN412" s="271">
        <f t="shared" si="193"/>
        <v>0</v>
      </c>
      <c r="BO412" s="271" t="str">
        <f t="shared" si="194"/>
        <v>Confection</v>
      </c>
      <c r="BP412" s="271">
        <f t="shared" si="195"/>
        <v>0</v>
      </c>
      <c r="BQ412" s="269"/>
      <c r="BR412" s="269"/>
      <c r="BS412" s="269"/>
      <c r="BT412" s="285"/>
      <c r="BU412" s="273"/>
    </row>
    <row r="413" spans="1:73" ht="60.75" thickBot="1" x14ac:dyDescent="0.3">
      <c r="A413" s="269"/>
      <c r="B413" s="270"/>
      <c r="C413" s="271" t="str">
        <f t="shared" si="168"/>
        <v/>
      </c>
      <c r="D413" s="271" t="str">
        <f t="shared" si="169"/>
        <v/>
      </c>
      <c r="E413" s="270"/>
      <c r="F413" s="273"/>
      <c r="G413" s="269"/>
      <c r="H413" s="274"/>
      <c r="I413" s="274"/>
      <c r="J413" s="274"/>
      <c r="K413" s="274"/>
      <c r="L413" s="274"/>
      <c r="M413" s="275"/>
      <c r="N413" s="274"/>
      <c r="O413" s="276" t="str">
        <f t="shared" si="170"/>
        <v>Compéter montant FI</v>
      </c>
      <c r="P413" s="277" t="str">
        <f t="shared" si="171"/>
        <v/>
      </c>
      <c r="Q413" s="274"/>
      <c r="R413" s="276" t="str">
        <f t="shared" si="172"/>
        <v>Compléter montant contrat</v>
      </c>
      <c r="S413" s="278" t="str">
        <f t="shared" si="173"/>
        <v/>
      </c>
      <c r="T413" s="274"/>
      <c r="U413" s="276" t="str">
        <f t="shared" si="174"/>
        <v>Compléter montant contrat</v>
      </c>
      <c r="V413" s="279"/>
      <c r="W413" s="279"/>
      <c r="X413" s="279"/>
      <c r="Y413" s="274"/>
      <c r="Z413" s="280"/>
      <c r="AA413" s="281" t="str">
        <f t="shared" si="175"/>
        <v>Compléter date émission</v>
      </c>
      <c r="AB413" s="269"/>
      <c r="AC413" s="269"/>
      <c r="AD413" s="282"/>
      <c r="AE413" s="282"/>
      <c r="AF413" s="270"/>
      <c r="AG413" s="269"/>
      <c r="AH413" s="269"/>
      <c r="AI413" s="269"/>
      <c r="AJ413" s="269"/>
      <c r="AK413" s="283" t="str">
        <f t="shared" si="176"/>
        <v>Compléter mode de gestion et montant FI</v>
      </c>
      <c r="AL413" s="270"/>
      <c r="AM413" s="270"/>
      <c r="AN413" s="270"/>
      <c r="AO413" s="280"/>
      <c r="AP413" s="281" t="str">
        <f t="shared" si="177"/>
        <v>Préciser montant FI, mode de passation et Type marché</v>
      </c>
      <c r="AQ413" s="281" t="str">
        <f t="shared" si="178"/>
        <v>Préciser montant FI, mode de passation et Type marché</v>
      </c>
      <c r="AR413" s="281" t="str">
        <f t="shared" si="179"/>
        <v>Préciser montant FI, mode de passation et Type marché</v>
      </c>
      <c r="AS413" s="281" t="str">
        <f t="shared" si="180"/>
        <v>Préciser montant FI, mode de passation et Type marché</v>
      </c>
      <c r="AT413" s="281" t="str">
        <f t="shared" si="181"/>
        <v>Préciser montant FI, mode de passation et Type marché</v>
      </c>
      <c r="AU413" s="281" t="str">
        <f t="shared" si="182"/>
        <v>Compléter délais du marché</v>
      </c>
      <c r="AV413" s="281" t="str">
        <f t="shared" si="183"/>
        <v>Compléter délais du marché</v>
      </c>
      <c r="AW413" s="280"/>
      <c r="AX413" s="284">
        <f t="shared" si="184"/>
        <v>0</v>
      </c>
      <c r="AY413" s="280"/>
      <c r="AZ413" s="284">
        <f t="shared" si="185"/>
        <v>0</v>
      </c>
      <c r="BA413" s="280"/>
      <c r="BB413" s="284">
        <f t="shared" si="186"/>
        <v>0</v>
      </c>
      <c r="BC413" s="280"/>
      <c r="BD413" s="284">
        <f t="shared" si="187"/>
        <v>0</v>
      </c>
      <c r="BE413" s="280"/>
      <c r="BF413" s="284">
        <f t="shared" si="188"/>
        <v>0</v>
      </c>
      <c r="BG413" s="280"/>
      <c r="BH413" s="284">
        <f t="shared" si="189"/>
        <v>0</v>
      </c>
      <c r="BI413" s="280" t="str">
        <f t="shared" si="190"/>
        <v/>
      </c>
      <c r="BJ413" s="280"/>
      <c r="BK413" s="284">
        <f t="shared" si="191"/>
        <v>0</v>
      </c>
      <c r="BL413" s="280"/>
      <c r="BM413" s="284">
        <f t="shared" si="192"/>
        <v>0</v>
      </c>
      <c r="BN413" s="271">
        <f t="shared" si="193"/>
        <v>0</v>
      </c>
      <c r="BO413" s="271" t="str">
        <f t="shared" si="194"/>
        <v>Confection</v>
      </c>
      <c r="BP413" s="271">
        <f t="shared" si="195"/>
        <v>0</v>
      </c>
      <c r="BQ413" s="269"/>
      <c r="BR413" s="269"/>
      <c r="BS413" s="269"/>
      <c r="BT413" s="285"/>
      <c r="BU413" s="273"/>
    </row>
    <row r="414" spans="1:73" ht="60.75" thickBot="1" x14ac:dyDescent="0.3">
      <c r="A414" s="269"/>
      <c r="B414" s="270"/>
      <c r="C414" s="271" t="str">
        <f t="shared" si="168"/>
        <v/>
      </c>
      <c r="D414" s="271" t="str">
        <f t="shared" si="169"/>
        <v/>
      </c>
      <c r="E414" s="270"/>
      <c r="F414" s="273"/>
      <c r="G414" s="269"/>
      <c r="H414" s="274"/>
      <c r="I414" s="274"/>
      <c r="J414" s="274"/>
      <c r="K414" s="274"/>
      <c r="L414" s="274"/>
      <c r="M414" s="275"/>
      <c r="N414" s="274"/>
      <c r="O414" s="276" t="str">
        <f t="shared" si="170"/>
        <v>Compéter montant FI</v>
      </c>
      <c r="P414" s="277" t="str">
        <f t="shared" si="171"/>
        <v/>
      </c>
      <c r="Q414" s="274"/>
      <c r="R414" s="276" t="str">
        <f t="shared" si="172"/>
        <v>Compléter montant contrat</v>
      </c>
      <c r="S414" s="278" t="str">
        <f t="shared" si="173"/>
        <v/>
      </c>
      <c r="T414" s="274"/>
      <c r="U414" s="276" t="str">
        <f t="shared" si="174"/>
        <v>Compléter montant contrat</v>
      </c>
      <c r="V414" s="279"/>
      <c r="W414" s="279"/>
      <c r="X414" s="279"/>
      <c r="Y414" s="274"/>
      <c r="Z414" s="280"/>
      <c r="AA414" s="281" t="str">
        <f t="shared" si="175"/>
        <v>Compléter date émission</v>
      </c>
      <c r="AB414" s="269"/>
      <c r="AC414" s="269"/>
      <c r="AD414" s="282"/>
      <c r="AE414" s="282"/>
      <c r="AF414" s="270"/>
      <c r="AG414" s="269"/>
      <c r="AH414" s="269"/>
      <c r="AI414" s="269"/>
      <c r="AJ414" s="269"/>
      <c r="AK414" s="283" t="str">
        <f t="shared" si="176"/>
        <v>Compléter mode de gestion et montant FI</v>
      </c>
      <c r="AL414" s="270"/>
      <c r="AM414" s="270"/>
      <c r="AN414" s="270"/>
      <c r="AO414" s="280"/>
      <c r="AP414" s="281" t="str">
        <f t="shared" si="177"/>
        <v>Préciser montant FI, mode de passation et Type marché</v>
      </c>
      <c r="AQ414" s="281" t="str">
        <f t="shared" si="178"/>
        <v>Préciser montant FI, mode de passation et Type marché</v>
      </c>
      <c r="AR414" s="281" t="str">
        <f t="shared" si="179"/>
        <v>Préciser montant FI, mode de passation et Type marché</v>
      </c>
      <c r="AS414" s="281" t="str">
        <f t="shared" si="180"/>
        <v>Préciser montant FI, mode de passation et Type marché</v>
      </c>
      <c r="AT414" s="281" t="str">
        <f t="shared" si="181"/>
        <v>Préciser montant FI, mode de passation et Type marché</v>
      </c>
      <c r="AU414" s="281" t="str">
        <f t="shared" si="182"/>
        <v>Compléter délais du marché</v>
      </c>
      <c r="AV414" s="281" t="str">
        <f t="shared" si="183"/>
        <v>Compléter délais du marché</v>
      </c>
      <c r="AW414" s="280"/>
      <c r="AX414" s="284">
        <f t="shared" si="184"/>
        <v>0</v>
      </c>
      <c r="AY414" s="280"/>
      <c r="AZ414" s="284">
        <f t="shared" si="185"/>
        <v>0</v>
      </c>
      <c r="BA414" s="280"/>
      <c r="BB414" s="284">
        <f t="shared" si="186"/>
        <v>0</v>
      </c>
      <c r="BC414" s="280"/>
      <c r="BD414" s="284">
        <f t="shared" si="187"/>
        <v>0</v>
      </c>
      <c r="BE414" s="280"/>
      <c r="BF414" s="284">
        <f t="shared" si="188"/>
        <v>0</v>
      </c>
      <c r="BG414" s="280"/>
      <c r="BH414" s="284">
        <f t="shared" si="189"/>
        <v>0</v>
      </c>
      <c r="BI414" s="280" t="str">
        <f t="shared" si="190"/>
        <v/>
      </c>
      <c r="BJ414" s="280"/>
      <c r="BK414" s="284">
        <f t="shared" si="191"/>
        <v>0</v>
      </c>
      <c r="BL414" s="280"/>
      <c r="BM414" s="284">
        <f t="shared" si="192"/>
        <v>0</v>
      </c>
      <c r="BN414" s="271">
        <f t="shared" si="193"/>
        <v>0</v>
      </c>
      <c r="BO414" s="271" t="str">
        <f t="shared" si="194"/>
        <v>Confection</v>
      </c>
      <c r="BP414" s="271">
        <f t="shared" si="195"/>
        <v>0</v>
      </c>
      <c r="BQ414" s="269"/>
      <c r="BR414" s="269"/>
      <c r="BS414" s="269"/>
      <c r="BT414" s="285"/>
      <c r="BU414" s="273"/>
    </row>
    <row r="415" spans="1:73" ht="60.75" thickBot="1" x14ac:dyDescent="0.3">
      <c r="A415" s="269"/>
      <c r="B415" s="270"/>
      <c r="C415" s="271" t="str">
        <f t="shared" si="168"/>
        <v/>
      </c>
      <c r="D415" s="271" t="str">
        <f t="shared" si="169"/>
        <v/>
      </c>
      <c r="E415" s="270"/>
      <c r="F415" s="273"/>
      <c r="G415" s="269"/>
      <c r="H415" s="274"/>
      <c r="I415" s="274"/>
      <c r="J415" s="274"/>
      <c r="K415" s="274"/>
      <c r="L415" s="274"/>
      <c r="M415" s="275"/>
      <c r="N415" s="274"/>
      <c r="O415" s="276" t="str">
        <f t="shared" si="170"/>
        <v>Compéter montant FI</v>
      </c>
      <c r="P415" s="277" t="str">
        <f t="shared" si="171"/>
        <v/>
      </c>
      <c r="Q415" s="274"/>
      <c r="R415" s="276" t="str">
        <f t="shared" si="172"/>
        <v>Compléter montant contrat</v>
      </c>
      <c r="S415" s="278" t="str">
        <f t="shared" si="173"/>
        <v/>
      </c>
      <c r="T415" s="274"/>
      <c r="U415" s="276" t="str">
        <f t="shared" si="174"/>
        <v>Compléter montant contrat</v>
      </c>
      <c r="V415" s="279"/>
      <c r="W415" s="279"/>
      <c r="X415" s="279"/>
      <c r="Y415" s="274"/>
      <c r="Z415" s="280"/>
      <c r="AA415" s="281" t="str">
        <f t="shared" si="175"/>
        <v>Compléter date émission</v>
      </c>
      <c r="AB415" s="269"/>
      <c r="AC415" s="269"/>
      <c r="AD415" s="282"/>
      <c r="AE415" s="282"/>
      <c r="AF415" s="270"/>
      <c r="AG415" s="269"/>
      <c r="AH415" s="269"/>
      <c r="AI415" s="269"/>
      <c r="AJ415" s="269"/>
      <c r="AK415" s="283" t="str">
        <f t="shared" si="176"/>
        <v>Compléter mode de gestion et montant FI</v>
      </c>
      <c r="AL415" s="270"/>
      <c r="AM415" s="270"/>
      <c r="AN415" s="270"/>
      <c r="AO415" s="280"/>
      <c r="AP415" s="281" t="str">
        <f t="shared" si="177"/>
        <v>Préciser montant FI, mode de passation et Type marché</v>
      </c>
      <c r="AQ415" s="281" t="str">
        <f t="shared" si="178"/>
        <v>Préciser montant FI, mode de passation et Type marché</v>
      </c>
      <c r="AR415" s="281" t="str">
        <f t="shared" si="179"/>
        <v>Préciser montant FI, mode de passation et Type marché</v>
      </c>
      <c r="AS415" s="281" t="str">
        <f t="shared" si="180"/>
        <v>Préciser montant FI, mode de passation et Type marché</v>
      </c>
      <c r="AT415" s="281" t="str">
        <f t="shared" si="181"/>
        <v>Préciser montant FI, mode de passation et Type marché</v>
      </c>
      <c r="AU415" s="281" t="str">
        <f t="shared" si="182"/>
        <v>Compléter délais du marché</v>
      </c>
      <c r="AV415" s="281" t="str">
        <f t="shared" si="183"/>
        <v>Compléter délais du marché</v>
      </c>
      <c r="AW415" s="280"/>
      <c r="AX415" s="284">
        <f t="shared" si="184"/>
        <v>0</v>
      </c>
      <c r="AY415" s="280"/>
      <c r="AZ415" s="284">
        <f t="shared" si="185"/>
        <v>0</v>
      </c>
      <c r="BA415" s="280"/>
      <c r="BB415" s="284">
        <f t="shared" si="186"/>
        <v>0</v>
      </c>
      <c r="BC415" s="280"/>
      <c r="BD415" s="284">
        <f t="shared" si="187"/>
        <v>0</v>
      </c>
      <c r="BE415" s="280"/>
      <c r="BF415" s="284">
        <f t="shared" si="188"/>
        <v>0</v>
      </c>
      <c r="BG415" s="280"/>
      <c r="BH415" s="284">
        <f t="shared" si="189"/>
        <v>0</v>
      </c>
      <c r="BI415" s="280" t="str">
        <f t="shared" si="190"/>
        <v/>
      </c>
      <c r="BJ415" s="280"/>
      <c r="BK415" s="284">
        <f t="shared" si="191"/>
        <v>0</v>
      </c>
      <c r="BL415" s="280"/>
      <c r="BM415" s="284">
        <f t="shared" si="192"/>
        <v>0</v>
      </c>
      <c r="BN415" s="271">
        <f t="shared" si="193"/>
        <v>0</v>
      </c>
      <c r="BO415" s="271" t="str">
        <f t="shared" si="194"/>
        <v>Confection</v>
      </c>
      <c r="BP415" s="271">
        <f t="shared" si="195"/>
        <v>0</v>
      </c>
      <c r="BQ415" s="269"/>
      <c r="BR415" s="269"/>
      <c r="BS415" s="269"/>
      <c r="BT415" s="285"/>
      <c r="BU415" s="273"/>
    </row>
    <row r="416" spans="1:73" ht="60.75" thickBot="1" x14ac:dyDescent="0.3">
      <c r="A416" s="269"/>
      <c r="B416" s="270"/>
      <c r="C416" s="271" t="str">
        <f t="shared" si="168"/>
        <v/>
      </c>
      <c r="D416" s="271" t="str">
        <f t="shared" si="169"/>
        <v/>
      </c>
      <c r="E416" s="270"/>
      <c r="F416" s="273"/>
      <c r="G416" s="269"/>
      <c r="H416" s="274"/>
      <c r="I416" s="274"/>
      <c r="J416" s="274"/>
      <c r="K416" s="274"/>
      <c r="L416" s="274"/>
      <c r="M416" s="275"/>
      <c r="N416" s="274"/>
      <c r="O416" s="276" t="str">
        <f t="shared" si="170"/>
        <v>Compéter montant FI</v>
      </c>
      <c r="P416" s="277" t="str">
        <f t="shared" si="171"/>
        <v/>
      </c>
      <c r="Q416" s="274"/>
      <c r="R416" s="276" t="str">
        <f t="shared" si="172"/>
        <v>Compléter montant contrat</v>
      </c>
      <c r="S416" s="278" t="str">
        <f t="shared" si="173"/>
        <v/>
      </c>
      <c r="T416" s="274"/>
      <c r="U416" s="276" t="str">
        <f t="shared" si="174"/>
        <v>Compléter montant contrat</v>
      </c>
      <c r="V416" s="279"/>
      <c r="W416" s="279"/>
      <c r="X416" s="279"/>
      <c r="Y416" s="274"/>
      <c r="Z416" s="280"/>
      <c r="AA416" s="281" t="str">
        <f t="shared" si="175"/>
        <v>Compléter date émission</v>
      </c>
      <c r="AB416" s="269"/>
      <c r="AC416" s="269"/>
      <c r="AD416" s="282"/>
      <c r="AE416" s="282"/>
      <c r="AF416" s="270"/>
      <c r="AG416" s="269"/>
      <c r="AH416" s="269"/>
      <c r="AI416" s="269"/>
      <c r="AJ416" s="269"/>
      <c r="AK416" s="283" t="str">
        <f t="shared" si="176"/>
        <v>Compléter mode de gestion et montant FI</v>
      </c>
      <c r="AL416" s="270"/>
      <c r="AM416" s="270"/>
      <c r="AN416" s="270"/>
      <c r="AO416" s="280"/>
      <c r="AP416" s="281" t="str">
        <f t="shared" si="177"/>
        <v>Préciser montant FI, mode de passation et Type marché</v>
      </c>
      <c r="AQ416" s="281" t="str">
        <f t="shared" si="178"/>
        <v>Préciser montant FI, mode de passation et Type marché</v>
      </c>
      <c r="AR416" s="281" t="str">
        <f t="shared" si="179"/>
        <v>Préciser montant FI, mode de passation et Type marché</v>
      </c>
      <c r="AS416" s="281" t="str">
        <f t="shared" si="180"/>
        <v>Préciser montant FI, mode de passation et Type marché</v>
      </c>
      <c r="AT416" s="281" t="str">
        <f t="shared" si="181"/>
        <v>Préciser montant FI, mode de passation et Type marché</v>
      </c>
      <c r="AU416" s="281" t="str">
        <f t="shared" si="182"/>
        <v>Compléter délais du marché</v>
      </c>
      <c r="AV416" s="281" t="str">
        <f t="shared" si="183"/>
        <v>Compléter délais du marché</v>
      </c>
      <c r="AW416" s="280"/>
      <c r="AX416" s="284">
        <f t="shared" si="184"/>
        <v>0</v>
      </c>
      <c r="AY416" s="280"/>
      <c r="AZ416" s="284">
        <f t="shared" si="185"/>
        <v>0</v>
      </c>
      <c r="BA416" s="280"/>
      <c r="BB416" s="284">
        <f t="shared" si="186"/>
        <v>0</v>
      </c>
      <c r="BC416" s="280"/>
      <c r="BD416" s="284">
        <f t="shared" si="187"/>
        <v>0</v>
      </c>
      <c r="BE416" s="280"/>
      <c r="BF416" s="284">
        <f t="shared" si="188"/>
        <v>0</v>
      </c>
      <c r="BG416" s="280"/>
      <c r="BH416" s="284">
        <f t="shared" si="189"/>
        <v>0</v>
      </c>
      <c r="BI416" s="280" t="str">
        <f t="shared" si="190"/>
        <v/>
      </c>
      <c r="BJ416" s="280"/>
      <c r="BK416" s="284">
        <f t="shared" si="191"/>
        <v>0</v>
      </c>
      <c r="BL416" s="280"/>
      <c r="BM416" s="284">
        <f t="shared" si="192"/>
        <v>0</v>
      </c>
      <c r="BN416" s="271">
        <f t="shared" si="193"/>
        <v>0</v>
      </c>
      <c r="BO416" s="271" t="str">
        <f t="shared" si="194"/>
        <v>Confection</v>
      </c>
      <c r="BP416" s="271">
        <f t="shared" si="195"/>
        <v>0</v>
      </c>
      <c r="BQ416" s="269"/>
      <c r="BR416" s="269"/>
      <c r="BS416" s="269"/>
      <c r="BT416" s="285"/>
      <c r="BU416" s="273"/>
    </row>
    <row r="417" spans="1:73" ht="60.75" thickBot="1" x14ac:dyDescent="0.3">
      <c r="A417" s="269"/>
      <c r="B417" s="270"/>
      <c r="C417" s="271" t="str">
        <f t="shared" si="168"/>
        <v/>
      </c>
      <c r="D417" s="271" t="str">
        <f t="shared" si="169"/>
        <v/>
      </c>
      <c r="E417" s="270"/>
      <c r="F417" s="273"/>
      <c r="G417" s="269"/>
      <c r="H417" s="274"/>
      <c r="I417" s="274"/>
      <c r="J417" s="274"/>
      <c r="K417" s="274"/>
      <c r="L417" s="274"/>
      <c r="M417" s="275"/>
      <c r="N417" s="274"/>
      <c r="O417" s="276" t="str">
        <f t="shared" si="170"/>
        <v>Compéter montant FI</v>
      </c>
      <c r="P417" s="277" t="str">
        <f t="shared" si="171"/>
        <v/>
      </c>
      <c r="Q417" s="274"/>
      <c r="R417" s="276" t="str">
        <f t="shared" si="172"/>
        <v>Compléter montant contrat</v>
      </c>
      <c r="S417" s="278" t="str">
        <f t="shared" si="173"/>
        <v/>
      </c>
      <c r="T417" s="274"/>
      <c r="U417" s="276" t="str">
        <f t="shared" si="174"/>
        <v>Compléter montant contrat</v>
      </c>
      <c r="V417" s="279"/>
      <c r="W417" s="279"/>
      <c r="X417" s="279"/>
      <c r="Y417" s="274"/>
      <c r="Z417" s="280"/>
      <c r="AA417" s="281" t="str">
        <f t="shared" si="175"/>
        <v>Compléter date émission</v>
      </c>
      <c r="AB417" s="269"/>
      <c r="AC417" s="269"/>
      <c r="AD417" s="282"/>
      <c r="AE417" s="282"/>
      <c r="AF417" s="270"/>
      <c r="AG417" s="269"/>
      <c r="AH417" s="269"/>
      <c r="AI417" s="269"/>
      <c r="AJ417" s="269"/>
      <c r="AK417" s="283" t="str">
        <f t="shared" si="176"/>
        <v>Compléter mode de gestion et montant FI</v>
      </c>
      <c r="AL417" s="270"/>
      <c r="AM417" s="270"/>
      <c r="AN417" s="270"/>
      <c r="AO417" s="280"/>
      <c r="AP417" s="281" t="str">
        <f t="shared" si="177"/>
        <v>Préciser montant FI, mode de passation et Type marché</v>
      </c>
      <c r="AQ417" s="281" t="str">
        <f t="shared" si="178"/>
        <v>Préciser montant FI, mode de passation et Type marché</v>
      </c>
      <c r="AR417" s="281" t="str">
        <f t="shared" si="179"/>
        <v>Préciser montant FI, mode de passation et Type marché</v>
      </c>
      <c r="AS417" s="281" t="str">
        <f t="shared" si="180"/>
        <v>Préciser montant FI, mode de passation et Type marché</v>
      </c>
      <c r="AT417" s="281" t="str">
        <f t="shared" si="181"/>
        <v>Préciser montant FI, mode de passation et Type marché</v>
      </c>
      <c r="AU417" s="281" t="str">
        <f t="shared" si="182"/>
        <v>Compléter délais du marché</v>
      </c>
      <c r="AV417" s="281" t="str">
        <f t="shared" si="183"/>
        <v>Compléter délais du marché</v>
      </c>
      <c r="AW417" s="280"/>
      <c r="AX417" s="284">
        <f t="shared" si="184"/>
        <v>0</v>
      </c>
      <c r="AY417" s="280"/>
      <c r="AZ417" s="284">
        <f t="shared" si="185"/>
        <v>0</v>
      </c>
      <c r="BA417" s="280"/>
      <c r="BB417" s="284">
        <f t="shared" si="186"/>
        <v>0</v>
      </c>
      <c r="BC417" s="280"/>
      <c r="BD417" s="284">
        <f t="shared" si="187"/>
        <v>0</v>
      </c>
      <c r="BE417" s="280"/>
      <c r="BF417" s="284">
        <f t="shared" si="188"/>
        <v>0</v>
      </c>
      <c r="BG417" s="280"/>
      <c r="BH417" s="284">
        <f t="shared" si="189"/>
        <v>0</v>
      </c>
      <c r="BI417" s="280" t="str">
        <f t="shared" si="190"/>
        <v/>
      </c>
      <c r="BJ417" s="280"/>
      <c r="BK417" s="284">
        <f t="shared" si="191"/>
        <v>0</v>
      </c>
      <c r="BL417" s="280"/>
      <c r="BM417" s="284">
        <f t="shared" si="192"/>
        <v>0</v>
      </c>
      <c r="BN417" s="271">
        <f t="shared" si="193"/>
        <v>0</v>
      </c>
      <c r="BO417" s="271" t="str">
        <f t="shared" si="194"/>
        <v>Confection</v>
      </c>
      <c r="BP417" s="271">
        <f t="shared" si="195"/>
        <v>0</v>
      </c>
      <c r="BQ417" s="269"/>
      <c r="BR417" s="269"/>
      <c r="BS417" s="269"/>
      <c r="BT417" s="285"/>
      <c r="BU417" s="273"/>
    </row>
    <row r="418" spans="1:73" ht="60.75" thickBot="1" x14ac:dyDescent="0.3">
      <c r="A418" s="269"/>
      <c r="B418" s="270"/>
      <c r="C418" s="271" t="str">
        <f t="shared" si="168"/>
        <v/>
      </c>
      <c r="D418" s="271" t="str">
        <f t="shared" si="169"/>
        <v/>
      </c>
      <c r="E418" s="270"/>
      <c r="F418" s="273"/>
      <c r="G418" s="269"/>
      <c r="H418" s="274"/>
      <c r="I418" s="274"/>
      <c r="J418" s="274"/>
      <c r="K418" s="274"/>
      <c r="L418" s="274"/>
      <c r="M418" s="275"/>
      <c r="N418" s="274"/>
      <c r="O418" s="276" t="str">
        <f t="shared" si="170"/>
        <v>Compéter montant FI</v>
      </c>
      <c r="P418" s="277" t="str">
        <f t="shared" si="171"/>
        <v/>
      </c>
      <c r="Q418" s="274"/>
      <c r="R418" s="276" t="str">
        <f t="shared" si="172"/>
        <v>Compléter montant contrat</v>
      </c>
      <c r="S418" s="278" t="str">
        <f t="shared" si="173"/>
        <v/>
      </c>
      <c r="T418" s="274"/>
      <c r="U418" s="276" t="str">
        <f t="shared" si="174"/>
        <v>Compléter montant contrat</v>
      </c>
      <c r="V418" s="279"/>
      <c r="W418" s="279"/>
      <c r="X418" s="279"/>
      <c r="Y418" s="274"/>
      <c r="Z418" s="280"/>
      <c r="AA418" s="281" t="str">
        <f t="shared" si="175"/>
        <v>Compléter date émission</v>
      </c>
      <c r="AB418" s="269"/>
      <c r="AC418" s="269"/>
      <c r="AD418" s="282"/>
      <c r="AE418" s="282"/>
      <c r="AF418" s="270"/>
      <c r="AG418" s="269"/>
      <c r="AH418" s="269"/>
      <c r="AI418" s="269"/>
      <c r="AJ418" s="269"/>
      <c r="AK418" s="283" t="str">
        <f t="shared" si="176"/>
        <v>Compléter mode de gestion et montant FI</v>
      </c>
      <c r="AL418" s="270"/>
      <c r="AM418" s="270"/>
      <c r="AN418" s="270"/>
      <c r="AO418" s="280"/>
      <c r="AP418" s="281" t="str">
        <f t="shared" si="177"/>
        <v>Préciser montant FI, mode de passation et Type marché</v>
      </c>
      <c r="AQ418" s="281" t="str">
        <f t="shared" si="178"/>
        <v>Préciser montant FI, mode de passation et Type marché</v>
      </c>
      <c r="AR418" s="281" t="str">
        <f t="shared" si="179"/>
        <v>Préciser montant FI, mode de passation et Type marché</v>
      </c>
      <c r="AS418" s="281" t="str">
        <f t="shared" si="180"/>
        <v>Préciser montant FI, mode de passation et Type marché</v>
      </c>
      <c r="AT418" s="281" t="str">
        <f t="shared" si="181"/>
        <v>Préciser montant FI, mode de passation et Type marché</v>
      </c>
      <c r="AU418" s="281" t="str">
        <f t="shared" si="182"/>
        <v>Compléter délais du marché</v>
      </c>
      <c r="AV418" s="281" t="str">
        <f t="shared" si="183"/>
        <v>Compléter délais du marché</v>
      </c>
      <c r="AW418" s="280"/>
      <c r="AX418" s="284">
        <f t="shared" si="184"/>
        <v>0</v>
      </c>
      <c r="AY418" s="280"/>
      <c r="AZ418" s="284">
        <f t="shared" si="185"/>
        <v>0</v>
      </c>
      <c r="BA418" s="280"/>
      <c r="BB418" s="284">
        <f t="shared" si="186"/>
        <v>0</v>
      </c>
      <c r="BC418" s="280"/>
      <c r="BD418" s="284">
        <f t="shared" si="187"/>
        <v>0</v>
      </c>
      <c r="BE418" s="280"/>
      <c r="BF418" s="284">
        <f t="shared" si="188"/>
        <v>0</v>
      </c>
      <c r="BG418" s="280"/>
      <c r="BH418" s="284">
        <f t="shared" si="189"/>
        <v>0</v>
      </c>
      <c r="BI418" s="280" t="str">
        <f t="shared" si="190"/>
        <v/>
      </c>
      <c r="BJ418" s="280"/>
      <c r="BK418" s="284">
        <f t="shared" si="191"/>
        <v>0</v>
      </c>
      <c r="BL418" s="280"/>
      <c r="BM418" s="284">
        <f t="shared" si="192"/>
        <v>0</v>
      </c>
      <c r="BN418" s="271">
        <f t="shared" si="193"/>
        <v>0</v>
      </c>
      <c r="BO418" s="271" t="str">
        <f t="shared" si="194"/>
        <v>Confection</v>
      </c>
      <c r="BP418" s="271">
        <f t="shared" si="195"/>
        <v>0</v>
      </c>
      <c r="BQ418" s="269"/>
      <c r="BR418" s="269"/>
      <c r="BS418" s="269"/>
      <c r="BT418" s="285"/>
      <c r="BU418" s="273"/>
    </row>
    <row r="419" spans="1:73" ht="60.75" thickBot="1" x14ac:dyDescent="0.3">
      <c r="A419" s="269"/>
      <c r="B419" s="270"/>
      <c r="C419" s="271" t="str">
        <f t="shared" si="168"/>
        <v/>
      </c>
      <c r="D419" s="271" t="str">
        <f t="shared" si="169"/>
        <v/>
      </c>
      <c r="E419" s="270"/>
      <c r="F419" s="273"/>
      <c r="G419" s="269"/>
      <c r="H419" s="274"/>
      <c r="I419" s="274"/>
      <c r="J419" s="274"/>
      <c r="K419" s="274"/>
      <c r="L419" s="274"/>
      <c r="M419" s="275"/>
      <c r="N419" s="274"/>
      <c r="O419" s="276" t="str">
        <f t="shared" si="170"/>
        <v>Compéter montant FI</v>
      </c>
      <c r="P419" s="277" t="str">
        <f t="shared" si="171"/>
        <v/>
      </c>
      <c r="Q419" s="274"/>
      <c r="R419" s="276" t="str">
        <f t="shared" si="172"/>
        <v>Compléter montant contrat</v>
      </c>
      <c r="S419" s="278" t="str">
        <f t="shared" si="173"/>
        <v/>
      </c>
      <c r="T419" s="274"/>
      <c r="U419" s="276" t="str">
        <f t="shared" si="174"/>
        <v>Compléter montant contrat</v>
      </c>
      <c r="V419" s="279"/>
      <c r="W419" s="279"/>
      <c r="X419" s="279"/>
      <c r="Y419" s="274"/>
      <c r="Z419" s="280"/>
      <c r="AA419" s="281" t="str">
        <f t="shared" si="175"/>
        <v>Compléter date émission</v>
      </c>
      <c r="AB419" s="269"/>
      <c r="AC419" s="269"/>
      <c r="AD419" s="282"/>
      <c r="AE419" s="282"/>
      <c r="AF419" s="270"/>
      <c r="AG419" s="269"/>
      <c r="AH419" s="269"/>
      <c r="AI419" s="269"/>
      <c r="AJ419" s="269"/>
      <c r="AK419" s="283" t="str">
        <f t="shared" si="176"/>
        <v>Compléter mode de gestion et montant FI</v>
      </c>
      <c r="AL419" s="270"/>
      <c r="AM419" s="270"/>
      <c r="AN419" s="270"/>
      <c r="AO419" s="280"/>
      <c r="AP419" s="281" t="str">
        <f t="shared" si="177"/>
        <v>Préciser montant FI, mode de passation et Type marché</v>
      </c>
      <c r="AQ419" s="281" t="str">
        <f t="shared" si="178"/>
        <v>Préciser montant FI, mode de passation et Type marché</v>
      </c>
      <c r="AR419" s="281" t="str">
        <f t="shared" si="179"/>
        <v>Préciser montant FI, mode de passation et Type marché</v>
      </c>
      <c r="AS419" s="281" t="str">
        <f t="shared" si="180"/>
        <v>Préciser montant FI, mode de passation et Type marché</v>
      </c>
      <c r="AT419" s="281" t="str">
        <f t="shared" si="181"/>
        <v>Préciser montant FI, mode de passation et Type marché</v>
      </c>
      <c r="AU419" s="281" t="str">
        <f t="shared" si="182"/>
        <v>Compléter délais du marché</v>
      </c>
      <c r="AV419" s="281" t="str">
        <f t="shared" si="183"/>
        <v>Compléter délais du marché</v>
      </c>
      <c r="AW419" s="280"/>
      <c r="AX419" s="284">
        <f t="shared" si="184"/>
        <v>0</v>
      </c>
      <c r="AY419" s="280"/>
      <c r="AZ419" s="284">
        <f t="shared" si="185"/>
        <v>0</v>
      </c>
      <c r="BA419" s="280"/>
      <c r="BB419" s="284">
        <f t="shared" si="186"/>
        <v>0</v>
      </c>
      <c r="BC419" s="280"/>
      <c r="BD419" s="284">
        <f t="shared" si="187"/>
        <v>0</v>
      </c>
      <c r="BE419" s="280"/>
      <c r="BF419" s="284">
        <f t="shared" si="188"/>
        <v>0</v>
      </c>
      <c r="BG419" s="280"/>
      <c r="BH419" s="284">
        <f t="shared" si="189"/>
        <v>0</v>
      </c>
      <c r="BI419" s="280" t="str">
        <f t="shared" si="190"/>
        <v/>
      </c>
      <c r="BJ419" s="280"/>
      <c r="BK419" s="284">
        <f t="shared" si="191"/>
        <v>0</v>
      </c>
      <c r="BL419" s="280"/>
      <c r="BM419" s="284">
        <f t="shared" si="192"/>
        <v>0</v>
      </c>
      <c r="BN419" s="271">
        <f t="shared" si="193"/>
        <v>0</v>
      </c>
      <c r="BO419" s="271" t="str">
        <f t="shared" si="194"/>
        <v>Confection</v>
      </c>
      <c r="BP419" s="271">
        <f t="shared" si="195"/>
        <v>0</v>
      </c>
      <c r="BQ419" s="269"/>
      <c r="BR419" s="269"/>
      <c r="BS419" s="269"/>
      <c r="BT419" s="285"/>
      <c r="BU419" s="273"/>
    </row>
    <row r="420" spans="1:73" ht="60.75" thickBot="1" x14ac:dyDescent="0.3">
      <c r="A420" s="269"/>
      <c r="B420" s="270"/>
      <c r="C420" s="271" t="str">
        <f t="shared" si="168"/>
        <v/>
      </c>
      <c r="D420" s="271" t="str">
        <f t="shared" si="169"/>
        <v/>
      </c>
      <c r="E420" s="270"/>
      <c r="F420" s="273"/>
      <c r="G420" s="269"/>
      <c r="H420" s="274"/>
      <c r="I420" s="274"/>
      <c r="J420" s="274"/>
      <c r="K420" s="274"/>
      <c r="L420" s="274"/>
      <c r="M420" s="275"/>
      <c r="N420" s="274"/>
      <c r="O420" s="276" t="str">
        <f t="shared" si="170"/>
        <v>Compéter montant FI</v>
      </c>
      <c r="P420" s="277" t="str">
        <f t="shared" si="171"/>
        <v/>
      </c>
      <c r="Q420" s="274"/>
      <c r="R420" s="276" t="str">
        <f t="shared" si="172"/>
        <v>Compléter montant contrat</v>
      </c>
      <c r="S420" s="278" t="str">
        <f t="shared" si="173"/>
        <v/>
      </c>
      <c r="T420" s="274"/>
      <c r="U420" s="276" t="str">
        <f t="shared" si="174"/>
        <v>Compléter montant contrat</v>
      </c>
      <c r="V420" s="279"/>
      <c r="W420" s="279"/>
      <c r="X420" s="279"/>
      <c r="Y420" s="274"/>
      <c r="Z420" s="280"/>
      <c r="AA420" s="281" t="str">
        <f t="shared" si="175"/>
        <v>Compléter date émission</v>
      </c>
      <c r="AB420" s="269"/>
      <c r="AC420" s="269"/>
      <c r="AD420" s="282"/>
      <c r="AE420" s="282"/>
      <c r="AF420" s="270"/>
      <c r="AG420" s="269"/>
      <c r="AH420" s="269"/>
      <c r="AI420" s="269"/>
      <c r="AJ420" s="269"/>
      <c r="AK420" s="283" t="str">
        <f t="shared" si="176"/>
        <v>Compléter mode de gestion et montant FI</v>
      </c>
      <c r="AL420" s="270"/>
      <c r="AM420" s="270"/>
      <c r="AN420" s="270"/>
      <c r="AO420" s="280"/>
      <c r="AP420" s="281" t="str">
        <f t="shared" si="177"/>
        <v>Préciser montant FI, mode de passation et Type marché</v>
      </c>
      <c r="AQ420" s="281" t="str">
        <f t="shared" si="178"/>
        <v>Préciser montant FI, mode de passation et Type marché</v>
      </c>
      <c r="AR420" s="281" t="str">
        <f t="shared" si="179"/>
        <v>Préciser montant FI, mode de passation et Type marché</v>
      </c>
      <c r="AS420" s="281" t="str">
        <f t="shared" si="180"/>
        <v>Préciser montant FI, mode de passation et Type marché</v>
      </c>
      <c r="AT420" s="281" t="str">
        <f t="shared" si="181"/>
        <v>Préciser montant FI, mode de passation et Type marché</v>
      </c>
      <c r="AU420" s="281" t="str">
        <f t="shared" si="182"/>
        <v>Compléter délais du marché</v>
      </c>
      <c r="AV420" s="281" t="str">
        <f t="shared" si="183"/>
        <v>Compléter délais du marché</v>
      </c>
      <c r="AW420" s="280"/>
      <c r="AX420" s="284">
        <f t="shared" si="184"/>
        <v>0</v>
      </c>
      <c r="AY420" s="280"/>
      <c r="AZ420" s="284">
        <f t="shared" si="185"/>
        <v>0</v>
      </c>
      <c r="BA420" s="280"/>
      <c r="BB420" s="284">
        <f t="shared" si="186"/>
        <v>0</v>
      </c>
      <c r="BC420" s="280"/>
      <c r="BD420" s="284">
        <f t="shared" si="187"/>
        <v>0</v>
      </c>
      <c r="BE420" s="280"/>
      <c r="BF420" s="284">
        <f t="shared" si="188"/>
        <v>0</v>
      </c>
      <c r="BG420" s="280"/>
      <c r="BH420" s="284">
        <f t="shared" si="189"/>
        <v>0</v>
      </c>
      <c r="BI420" s="280" t="str">
        <f t="shared" si="190"/>
        <v/>
      </c>
      <c r="BJ420" s="280"/>
      <c r="BK420" s="284">
        <f t="shared" si="191"/>
        <v>0</v>
      </c>
      <c r="BL420" s="280"/>
      <c r="BM420" s="284">
        <f t="shared" si="192"/>
        <v>0</v>
      </c>
      <c r="BN420" s="271">
        <f t="shared" si="193"/>
        <v>0</v>
      </c>
      <c r="BO420" s="271" t="str">
        <f t="shared" si="194"/>
        <v>Confection</v>
      </c>
      <c r="BP420" s="271">
        <f t="shared" si="195"/>
        <v>0</v>
      </c>
      <c r="BQ420" s="269"/>
      <c r="BR420" s="269"/>
      <c r="BS420" s="269"/>
      <c r="BT420" s="285"/>
      <c r="BU420" s="273"/>
    </row>
    <row r="421" spans="1:73" ht="60.75" thickBot="1" x14ac:dyDescent="0.3">
      <c r="A421" s="269"/>
      <c r="B421" s="270"/>
      <c r="C421" s="271" t="str">
        <f t="shared" si="168"/>
        <v/>
      </c>
      <c r="D421" s="271" t="str">
        <f t="shared" si="169"/>
        <v/>
      </c>
      <c r="E421" s="270"/>
      <c r="F421" s="273"/>
      <c r="G421" s="269"/>
      <c r="H421" s="274"/>
      <c r="I421" s="274"/>
      <c r="J421" s="274"/>
      <c r="K421" s="274"/>
      <c r="L421" s="274"/>
      <c r="M421" s="275"/>
      <c r="N421" s="274"/>
      <c r="O421" s="276" t="str">
        <f t="shared" si="170"/>
        <v>Compéter montant FI</v>
      </c>
      <c r="P421" s="277" t="str">
        <f t="shared" si="171"/>
        <v/>
      </c>
      <c r="Q421" s="274"/>
      <c r="R421" s="276" t="str">
        <f t="shared" si="172"/>
        <v>Compléter montant contrat</v>
      </c>
      <c r="S421" s="278" t="str">
        <f t="shared" si="173"/>
        <v/>
      </c>
      <c r="T421" s="274"/>
      <c r="U421" s="276" t="str">
        <f t="shared" si="174"/>
        <v>Compléter montant contrat</v>
      </c>
      <c r="V421" s="279"/>
      <c r="W421" s="279"/>
      <c r="X421" s="279"/>
      <c r="Y421" s="274"/>
      <c r="Z421" s="280"/>
      <c r="AA421" s="281" t="str">
        <f t="shared" si="175"/>
        <v>Compléter date émission</v>
      </c>
      <c r="AB421" s="269"/>
      <c r="AC421" s="269"/>
      <c r="AD421" s="282"/>
      <c r="AE421" s="282"/>
      <c r="AF421" s="270"/>
      <c r="AG421" s="269"/>
      <c r="AH421" s="269"/>
      <c r="AI421" s="269"/>
      <c r="AJ421" s="269"/>
      <c r="AK421" s="283" t="str">
        <f t="shared" si="176"/>
        <v>Compléter mode de gestion et montant FI</v>
      </c>
      <c r="AL421" s="270"/>
      <c r="AM421" s="270"/>
      <c r="AN421" s="270"/>
      <c r="AO421" s="280"/>
      <c r="AP421" s="281" t="str">
        <f t="shared" si="177"/>
        <v>Préciser montant FI, mode de passation et Type marché</v>
      </c>
      <c r="AQ421" s="281" t="str">
        <f t="shared" si="178"/>
        <v>Préciser montant FI, mode de passation et Type marché</v>
      </c>
      <c r="AR421" s="281" t="str">
        <f t="shared" si="179"/>
        <v>Préciser montant FI, mode de passation et Type marché</v>
      </c>
      <c r="AS421" s="281" t="str">
        <f t="shared" si="180"/>
        <v>Préciser montant FI, mode de passation et Type marché</v>
      </c>
      <c r="AT421" s="281" t="str">
        <f t="shared" si="181"/>
        <v>Préciser montant FI, mode de passation et Type marché</v>
      </c>
      <c r="AU421" s="281" t="str">
        <f t="shared" si="182"/>
        <v>Compléter délais du marché</v>
      </c>
      <c r="AV421" s="281" t="str">
        <f t="shared" si="183"/>
        <v>Compléter délais du marché</v>
      </c>
      <c r="AW421" s="280"/>
      <c r="AX421" s="284">
        <f t="shared" si="184"/>
        <v>0</v>
      </c>
      <c r="AY421" s="280"/>
      <c r="AZ421" s="284">
        <f t="shared" si="185"/>
        <v>0</v>
      </c>
      <c r="BA421" s="280"/>
      <c r="BB421" s="284">
        <f t="shared" si="186"/>
        <v>0</v>
      </c>
      <c r="BC421" s="280"/>
      <c r="BD421" s="284">
        <f t="shared" si="187"/>
        <v>0</v>
      </c>
      <c r="BE421" s="280"/>
      <c r="BF421" s="284">
        <f t="shared" si="188"/>
        <v>0</v>
      </c>
      <c r="BG421" s="280"/>
      <c r="BH421" s="284">
        <f t="shared" si="189"/>
        <v>0</v>
      </c>
      <c r="BI421" s="280" t="str">
        <f t="shared" si="190"/>
        <v/>
      </c>
      <c r="BJ421" s="280"/>
      <c r="BK421" s="284">
        <f t="shared" si="191"/>
        <v>0</v>
      </c>
      <c r="BL421" s="280"/>
      <c r="BM421" s="284">
        <f t="shared" si="192"/>
        <v>0</v>
      </c>
      <c r="BN421" s="271">
        <f t="shared" si="193"/>
        <v>0</v>
      </c>
      <c r="BO421" s="271" t="str">
        <f t="shared" si="194"/>
        <v>Confection</v>
      </c>
      <c r="BP421" s="271">
        <f t="shared" si="195"/>
        <v>0</v>
      </c>
      <c r="BQ421" s="269"/>
      <c r="BR421" s="269"/>
      <c r="BS421" s="269"/>
      <c r="BT421" s="285"/>
      <c r="BU421" s="273"/>
    </row>
    <row r="422" spans="1:73" ht="60.75" thickBot="1" x14ac:dyDescent="0.3">
      <c r="A422" s="269"/>
      <c r="B422" s="270"/>
      <c r="C422" s="271" t="str">
        <f t="shared" si="168"/>
        <v/>
      </c>
      <c r="D422" s="271" t="str">
        <f t="shared" si="169"/>
        <v/>
      </c>
      <c r="E422" s="270"/>
      <c r="F422" s="273"/>
      <c r="G422" s="269"/>
      <c r="H422" s="274"/>
      <c r="I422" s="274"/>
      <c r="J422" s="274"/>
      <c r="K422" s="274"/>
      <c r="L422" s="274"/>
      <c r="M422" s="275"/>
      <c r="N422" s="274"/>
      <c r="O422" s="276" t="str">
        <f t="shared" si="170"/>
        <v>Compéter montant FI</v>
      </c>
      <c r="P422" s="277" t="str">
        <f t="shared" si="171"/>
        <v/>
      </c>
      <c r="Q422" s="274"/>
      <c r="R422" s="276" t="str">
        <f t="shared" si="172"/>
        <v>Compléter montant contrat</v>
      </c>
      <c r="S422" s="278" t="str">
        <f t="shared" si="173"/>
        <v/>
      </c>
      <c r="T422" s="274"/>
      <c r="U422" s="276" t="str">
        <f t="shared" si="174"/>
        <v>Compléter montant contrat</v>
      </c>
      <c r="V422" s="279"/>
      <c r="W422" s="279"/>
      <c r="X422" s="279"/>
      <c r="Y422" s="274"/>
      <c r="Z422" s="280"/>
      <c r="AA422" s="281" t="str">
        <f t="shared" si="175"/>
        <v>Compléter date émission</v>
      </c>
      <c r="AB422" s="269"/>
      <c r="AC422" s="269"/>
      <c r="AD422" s="282"/>
      <c r="AE422" s="282"/>
      <c r="AF422" s="270"/>
      <c r="AG422" s="269"/>
      <c r="AH422" s="269"/>
      <c r="AI422" s="269"/>
      <c r="AJ422" s="269"/>
      <c r="AK422" s="283" t="str">
        <f t="shared" si="176"/>
        <v>Compléter mode de gestion et montant FI</v>
      </c>
      <c r="AL422" s="270"/>
      <c r="AM422" s="270"/>
      <c r="AN422" s="270"/>
      <c r="AO422" s="280"/>
      <c r="AP422" s="281" t="str">
        <f t="shared" si="177"/>
        <v>Préciser montant FI, mode de passation et Type marché</v>
      </c>
      <c r="AQ422" s="281" t="str">
        <f t="shared" si="178"/>
        <v>Préciser montant FI, mode de passation et Type marché</v>
      </c>
      <c r="AR422" s="281" t="str">
        <f t="shared" si="179"/>
        <v>Préciser montant FI, mode de passation et Type marché</v>
      </c>
      <c r="AS422" s="281" t="str">
        <f t="shared" si="180"/>
        <v>Préciser montant FI, mode de passation et Type marché</v>
      </c>
      <c r="AT422" s="281" t="str">
        <f t="shared" si="181"/>
        <v>Préciser montant FI, mode de passation et Type marché</v>
      </c>
      <c r="AU422" s="281" t="str">
        <f t="shared" si="182"/>
        <v>Compléter délais du marché</v>
      </c>
      <c r="AV422" s="281" t="str">
        <f t="shared" si="183"/>
        <v>Compléter délais du marché</v>
      </c>
      <c r="AW422" s="280"/>
      <c r="AX422" s="284">
        <f t="shared" si="184"/>
        <v>0</v>
      </c>
      <c r="AY422" s="280"/>
      <c r="AZ422" s="284">
        <f t="shared" si="185"/>
        <v>0</v>
      </c>
      <c r="BA422" s="280"/>
      <c r="BB422" s="284">
        <f t="shared" si="186"/>
        <v>0</v>
      </c>
      <c r="BC422" s="280"/>
      <c r="BD422" s="284">
        <f t="shared" si="187"/>
        <v>0</v>
      </c>
      <c r="BE422" s="280"/>
      <c r="BF422" s="284">
        <f t="shared" si="188"/>
        <v>0</v>
      </c>
      <c r="BG422" s="280"/>
      <c r="BH422" s="284">
        <f t="shared" si="189"/>
        <v>0</v>
      </c>
      <c r="BI422" s="280" t="str">
        <f t="shared" si="190"/>
        <v/>
      </c>
      <c r="BJ422" s="280"/>
      <c r="BK422" s="284">
        <f t="shared" si="191"/>
        <v>0</v>
      </c>
      <c r="BL422" s="280"/>
      <c r="BM422" s="284">
        <f t="shared" si="192"/>
        <v>0</v>
      </c>
      <c r="BN422" s="271">
        <f t="shared" si="193"/>
        <v>0</v>
      </c>
      <c r="BO422" s="271" t="str">
        <f t="shared" si="194"/>
        <v>Confection</v>
      </c>
      <c r="BP422" s="271">
        <f t="shared" si="195"/>
        <v>0</v>
      </c>
      <c r="BQ422" s="269"/>
      <c r="BR422" s="269"/>
      <c r="BS422" s="269"/>
      <c r="BT422" s="285"/>
      <c r="BU422" s="273"/>
    </row>
    <row r="423" spans="1:73" ht="60.75" thickBot="1" x14ac:dyDescent="0.3">
      <c r="A423" s="269"/>
      <c r="B423" s="270"/>
      <c r="C423" s="271" t="str">
        <f t="shared" si="168"/>
        <v/>
      </c>
      <c r="D423" s="271" t="str">
        <f t="shared" si="169"/>
        <v/>
      </c>
      <c r="E423" s="270"/>
      <c r="F423" s="273"/>
      <c r="G423" s="269"/>
      <c r="H423" s="274"/>
      <c r="I423" s="274"/>
      <c r="J423" s="274"/>
      <c r="K423" s="274"/>
      <c r="L423" s="274"/>
      <c r="M423" s="275"/>
      <c r="N423" s="274"/>
      <c r="O423" s="276" t="str">
        <f t="shared" si="170"/>
        <v>Compéter montant FI</v>
      </c>
      <c r="P423" s="277" t="str">
        <f t="shared" si="171"/>
        <v/>
      </c>
      <c r="Q423" s="274"/>
      <c r="R423" s="276" t="str">
        <f t="shared" si="172"/>
        <v>Compléter montant contrat</v>
      </c>
      <c r="S423" s="278" t="str">
        <f t="shared" si="173"/>
        <v/>
      </c>
      <c r="T423" s="274"/>
      <c r="U423" s="276" t="str">
        <f t="shared" si="174"/>
        <v>Compléter montant contrat</v>
      </c>
      <c r="V423" s="279"/>
      <c r="W423" s="279"/>
      <c r="X423" s="279"/>
      <c r="Y423" s="274"/>
      <c r="Z423" s="280"/>
      <c r="AA423" s="281" t="str">
        <f t="shared" si="175"/>
        <v>Compléter date émission</v>
      </c>
      <c r="AB423" s="269"/>
      <c r="AC423" s="269"/>
      <c r="AD423" s="282"/>
      <c r="AE423" s="282"/>
      <c r="AF423" s="270"/>
      <c r="AG423" s="269"/>
      <c r="AH423" s="269"/>
      <c r="AI423" s="269"/>
      <c r="AJ423" s="269"/>
      <c r="AK423" s="283" t="str">
        <f t="shared" si="176"/>
        <v>Compléter mode de gestion et montant FI</v>
      </c>
      <c r="AL423" s="270"/>
      <c r="AM423" s="270"/>
      <c r="AN423" s="270"/>
      <c r="AO423" s="280"/>
      <c r="AP423" s="281" t="str">
        <f t="shared" si="177"/>
        <v>Préciser montant FI, mode de passation et Type marché</v>
      </c>
      <c r="AQ423" s="281" t="str">
        <f t="shared" si="178"/>
        <v>Préciser montant FI, mode de passation et Type marché</v>
      </c>
      <c r="AR423" s="281" t="str">
        <f t="shared" si="179"/>
        <v>Préciser montant FI, mode de passation et Type marché</v>
      </c>
      <c r="AS423" s="281" t="str">
        <f t="shared" si="180"/>
        <v>Préciser montant FI, mode de passation et Type marché</v>
      </c>
      <c r="AT423" s="281" t="str">
        <f t="shared" si="181"/>
        <v>Préciser montant FI, mode de passation et Type marché</v>
      </c>
      <c r="AU423" s="281" t="str">
        <f t="shared" si="182"/>
        <v>Compléter délais du marché</v>
      </c>
      <c r="AV423" s="281" t="str">
        <f t="shared" si="183"/>
        <v>Compléter délais du marché</v>
      </c>
      <c r="AW423" s="280"/>
      <c r="AX423" s="284">
        <f t="shared" si="184"/>
        <v>0</v>
      </c>
      <c r="AY423" s="280"/>
      <c r="AZ423" s="284">
        <f t="shared" si="185"/>
        <v>0</v>
      </c>
      <c r="BA423" s="280"/>
      <c r="BB423" s="284">
        <f t="shared" si="186"/>
        <v>0</v>
      </c>
      <c r="BC423" s="280"/>
      <c r="BD423" s="284">
        <f t="shared" si="187"/>
        <v>0</v>
      </c>
      <c r="BE423" s="280"/>
      <c r="BF423" s="284">
        <f t="shared" si="188"/>
        <v>0</v>
      </c>
      <c r="BG423" s="280"/>
      <c r="BH423" s="284">
        <f t="shared" si="189"/>
        <v>0</v>
      </c>
      <c r="BI423" s="280" t="str">
        <f t="shared" si="190"/>
        <v/>
      </c>
      <c r="BJ423" s="280"/>
      <c r="BK423" s="284">
        <f t="shared" si="191"/>
        <v>0</v>
      </c>
      <c r="BL423" s="280"/>
      <c r="BM423" s="284">
        <f t="shared" si="192"/>
        <v>0</v>
      </c>
      <c r="BN423" s="271">
        <f t="shared" si="193"/>
        <v>0</v>
      </c>
      <c r="BO423" s="271" t="str">
        <f t="shared" si="194"/>
        <v>Confection</v>
      </c>
      <c r="BP423" s="271">
        <f t="shared" si="195"/>
        <v>0</v>
      </c>
      <c r="BQ423" s="269"/>
      <c r="BR423" s="269"/>
      <c r="BS423" s="269"/>
      <c r="BT423" s="285"/>
      <c r="BU423" s="273"/>
    </row>
    <row r="424" spans="1:73" ht="60.75" thickBot="1" x14ac:dyDescent="0.3">
      <c r="A424" s="269"/>
      <c r="B424" s="270"/>
      <c r="C424" s="271" t="str">
        <f t="shared" si="168"/>
        <v/>
      </c>
      <c r="D424" s="271" t="str">
        <f t="shared" si="169"/>
        <v/>
      </c>
      <c r="E424" s="270"/>
      <c r="F424" s="273"/>
      <c r="G424" s="269"/>
      <c r="H424" s="274"/>
      <c r="I424" s="274"/>
      <c r="J424" s="274"/>
      <c r="K424" s="274"/>
      <c r="L424" s="274"/>
      <c r="M424" s="275"/>
      <c r="N424" s="274"/>
      <c r="O424" s="276" t="str">
        <f t="shared" si="170"/>
        <v>Compéter montant FI</v>
      </c>
      <c r="P424" s="277" t="str">
        <f t="shared" si="171"/>
        <v/>
      </c>
      <c r="Q424" s="274"/>
      <c r="R424" s="276" t="str">
        <f t="shared" si="172"/>
        <v>Compléter montant contrat</v>
      </c>
      <c r="S424" s="278" t="str">
        <f t="shared" si="173"/>
        <v/>
      </c>
      <c r="T424" s="274"/>
      <c r="U424" s="276" t="str">
        <f t="shared" si="174"/>
        <v>Compléter montant contrat</v>
      </c>
      <c r="V424" s="279"/>
      <c r="W424" s="279"/>
      <c r="X424" s="279"/>
      <c r="Y424" s="274"/>
      <c r="Z424" s="280"/>
      <c r="AA424" s="281" t="str">
        <f t="shared" si="175"/>
        <v>Compléter date émission</v>
      </c>
      <c r="AB424" s="269"/>
      <c r="AC424" s="269"/>
      <c r="AD424" s="282"/>
      <c r="AE424" s="282"/>
      <c r="AF424" s="270"/>
      <c r="AG424" s="269"/>
      <c r="AH424" s="269"/>
      <c r="AI424" s="269"/>
      <c r="AJ424" s="269"/>
      <c r="AK424" s="283" t="str">
        <f t="shared" si="176"/>
        <v>Compléter mode de gestion et montant FI</v>
      </c>
      <c r="AL424" s="270"/>
      <c r="AM424" s="270"/>
      <c r="AN424" s="270"/>
      <c r="AO424" s="280"/>
      <c r="AP424" s="281" t="str">
        <f t="shared" si="177"/>
        <v>Préciser montant FI, mode de passation et Type marché</v>
      </c>
      <c r="AQ424" s="281" t="str">
        <f t="shared" si="178"/>
        <v>Préciser montant FI, mode de passation et Type marché</v>
      </c>
      <c r="AR424" s="281" t="str">
        <f t="shared" si="179"/>
        <v>Préciser montant FI, mode de passation et Type marché</v>
      </c>
      <c r="AS424" s="281" t="str">
        <f t="shared" si="180"/>
        <v>Préciser montant FI, mode de passation et Type marché</v>
      </c>
      <c r="AT424" s="281" t="str">
        <f t="shared" si="181"/>
        <v>Préciser montant FI, mode de passation et Type marché</v>
      </c>
      <c r="AU424" s="281" t="str">
        <f t="shared" si="182"/>
        <v>Compléter délais du marché</v>
      </c>
      <c r="AV424" s="281" t="str">
        <f t="shared" si="183"/>
        <v>Compléter délais du marché</v>
      </c>
      <c r="AW424" s="280"/>
      <c r="AX424" s="284">
        <f t="shared" si="184"/>
        <v>0</v>
      </c>
      <c r="AY424" s="280"/>
      <c r="AZ424" s="284">
        <f t="shared" si="185"/>
        <v>0</v>
      </c>
      <c r="BA424" s="280"/>
      <c r="BB424" s="284">
        <f t="shared" si="186"/>
        <v>0</v>
      </c>
      <c r="BC424" s="280"/>
      <c r="BD424" s="284">
        <f t="shared" si="187"/>
        <v>0</v>
      </c>
      <c r="BE424" s="280"/>
      <c r="BF424" s="284">
        <f t="shared" si="188"/>
        <v>0</v>
      </c>
      <c r="BG424" s="280"/>
      <c r="BH424" s="284">
        <f t="shared" si="189"/>
        <v>0</v>
      </c>
      <c r="BI424" s="280" t="str">
        <f t="shared" si="190"/>
        <v/>
      </c>
      <c r="BJ424" s="280"/>
      <c r="BK424" s="284">
        <f t="shared" si="191"/>
        <v>0</v>
      </c>
      <c r="BL424" s="280"/>
      <c r="BM424" s="284">
        <f t="shared" si="192"/>
        <v>0</v>
      </c>
      <c r="BN424" s="271">
        <f t="shared" si="193"/>
        <v>0</v>
      </c>
      <c r="BO424" s="271" t="str">
        <f t="shared" si="194"/>
        <v>Confection</v>
      </c>
      <c r="BP424" s="271">
        <f t="shared" si="195"/>
        <v>0</v>
      </c>
      <c r="BQ424" s="269"/>
      <c r="BR424" s="269"/>
      <c r="BS424" s="269"/>
      <c r="BT424" s="285"/>
      <c r="BU424" s="273"/>
    </row>
    <row r="425" spans="1:73" ht="60.75" thickBot="1" x14ac:dyDescent="0.3">
      <c r="A425" s="269"/>
      <c r="B425" s="270"/>
      <c r="C425" s="271" t="str">
        <f t="shared" si="168"/>
        <v/>
      </c>
      <c r="D425" s="271" t="str">
        <f t="shared" si="169"/>
        <v/>
      </c>
      <c r="E425" s="270"/>
      <c r="F425" s="273"/>
      <c r="G425" s="269"/>
      <c r="H425" s="274"/>
      <c r="I425" s="274"/>
      <c r="J425" s="274"/>
      <c r="K425" s="274"/>
      <c r="L425" s="274"/>
      <c r="M425" s="275"/>
      <c r="N425" s="274"/>
      <c r="O425" s="276" t="str">
        <f t="shared" si="170"/>
        <v>Compéter montant FI</v>
      </c>
      <c r="P425" s="277" t="str">
        <f t="shared" si="171"/>
        <v/>
      </c>
      <c r="Q425" s="274"/>
      <c r="R425" s="276" t="str">
        <f t="shared" si="172"/>
        <v>Compléter montant contrat</v>
      </c>
      <c r="S425" s="278" t="str">
        <f t="shared" si="173"/>
        <v/>
      </c>
      <c r="T425" s="274"/>
      <c r="U425" s="276" t="str">
        <f t="shared" si="174"/>
        <v>Compléter montant contrat</v>
      </c>
      <c r="V425" s="279"/>
      <c r="W425" s="279"/>
      <c r="X425" s="279"/>
      <c r="Y425" s="274"/>
      <c r="Z425" s="280"/>
      <c r="AA425" s="281" t="str">
        <f t="shared" si="175"/>
        <v>Compléter date émission</v>
      </c>
      <c r="AB425" s="269"/>
      <c r="AC425" s="269"/>
      <c r="AD425" s="282"/>
      <c r="AE425" s="282"/>
      <c r="AF425" s="270"/>
      <c r="AG425" s="269"/>
      <c r="AH425" s="269"/>
      <c r="AI425" s="269"/>
      <c r="AJ425" s="269"/>
      <c r="AK425" s="283" t="str">
        <f t="shared" si="176"/>
        <v>Compléter mode de gestion et montant FI</v>
      </c>
      <c r="AL425" s="270"/>
      <c r="AM425" s="270"/>
      <c r="AN425" s="270"/>
      <c r="AO425" s="280"/>
      <c r="AP425" s="281" t="str">
        <f t="shared" si="177"/>
        <v>Préciser montant FI, mode de passation et Type marché</v>
      </c>
      <c r="AQ425" s="281" t="str">
        <f t="shared" si="178"/>
        <v>Préciser montant FI, mode de passation et Type marché</v>
      </c>
      <c r="AR425" s="281" t="str">
        <f t="shared" si="179"/>
        <v>Préciser montant FI, mode de passation et Type marché</v>
      </c>
      <c r="AS425" s="281" t="str">
        <f t="shared" si="180"/>
        <v>Préciser montant FI, mode de passation et Type marché</v>
      </c>
      <c r="AT425" s="281" t="str">
        <f t="shared" si="181"/>
        <v>Préciser montant FI, mode de passation et Type marché</v>
      </c>
      <c r="AU425" s="281" t="str">
        <f t="shared" si="182"/>
        <v>Compléter délais du marché</v>
      </c>
      <c r="AV425" s="281" t="str">
        <f t="shared" si="183"/>
        <v>Compléter délais du marché</v>
      </c>
      <c r="AW425" s="280"/>
      <c r="AX425" s="284">
        <f t="shared" si="184"/>
        <v>0</v>
      </c>
      <c r="AY425" s="280"/>
      <c r="AZ425" s="284">
        <f t="shared" si="185"/>
        <v>0</v>
      </c>
      <c r="BA425" s="280"/>
      <c r="BB425" s="284">
        <f t="shared" si="186"/>
        <v>0</v>
      </c>
      <c r="BC425" s="280"/>
      <c r="BD425" s="284">
        <f t="shared" si="187"/>
        <v>0</v>
      </c>
      <c r="BE425" s="280"/>
      <c r="BF425" s="284">
        <f t="shared" si="188"/>
        <v>0</v>
      </c>
      <c r="BG425" s="280"/>
      <c r="BH425" s="284">
        <f t="shared" si="189"/>
        <v>0</v>
      </c>
      <c r="BI425" s="280" t="str">
        <f t="shared" si="190"/>
        <v/>
      </c>
      <c r="BJ425" s="280"/>
      <c r="BK425" s="284">
        <f t="shared" si="191"/>
        <v>0</v>
      </c>
      <c r="BL425" s="280"/>
      <c r="BM425" s="284">
        <f t="shared" si="192"/>
        <v>0</v>
      </c>
      <c r="BN425" s="271">
        <f t="shared" si="193"/>
        <v>0</v>
      </c>
      <c r="BO425" s="271" t="str">
        <f t="shared" si="194"/>
        <v>Confection</v>
      </c>
      <c r="BP425" s="271">
        <f t="shared" si="195"/>
        <v>0</v>
      </c>
      <c r="BQ425" s="269"/>
      <c r="BR425" s="269"/>
      <c r="BS425" s="269"/>
      <c r="BT425" s="285"/>
      <c r="BU425" s="273"/>
    </row>
    <row r="426" spans="1:73" ht="60.75" thickBot="1" x14ac:dyDescent="0.3">
      <c r="A426" s="269"/>
      <c r="B426" s="270"/>
      <c r="C426" s="271" t="str">
        <f t="shared" si="168"/>
        <v/>
      </c>
      <c r="D426" s="271" t="str">
        <f t="shared" si="169"/>
        <v/>
      </c>
      <c r="E426" s="270"/>
      <c r="F426" s="273"/>
      <c r="G426" s="269"/>
      <c r="H426" s="274"/>
      <c r="I426" s="274"/>
      <c r="J426" s="274"/>
      <c r="K426" s="274"/>
      <c r="L426" s="274"/>
      <c r="M426" s="275"/>
      <c r="N426" s="274"/>
      <c r="O426" s="276" t="str">
        <f t="shared" si="170"/>
        <v>Compéter montant FI</v>
      </c>
      <c r="P426" s="277" t="str">
        <f t="shared" si="171"/>
        <v/>
      </c>
      <c r="Q426" s="274"/>
      <c r="R426" s="276" t="str">
        <f t="shared" si="172"/>
        <v>Compléter montant contrat</v>
      </c>
      <c r="S426" s="278" t="str">
        <f t="shared" si="173"/>
        <v/>
      </c>
      <c r="T426" s="274"/>
      <c r="U426" s="276" t="str">
        <f t="shared" si="174"/>
        <v>Compléter montant contrat</v>
      </c>
      <c r="V426" s="279"/>
      <c r="W426" s="279"/>
      <c r="X426" s="279"/>
      <c r="Y426" s="274"/>
      <c r="Z426" s="280"/>
      <c r="AA426" s="281" t="str">
        <f t="shared" si="175"/>
        <v>Compléter date émission</v>
      </c>
      <c r="AB426" s="269"/>
      <c r="AC426" s="269"/>
      <c r="AD426" s="282"/>
      <c r="AE426" s="282"/>
      <c r="AF426" s="270"/>
      <c r="AG426" s="269"/>
      <c r="AH426" s="269"/>
      <c r="AI426" s="269"/>
      <c r="AJ426" s="269"/>
      <c r="AK426" s="283" t="str">
        <f t="shared" si="176"/>
        <v>Compléter mode de gestion et montant FI</v>
      </c>
      <c r="AL426" s="270"/>
      <c r="AM426" s="270"/>
      <c r="AN426" s="270"/>
      <c r="AO426" s="280"/>
      <c r="AP426" s="281" t="str">
        <f t="shared" si="177"/>
        <v>Préciser montant FI, mode de passation et Type marché</v>
      </c>
      <c r="AQ426" s="281" t="str">
        <f t="shared" si="178"/>
        <v>Préciser montant FI, mode de passation et Type marché</v>
      </c>
      <c r="AR426" s="281" t="str">
        <f t="shared" si="179"/>
        <v>Préciser montant FI, mode de passation et Type marché</v>
      </c>
      <c r="AS426" s="281" t="str">
        <f t="shared" si="180"/>
        <v>Préciser montant FI, mode de passation et Type marché</v>
      </c>
      <c r="AT426" s="281" t="str">
        <f t="shared" si="181"/>
        <v>Préciser montant FI, mode de passation et Type marché</v>
      </c>
      <c r="AU426" s="281" t="str">
        <f t="shared" si="182"/>
        <v>Compléter délais du marché</v>
      </c>
      <c r="AV426" s="281" t="str">
        <f t="shared" si="183"/>
        <v>Compléter délais du marché</v>
      </c>
      <c r="AW426" s="280"/>
      <c r="AX426" s="284">
        <f t="shared" si="184"/>
        <v>0</v>
      </c>
      <c r="AY426" s="280"/>
      <c r="AZ426" s="284">
        <f t="shared" si="185"/>
        <v>0</v>
      </c>
      <c r="BA426" s="280"/>
      <c r="BB426" s="284">
        <f t="shared" si="186"/>
        <v>0</v>
      </c>
      <c r="BC426" s="280"/>
      <c r="BD426" s="284">
        <f t="shared" si="187"/>
        <v>0</v>
      </c>
      <c r="BE426" s="280"/>
      <c r="BF426" s="284">
        <f t="shared" si="188"/>
        <v>0</v>
      </c>
      <c r="BG426" s="280"/>
      <c r="BH426" s="284">
        <f t="shared" si="189"/>
        <v>0</v>
      </c>
      <c r="BI426" s="280" t="str">
        <f t="shared" si="190"/>
        <v/>
      </c>
      <c r="BJ426" s="280"/>
      <c r="BK426" s="284">
        <f t="shared" si="191"/>
        <v>0</v>
      </c>
      <c r="BL426" s="280"/>
      <c r="BM426" s="284">
        <f t="shared" si="192"/>
        <v>0</v>
      </c>
      <c r="BN426" s="271">
        <f t="shared" si="193"/>
        <v>0</v>
      </c>
      <c r="BO426" s="271" t="str">
        <f t="shared" si="194"/>
        <v>Confection</v>
      </c>
      <c r="BP426" s="271">
        <f t="shared" si="195"/>
        <v>0</v>
      </c>
      <c r="BQ426" s="269"/>
      <c r="BR426" s="269"/>
      <c r="BS426" s="269"/>
      <c r="BT426" s="285"/>
      <c r="BU426" s="273"/>
    </row>
    <row r="427" spans="1:73" ht="60.75" thickBot="1" x14ac:dyDescent="0.3">
      <c r="A427" s="269"/>
      <c r="B427" s="270"/>
      <c r="C427" s="271" t="str">
        <f t="shared" si="168"/>
        <v/>
      </c>
      <c r="D427" s="271" t="str">
        <f t="shared" si="169"/>
        <v/>
      </c>
      <c r="E427" s="270"/>
      <c r="F427" s="273"/>
      <c r="G427" s="269"/>
      <c r="H427" s="274"/>
      <c r="I427" s="274"/>
      <c r="J427" s="274"/>
      <c r="K427" s="274"/>
      <c r="L427" s="274"/>
      <c r="M427" s="275"/>
      <c r="N427" s="274"/>
      <c r="O427" s="276" t="str">
        <f t="shared" si="170"/>
        <v>Compéter montant FI</v>
      </c>
      <c r="P427" s="277" t="str">
        <f t="shared" si="171"/>
        <v/>
      </c>
      <c r="Q427" s="274"/>
      <c r="R427" s="276" t="str">
        <f t="shared" si="172"/>
        <v>Compléter montant contrat</v>
      </c>
      <c r="S427" s="278" t="str">
        <f t="shared" si="173"/>
        <v/>
      </c>
      <c r="T427" s="274"/>
      <c r="U427" s="276" t="str">
        <f t="shared" si="174"/>
        <v>Compléter montant contrat</v>
      </c>
      <c r="V427" s="279"/>
      <c r="W427" s="279"/>
      <c r="X427" s="279"/>
      <c r="Y427" s="274"/>
      <c r="Z427" s="280"/>
      <c r="AA427" s="281" t="str">
        <f t="shared" si="175"/>
        <v>Compléter date émission</v>
      </c>
      <c r="AB427" s="269"/>
      <c r="AC427" s="269"/>
      <c r="AD427" s="282"/>
      <c r="AE427" s="282"/>
      <c r="AF427" s="270"/>
      <c r="AG427" s="269"/>
      <c r="AH427" s="269"/>
      <c r="AI427" s="269"/>
      <c r="AJ427" s="269"/>
      <c r="AK427" s="283" t="str">
        <f t="shared" si="176"/>
        <v>Compléter mode de gestion et montant FI</v>
      </c>
      <c r="AL427" s="270"/>
      <c r="AM427" s="270"/>
      <c r="AN427" s="270"/>
      <c r="AO427" s="280"/>
      <c r="AP427" s="281" t="str">
        <f t="shared" si="177"/>
        <v>Préciser montant FI, mode de passation et Type marché</v>
      </c>
      <c r="AQ427" s="281" t="str">
        <f t="shared" si="178"/>
        <v>Préciser montant FI, mode de passation et Type marché</v>
      </c>
      <c r="AR427" s="281" t="str">
        <f t="shared" si="179"/>
        <v>Préciser montant FI, mode de passation et Type marché</v>
      </c>
      <c r="AS427" s="281" t="str">
        <f t="shared" si="180"/>
        <v>Préciser montant FI, mode de passation et Type marché</v>
      </c>
      <c r="AT427" s="281" t="str">
        <f t="shared" si="181"/>
        <v>Préciser montant FI, mode de passation et Type marché</v>
      </c>
      <c r="AU427" s="281" t="str">
        <f t="shared" si="182"/>
        <v>Compléter délais du marché</v>
      </c>
      <c r="AV427" s="281" t="str">
        <f t="shared" si="183"/>
        <v>Compléter délais du marché</v>
      </c>
      <c r="AW427" s="280"/>
      <c r="AX427" s="284">
        <f t="shared" si="184"/>
        <v>0</v>
      </c>
      <c r="AY427" s="280"/>
      <c r="AZ427" s="284">
        <f t="shared" si="185"/>
        <v>0</v>
      </c>
      <c r="BA427" s="280"/>
      <c r="BB427" s="284">
        <f t="shared" si="186"/>
        <v>0</v>
      </c>
      <c r="BC427" s="280"/>
      <c r="BD427" s="284">
        <f t="shared" si="187"/>
        <v>0</v>
      </c>
      <c r="BE427" s="280"/>
      <c r="BF427" s="284">
        <f t="shared" si="188"/>
        <v>0</v>
      </c>
      <c r="BG427" s="280"/>
      <c r="BH427" s="284">
        <f t="shared" si="189"/>
        <v>0</v>
      </c>
      <c r="BI427" s="280" t="str">
        <f t="shared" si="190"/>
        <v/>
      </c>
      <c r="BJ427" s="280"/>
      <c r="BK427" s="284">
        <f t="shared" si="191"/>
        <v>0</v>
      </c>
      <c r="BL427" s="280"/>
      <c r="BM427" s="284">
        <f t="shared" si="192"/>
        <v>0</v>
      </c>
      <c r="BN427" s="271">
        <f t="shared" si="193"/>
        <v>0</v>
      </c>
      <c r="BO427" s="271" t="str">
        <f t="shared" si="194"/>
        <v>Confection</v>
      </c>
      <c r="BP427" s="271">
        <f t="shared" si="195"/>
        <v>0</v>
      </c>
      <c r="BQ427" s="269"/>
      <c r="BR427" s="269"/>
      <c r="BS427" s="269"/>
      <c r="BT427" s="285"/>
      <c r="BU427" s="273"/>
    </row>
    <row r="428" spans="1:73" ht="60.75" thickBot="1" x14ac:dyDescent="0.3">
      <c r="A428" s="269"/>
      <c r="B428" s="270"/>
      <c r="C428" s="271" t="str">
        <f t="shared" si="168"/>
        <v/>
      </c>
      <c r="D428" s="271" t="str">
        <f t="shared" si="169"/>
        <v/>
      </c>
      <c r="E428" s="270"/>
      <c r="F428" s="273"/>
      <c r="G428" s="269"/>
      <c r="H428" s="274"/>
      <c r="I428" s="274"/>
      <c r="J428" s="274"/>
      <c r="K428" s="274"/>
      <c r="L428" s="274"/>
      <c r="M428" s="275"/>
      <c r="N428" s="274"/>
      <c r="O428" s="276" t="str">
        <f t="shared" si="170"/>
        <v>Compéter montant FI</v>
      </c>
      <c r="P428" s="277" t="str">
        <f t="shared" si="171"/>
        <v/>
      </c>
      <c r="Q428" s="274"/>
      <c r="R428" s="276" t="str">
        <f t="shared" si="172"/>
        <v>Compléter montant contrat</v>
      </c>
      <c r="S428" s="278" t="str">
        <f t="shared" si="173"/>
        <v/>
      </c>
      <c r="T428" s="274"/>
      <c r="U428" s="276" t="str">
        <f t="shared" si="174"/>
        <v>Compléter montant contrat</v>
      </c>
      <c r="V428" s="279"/>
      <c r="W428" s="279"/>
      <c r="X428" s="279"/>
      <c r="Y428" s="274"/>
      <c r="Z428" s="280"/>
      <c r="AA428" s="281" t="str">
        <f t="shared" si="175"/>
        <v>Compléter date émission</v>
      </c>
      <c r="AB428" s="269"/>
      <c r="AC428" s="269"/>
      <c r="AD428" s="282"/>
      <c r="AE428" s="282"/>
      <c r="AF428" s="270"/>
      <c r="AG428" s="269"/>
      <c r="AH428" s="269"/>
      <c r="AI428" s="269"/>
      <c r="AJ428" s="269"/>
      <c r="AK428" s="283" t="str">
        <f t="shared" si="176"/>
        <v>Compléter mode de gestion et montant FI</v>
      </c>
      <c r="AL428" s="270"/>
      <c r="AM428" s="270"/>
      <c r="AN428" s="270"/>
      <c r="AO428" s="280"/>
      <c r="AP428" s="281" t="str">
        <f t="shared" si="177"/>
        <v>Préciser montant FI, mode de passation et Type marché</v>
      </c>
      <c r="AQ428" s="281" t="str">
        <f t="shared" si="178"/>
        <v>Préciser montant FI, mode de passation et Type marché</v>
      </c>
      <c r="AR428" s="281" t="str">
        <f t="shared" si="179"/>
        <v>Préciser montant FI, mode de passation et Type marché</v>
      </c>
      <c r="AS428" s="281" t="str">
        <f t="shared" si="180"/>
        <v>Préciser montant FI, mode de passation et Type marché</v>
      </c>
      <c r="AT428" s="281" t="str">
        <f t="shared" si="181"/>
        <v>Préciser montant FI, mode de passation et Type marché</v>
      </c>
      <c r="AU428" s="281" t="str">
        <f t="shared" si="182"/>
        <v>Compléter délais du marché</v>
      </c>
      <c r="AV428" s="281" t="str">
        <f t="shared" si="183"/>
        <v>Compléter délais du marché</v>
      </c>
      <c r="AW428" s="280"/>
      <c r="AX428" s="284">
        <f t="shared" si="184"/>
        <v>0</v>
      </c>
      <c r="AY428" s="280"/>
      <c r="AZ428" s="284">
        <f t="shared" si="185"/>
        <v>0</v>
      </c>
      <c r="BA428" s="280"/>
      <c r="BB428" s="284">
        <f t="shared" si="186"/>
        <v>0</v>
      </c>
      <c r="BC428" s="280"/>
      <c r="BD428" s="284">
        <f t="shared" si="187"/>
        <v>0</v>
      </c>
      <c r="BE428" s="280"/>
      <c r="BF428" s="284">
        <f t="shared" si="188"/>
        <v>0</v>
      </c>
      <c r="BG428" s="280"/>
      <c r="BH428" s="284">
        <f t="shared" si="189"/>
        <v>0</v>
      </c>
      <c r="BI428" s="280" t="str">
        <f t="shared" si="190"/>
        <v/>
      </c>
      <c r="BJ428" s="280"/>
      <c r="BK428" s="284">
        <f t="shared" si="191"/>
        <v>0</v>
      </c>
      <c r="BL428" s="280"/>
      <c r="BM428" s="284">
        <f t="shared" si="192"/>
        <v>0</v>
      </c>
      <c r="BN428" s="271">
        <f t="shared" si="193"/>
        <v>0</v>
      </c>
      <c r="BO428" s="271" t="str">
        <f t="shared" si="194"/>
        <v>Confection</v>
      </c>
      <c r="BP428" s="271">
        <f t="shared" si="195"/>
        <v>0</v>
      </c>
      <c r="BQ428" s="269"/>
      <c r="BR428" s="269"/>
      <c r="BS428" s="269"/>
      <c r="BT428" s="285"/>
      <c r="BU428" s="273"/>
    </row>
    <row r="429" spans="1:73" ht="60.75" thickBot="1" x14ac:dyDescent="0.3">
      <c r="A429" s="269"/>
      <c r="B429" s="270"/>
      <c r="C429" s="271" t="str">
        <f t="shared" si="168"/>
        <v/>
      </c>
      <c r="D429" s="271" t="str">
        <f t="shared" si="169"/>
        <v/>
      </c>
      <c r="E429" s="270"/>
      <c r="F429" s="273"/>
      <c r="G429" s="269"/>
      <c r="H429" s="274"/>
      <c r="I429" s="274"/>
      <c r="J429" s="274"/>
      <c r="K429" s="274"/>
      <c r="L429" s="274"/>
      <c r="M429" s="275"/>
      <c r="N429" s="274"/>
      <c r="O429" s="276" t="str">
        <f t="shared" si="170"/>
        <v>Compéter montant FI</v>
      </c>
      <c r="P429" s="277" t="str">
        <f t="shared" si="171"/>
        <v/>
      </c>
      <c r="Q429" s="274"/>
      <c r="R429" s="276" t="str">
        <f t="shared" si="172"/>
        <v>Compléter montant contrat</v>
      </c>
      <c r="S429" s="278" t="str">
        <f t="shared" si="173"/>
        <v/>
      </c>
      <c r="T429" s="274"/>
      <c r="U429" s="276" t="str">
        <f t="shared" si="174"/>
        <v>Compléter montant contrat</v>
      </c>
      <c r="V429" s="279"/>
      <c r="W429" s="279"/>
      <c r="X429" s="279"/>
      <c r="Y429" s="274"/>
      <c r="Z429" s="280"/>
      <c r="AA429" s="281" t="str">
        <f t="shared" si="175"/>
        <v>Compléter date émission</v>
      </c>
      <c r="AB429" s="269"/>
      <c r="AC429" s="269"/>
      <c r="AD429" s="282"/>
      <c r="AE429" s="282"/>
      <c r="AF429" s="270"/>
      <c r="AG429" s="269"/>
      <c r="AH429" s="269"/>
      <c r="AI429" s="269"/>
      <c r="AJ429" s="269"/>
      <c r="AK429" s="283" t="str">
        <f t="shared" si="176"/>
        <v>Compléter mode de gestion et montant FI</v>
      </c>
      <c r="AL429" s="270"/>
      <c r="AM429" s="270"/>
      <c r="AN429" s="270"/>
      <c r="AO429" s="280"/>
      <c r="AP429" s="281" t="str">
        <f t="shared" si="177"/>
        <v>Préciser montant FI, mode de passation et Type marché</v>
      </c>
      <c r="AQ429" s="281" t="str">
        <f t="shared" si="178"/>
        <v>Préciser montant FI, mode de passation et Type marché</v>
      </c>
      <c r="AR429" s="281" t="str">
        <f t="shared" si="179"/>
        <v>Préciser montant FI, mode de passation et Type marché</v>
      </c>
      <c r="AS429" s="281" t="str">
        <f t="shared" si="180"/>
        <v>Préciser montant FI, mode de passation et Type marché</v>
      </c>
      <c r="AT429" s="281" t="str">
        <f t="shared" si="181"/>
        <v>Préciser montant FI, mode de passation et Type marché</v>
      </c>
      <c r="AU429" s="281" t="str">
        <f t="shared" si="182"/>
        <v>Compléter délais du marché</v>
      </c>
      <c r="AV429" s="281" t="str">
        <f t="shared" si="183"/>
        <v>Compléter délais du marché</v>
      </c>
      <c r="AW429" s="280"/>
      <c r="AX429" s="284">
        <f t="shared" si="184"/>
        <v>0</v>
      </c>
      <c r="AY429" s="280"/>
      <c r="AZ429" s="284">
        <f t="shared" si="185"/>
        <v>0</v>
      </c>
      <c r="BA429" s="280"/>
      <c r="BB429" s="284">
        <f t="shared" si="186"/>
        <v>0</v>
      </c>
      <c r="BC429" s="280"/>
      <c r="BD429" s="284">
        <f t="shared" si="187"/>
        <v>0</v>
      </c>
      <c r="BE429" s="280"/>
      <c r="BF429" s="284">
        <f t="shared" si="188"/>
        <v>0</v>
      </c>
      <c r="BG429" s="280"/>
      <c r="BH429" s="284">
        <f t="shared" si="189"/>
        <v>0</v>
      </c>
      <c r="BI429" s="280" t="str">
        <f t="shared" si="190"/>
        <v/>
      </c>
      <c r="BJ429" s="280"/>
      <c r="BK429" s="284">
        <f t="shared" si="191"/>
        <v>0</v>
      </c>
      <c r="BL429" s="280"/>
      <c r="BM429" s="284">
        <f t="shared" si="192"/>
        <v>0</v>
      </c>
      <c r="BN429" s="271">
        <f t="shared" si="193"/>
        <v>0</v>
      </c>
      <c r="BO429" s="271" t="str">
        <f t="shared" si="194"/>
        <v>Confection</v>
      </c>
      <c r="BP429" s="271">
        <f t="shared" si="195"/>
        <v>0</v>
      </c>
      <c r="BQ429" s="269"/>
      <c r="BR429" s="269"/>
      <c r="BS429" s="269"/>
      <c r="BT429" s="285"/>
      <c r="BU429" s="273"/>
    </row>
    <row r="430" spans="1:73" ht="60.75" thickBot="1" x14ac:dyDescent="0.3">
      <c r="A430" s="269"/>
      <c r="B430" s="270"/>
      <c r="C430" s="271" t="str">
        <f t="shared" si="168"/>
        <v/>
      </c>
      <c r="D430" s="271" t="str">
        <f t="shared" si="169"/>
        <v/>
      </c>
      <c r="E430" s="270"/>
      <c r="F430" s="273"/>
      <c r="G430" s="269"/>
      <c r="H430" s="274"/>
      <c r="I430" s="274"/>
      <c r="J430" s="274"/>
      <c r="K430" s="274"/>
      <c r="L430" s="274"/>
      <c r="M430" s="275"/>
      <c r="N430" s="274"/>
      <c r="O430" s="276" t="str">
        <f t="shared" si="170"/>
        <v>Compéter montant FI</v>
      </c>
      <c r="P430" s="277" t="str">
        <f t="shared" si="171"/>
        <v/>
      </c>
      <c r="Q430" s="274"/>
      <c r="R430" s="276" t="str">
        <f t="shared" si="172"/>
        <v>Compléter montant contrat</v>
      </c>
      <c r="S430" s="278" t="str">
        <f t="shared" si="173"/>
        <v/>
      </c>
      <c r="T430" s="274"/>
      <c r="U430" s="276" t="str">
        <f t="shared" si="174"/>
        <v>Compléter montant contrat</v>
      </c>
      <c r="V430" s="279"/>
      <c r="W430" s="279"/>
      <c r="X430" s="279"/>
      <c r="Y430" s="274"/>
      <c r="Z430" s="280"/>
      <c r="AA430" s="281" t="str">
        <f t="shared" si="175"/>
        <v>Compléter date émission</v>
      </c>
      <c r="AB430" s="269"/>
      <c r="AC430" s="269"/>
      <c r="AD430" s="282"/>
      <c r="AE430" s="282"/>
      <c r="AF430" s="270"/>
      <c r="AG430" s="269"/>
      <c r="AH430" s="269"/>
      <c r="AI430" s="269"/>
      <c r="AJ430" s="269"/>
      <c r="AK430" s="283" t="str">
        <f t="shared" si="176"/>
        <v>Compléter mode de gestion et montant FI</v>
      </c>
      <c r="AL430" s="270"/>
      <c r="AM430" s="270"/>
      <c r="AN430" s="270"/>
      <c r="AO430" s="280"/>
      <c r="AP430" s="281" t="str">
        <f t="shared" si="177"/>
        <v>Préciser montant FI, mode de passation et Type marché</v>
      </c>
      <c r="AQ430" s="281" t="str">
        <f t="shared" si="178"/>
        <v>Préciser montant FI, mode de passation et Type marché</v>
      </c>
      <c r="AR430" s="281" t="str">
        <f t="shared" si="179"/>
        <v>Préciser montant FI, mode de passation et Type marché</v>
      </c>
      <c r="AS430" s="281" t="str">
        <f t="shared" si="180"/>
        <v>Préciser montant FI, mode de passation et Type marché</v>
      </c>
      <c r="AT430" s="281" t="str">
        <f t="shared" si="181"/>
        <v>Préciser montant FI, mode de passation et Type marché</v>
      </c>
      <c r="AU430" s="281" t="str">
        <f t="shared" si="182"/>
        <v>Compléter délais du marché</v>
      </c>
      <c r="AV430" s="281" t="str">
        <f t="shared" si="183"/>
        <v>Compléter délais du marché</v>
      </c>
      <c r="AW430" s="280"/>
      <c r="AX430" s="284">
        <f t="shared" si="184"/>
        <v>0</v>
      </c>
      <c r="AY430" s="280"/>
      <c r="AZ430" s="284">
        <f t="shared" si="185"/>
        <v>0</v>
      </c>
      <c r="BA430" s="280"/>
      <c r="BB430" s="284">
        <f t="shared" si="186"/>
        <v>0</v>
      </c>
      <c r="BC430" s="280"/>
      <c r="BD430" s="284">
        <f t="shared" si="187"/>
        <v>0</v>
      </c>
      <c r="BE430" s="280"/>
      <c r="BF430" s="284">
        <f t="shared" si="188"/>
        <v>0</v>
      </c>
      <c r="BG430" s="280"/>
      <c r="BH430" s="284">
        <f t="shared" si="189"/>
        <v>0</v>
      </c>
      <c r="BI430" s="280" t="str">
        <f t="shared" si="190"/>
        <v/>
      </c>
      <c r="BJ430" s="280"/>
      <c r="BK430" s="284">
        <f t="shared" si="191"/>
        <v>0</v>
      </c>
      <c r="BL430" s="280"/>
      <c r="BM430" s="284">
        <f t="shared" si="192"/>
        <v>0</v>
      </c>
      <c r="BN430" s="271">
        <f t="shared" si="193"/>
        <v>0</v>
      </c>
      <c r="BO430" s="271" t="str">
        <f t="shared" si="194"/>
        <v>Confection</v>
      </c>
      <c r="BP430" s="271">
        <f t="shared" si="195"/>
        <v>0</v>
      </c>
      <c r="BQ430" s="269"/>
      <c r="BR430" s="269"/>
      <c r="BS430" s="269"/>
      <c r="BT430" s="285"/>
      <c r="BU430" s="273"/>
    </row>
    <row r="431" spans="1:73" ht="60.75" thickBot="1" x14ac:dyDescent="0.3">
      <c r="A431" s="269"/>
      <c r="B431" s="270"/>
      <c r="C431" s="271" t="str">
        <f t="shared" si="168"/>
        <v/>
      </c>
      <c r="D431" s="271" t="str">
        <f t="shared" si="169"/>
        <v/>
      </c>
      <c r="E431" s="270"/>
      <c r="F431" s="273"/>
      <c r="G431" s="269"/>
      <c r="H431" s="274"/>
      <c r="I431" s="274"/>
      <c r="J431" s="274"/>
      <c r="K431" s="274"/>
      <c r="L431" s="274"/>
      <c r="M431" s="275"/>
      <c r="N431" s="274"/>
      <c r="O431" s="276" t="str">
        <f t="shared" si="170"/>
        <v>Compéter montant FI</v>
      </c>
      <c r="P431" s="277" t="str">
        <f t="shared" si="171"/>
        <v/>
      </c>
      <c r="Q431" s="274"/>
      <c r="R431" s="276" t="str">
        <f t="shared" si="172"/>
        <v>Compléter montant contrat</v>
      </c>
      <c r="S431" s="278" t="str">
        <f t="shared" si="173"/>
        <v/>
      </c>
      <c r="T431" s="274"/>
      <c r="U431" s="276" t="str">
        <f t="shared" si="174"/>
        <v>Compléter montant contrat</v>
      </c>
      <c r="V431" s="279"/>
      <c r="W431" s="279"/>
      <c r="X431" s="279"/>
      <c r="Y431" s="274"/>
      <c r="Z431" s="280"/>
      <c r="AA431" s="281" t="str">
        <f t="shared" si="175"/>
        <v>Compléter date émission</v>
      </c>
      <c r="AB431" s="269"/>
      <c r="AC431" s="269"/>
      <c r="AD431" s="282"/>
      <c r="AE431" s="282"/>
      <c r="AF431" s="270"/>
      <c r="AG431" s="269"/>
      <c r="AH431" s="269"/>
      <c r="AI431" s="269"/>
      <c r="AJ431" s="269"/>
      <c r="AK431" s="283" t="str">
        <f t="shared" si="176"/>
        <v>Compléter mode de gestion et montant FI</v>
      </c>
      <c r="AL431" s="270"/>
      <c r="AM431" s="270"/>
      <c r="AN431" s="270"/>
      <c r="AO431" s="280"/>
      <c r="AP431" s="281" t="str">
        <f t="shared" si="177"/>
        <v>Préciser montant FI, mode de passation et Type marché</v>
      </c>
      <c r="AQ431" s="281" t="str">
        <f t="shared" si="178"/>
        <v>Préciser montant FI, mode de passation et Type marché</v>
      </c>
      <c r="AR431" s="281" t="str">
        <f t="shared" si="179"/>
        <v>Préciser montant FI, mode de passation et Type marché</v>
      </c>
      <c r="AS431" s="281" t="str">
        <f t="shared" si="180"/>
        <v>Préciser montant FI, mode de passation et Type marché</v>
      </c>
      <c r="AT431" s="281" t="str">
        <f t="shared" si="181"/>
        <v>Préciser montant FI, mode de passation et Type marché</v>
      </c>
      <c r="AU431" s="281" t="str">
        <f t="shared" si="182"/>
        <v>Compléter délais du marché</v>
      </c>
      <c r="AV431" s="281" t="str">
        <f t="shared" si="183"/>
        <v>Compléter délais du marché</v>
      </c>
      <c r="AW431" s="280"/>
      <c r="AX431" s="284">
        <f t="shared" si="184"/>
        <v>0</v>
      </c>
      <c r="AY431" s="280"/>
      <c r="AZ431" s="284">
        <f t="shared" si="185"/>
        <v>0</v>
      </c>
      <c r="BA431" s="280"/>
      <c r="BB431" s="284">
        <f t="shared" si="186"/>
        <v>0</v>
      </c>
      <c r="BC431" s="280"/>
      <c r="BD431" s="284">
        <f t="shared" si="187"/>
        <v>0</v>
      </c>
      <c r="BE431" s="280"/>
      <c r="BF431" s="284">
        <f t="shared" si="188"/>
        <v>0</v>
      </c>
      <c r="BG431" s="280"/>
      <c r="BH431" s="284">
        <f t="shared" si="189"/>
        <v>0</v>
      </c>
      <c r="BI431" s="280" t="str">
        <f t="shared" si="190"/>
        <v/>
      </c>
      <c r="BJ431" s="280"/>
      <c r="BK431" s="284">
        <f t="shared" si="191"/>
        <v>0</v>
      </c>
      <c r="BL431" s="280"/>
      <c r="BM431" s="284">
        <f t="shared" si="192"/>
        <v>0</v>
      </c>
      <c r="BN431" s="271">
        <f t="shared" si="193"/>
        <v>0</v>
      </c>
      <c r="BO431" s="271" t="str">
        <f t="shared" si="194"/>
        <v>Confection</v>
      </c>
      <c r="BP431" s="271">
        <f t="shared" si="195"/>
        <v>0</v>
      </c>
      <c r="BQ431" s="269"/>
      <c r="BR431" s="269"/>
      <c r="BS431" s="269"/>
      <c r="BT431" s="285"/>
      <c r="BU431" s="273"/>
    </row>
    <row r="432" spans="1:73" ht="60.75" thickBot="1" x14ac:dyDescent="0.3">
      <c r="A432" s="269"/>
      <c r="B432" s="270"/>
      <c r="C432" s="271" t="str">
        <f t="shared" si="168"/>
        <v/>
      </c>
      <c r="D432" s="271" t="str">
        <f t="shared" si="169"/>
        <v/>
      </c>
      <c r="E432" s="270"/>
      <c r="F432" s="273"/>
      <c r="G432" s="269"/>
      <c r="H432" s="274"/>
      <c r="I432" s="274"/>
      <c r="J432" s="274"/>
      <c r="K432" s="274"/>
      <c r="L432" s="274"/>
      <c r="M432" s="275"/>
      <c r="N432" s="274"/>
      <c r="O432" s="276" t="str">
        <f t="shared" si="170"/>
        <v>Compéter montant FI</v>
      </c>
      <c r="P432" s="277" t="str">
        <f t="shared" si="171"/>
        <v/>
      </c>
      <c r="Q432" s="274"/>
      <c r="R432" s="276" t="str">
        <f t="shared" si="172"/>
        <v>Compléter montant contrat</v>
      </c>
      <c r="S432" s="278" t="str">
        <f t="shared" si="173"/>
        <v/>
      </c>
      <c r="T432" s="274"/>
      <c r="U432" s="276" t="str">
        <f t="shared" si="174"/>
        <v>Compléter montant contrat</v>
      </c>
      <c r="V432" s="279"/>
      <c r="W432" s="279"/>
      <c r="X432" s="279"/>
      <c r="Y432" s="274"/>
      <c r="Z432" s="280"/>
      <c r="AA432" s="281" t="str">
        <f t="shared" si="175"/>
        <v>Compléter date émission</v>
      </c>
      <c r="AB432" s="269"/>
      <c r="AC432" s="269"/>
      <c r="AD432" s="282"/>
      <c r="AE432" s="282"/>
      <c r="AF432" s="270"/>
      <c r="AG432" s="269"/>
      <c r="AH432" s="269"/>
      <c r="AI432" s="269"/>
      <c r="AJ432" s="269"/>
      <c r="AK432" s="283" t="str">
        <f t="shared" si="176"/>
        <v>Compléter mode de gestion et montant FI</v>
      </c>
      <c r="AL432" s="270"/>
      <c r="AM432" s="270"/>
      <c r="AN432" s="270"/>
      <c r="AO432" s="280"/>
      <c r="AP432" s="281" t="str">
        <f t="shared" si="177"/>
        <v>Préciser montant FI, mode de passation et Type marché</v>
      </c>
      <c r="AQ432" s="281" t="str">
        <f t="shared" si="178"/>
        <v>Préciser montant FI, mode de passation et Type marché</v>
      </c>
      <c r="AR432" s="281" t="str">
        <f t="shared" si="179"/>
        <v>Préciser montant FI, mode de passation et Type marché</v>
      </c>
      <c r="AS432" s="281" t="str">
        <f t="shared" si="180"/>
        <v>Préciser montant FI, mode de passation et Type marché</v>
      </c>
      <c r="AT432" s="281" t="str">
        <f t="shared" si="181"/>
        <v>Préciser montant FI, mode de passation et Type marché</v>
      </c>
      <c r="AU432" s="281" t="str">
        <f t="shared" si="182"/>
        <v>Compléter délais du marché</v>
      </c>
      <c r="AV432" s="281" t="str">
        <f t="shared" si="183"/>
        <v>Compléter délais du marché</v>
      </c>
      <c r="AW432" s="280"/>
      <c r="AX432" s="284">
        <f t="shared" si="184"/>
        <v>0</v>
      </c>
      <c r="AY432" s="280"/>
      <c r="AZ432" s="284">
        <f t="shared" si="185"/>
        <v>0</v>
      </c>
      <c r="BA432" s="280"/>
      <c r="BB432" s="284">
        <f t="shared" si="186"/>
        <v>0</v>
      </c>
      <c r="BC432" s="280"/>
      <c r="BD432" s="284">
        <f t="shared" si="187"/>
        <v>0</v>
      </c>
      <c r="BE432" s="280"/>
      <c r="BF432" s="284">
        <f t="shared" si="188"/>
        <v>0</v>
      </c>
      <c r="BG432" s="280"/>
      <c r="BH432" s="284">
        <f t="shared" si="189"/>
        <v>0</v>
      </c>
      <c r="BI432" s="280" t="str">
        <f t="shared" si="190"/>
        <v/>
      </c>
      <c r="BJ432" s="280"/>
      <c r="BK432" s="284">
        <f t="shared" si="191"/>
        <v>0</v>
      </c>
      <c r="BL432" s="280"/>
      <c r="BM432" s="284">
        <f t="shared" si="192"/>
        <v>0</v>
      </c>
      <c r="BN432" s="271">
        <f t="shared" si="193"/>
        <v>0</v>
      </c>
      <c r="BO432" s="271" t="str">
        <f t="shared" si="194"/>
        <v>Confection</v>
      </c>
      <c r="BP432" s="271">
        <f t="shared" si="195"/>
        <v>0</v>
      </c>
      <c r="BQ432" s="269"/>
      <c r="BR432" s="269"/>
      <c r="BS432" s="269"/>
      <c r="BT432" s="285"/>
      <c r="BU432" s="273"/>
    </row>
    <row r="433" spans="1:73" ht="60.75" thickBot="1" x14ac:dyDescent="0.3">
      <c r="A433" s="269"/>
      <c r="B433" s="270"/>
      <c r="C433" s="271" t="str">
        <f t="shared" si="168"/>
        <v/>
      </c>
      <c r="D433" s="271" t="str">
        <f t="shared" si="169"/>
        <v/>
      </c>
      <c r="E433" s="270"/>
      <c r="F433" s="273"/>
      <c r="G433" s="269"/>
      <c r="H433" s="274"/>
      <c r="I433" s="274"/>
      <c r="J433" s="274"/>
      <c r="K433" s="274"/>
      <c r="L433" s="274"/>
      <c r="M433" s="275"/>
      <c r="N433" s="274"/>
      <c r="O433" s="276" t="str">
        <f t="shared" si="170"/>
        <v>Compéter montant FI</v>
      </c>
      <c r="P433" s="277" t="str">
        <f t="shared" si="171"/>
        <v/>
      </c>
      <c r="Q433" s="274"/>
      <c r="R433" s="276" t="str">
        <f t="shared" si="172"/>
        <v>Compléter montant contrat</v>
      </c>
      <c r="S433" s="278" t="str">
        <f t="shared" si="173"/>
        <v/>
      </c>
      <c r="T433" s="274"/>
      <c r="U433" s="276" t="str">
        <f t="shared" si="174"/>
        <v>Compléter montant contrat</v>
      </c>
      <c r="V433" s="279"/>
      <c r="W433" s="279"/>
      <c r="X433" s="279"/>
      <c r="Y433" s="274"/>
      <c r="Z433" s="280"/>
      <c r="AA433" s="281" t="str">
        <f t="shared" si="175"/>
        <v>Compléter date émission</v>
      </c>
      <c r="AB433" s="269"/>
      <c r="AC433" s="269"/>
      <c r="AD433" s="282"/>
      <c r="AE433" s="282"/>
      <c r="AF433" s="270"/>
      <c r="AG433" s="269"/>
      <c r="AH433" s="269"/>
      <c r="AI433" s="269"/>
      <c r="AJ433" s="269"/>
      <c r="AK433" s="283" t="str">
        <f t="shared" si="176"/>
        <v>Compléter mode de gestion et montant FI</v>
      </c>
      <c r="AL433" s="270"/>
      <c r="AM433" s="270"/>
      <c r="AN433" s="270"/>
      <c r="AO433" s="280"/>
      <c r="AP433" s="281" t="str">
        <f t="shared" si="177"/>
        <v>Préciser montant FI, mode de passation et Type marché</v>
      </c>
      <c r="AQ433" s="281" t="str">
        <f t="shared" si="178"/>
        <v>Préciser montant FI, mode de passation et Type marché</v>
      </c>
      <c r="AR433" s="281" t="str">
        <f t="shared" si="179"/>
        <v>Préciser montant FI, mode de passation et Type marché</v>
      </c>
      <c r="AS433" s="281" t="str">
        <f t="shared" si="180"/>
        <v>Préciser montant FI, mode de passation et Type marché</v>
      </c>
      <c r="AT433" s="281" t="str">
        <f t="shared" si="181"/>
        <v>Préciser montant FI, mode de passation et Type marché</v>
      </c>
      <c r="AU433" s="281" t="str">
        <f t="shared" si="182"/>
        <v>Compléter délais du marché</v>
      </c>
      <c r="AV433" s="281" t="str">
        <f t="shared" si="183"/>
        <v>Compléter délais du marché</v>
      </c>
      <c r="AW433" s="280"/>
      <c r="AX433" s="284">
        <f t="shared" si="184"/>
        <v>0</v>
      </c>
      <c r="AY433" s="280"/>
      <c r="AZ433" s="284">
        <f t="shared" si="185"/>
        <v>0</v>
      </c>
      <c r="BA433" s="280"/>
      <c r="BB433" s="284">
        <f t="shared" si="186"/>
        <v>0</v>
      </c>
      <c r="BC433" s="280"/>
      <c r="BD433" s="284">
        <f t="shared" si="187"/>
        <v>0</v>
      </c>
      <c r="BE433" s="280"/>
      <c r="BF433" s="284">
        <f t="shared" si="188"/>
        <v>0</v>
      </c>
      <c r="BG433" s="280"/>
      <c r="BH433" s="284">
        <f t="shared" si="189"/>
        <v>0</v>
      </c>
      <c r="BI433" s="280" t="str">
        <f t="shared" si="190"/>
        <v/>
      </c>
      <c r="BJ433" s="280"/>
      <c r="BK433" s="284">
        <f t="shared" si="191"/>
        <v>0</v>
      </c>
      <c r="BL433" s="280"/>
      <c r="BM433" s="284">
        <f t="shared" si="192"/>
        <v>0</v>
      </c>
      <c r="BN433" s="271">
        <f t="shared" si="193"/>
        <v>0</v>
      </c>
      <c r="BO433" s="271" t="str">
        <f t="shared" si="194"/>
        <v>Confection</v>
      </c>
      <c r="BP433" s="271">
        <f t="shared" si="195"/>
        <v>0</v>
      </c>
      <c r="BQ433" s="269"/>
      <c r="BR433" s="269"/>
      <c r="BS433" s="269"/>
      <c r="BT433" s="285"/>
      <c r="BU433" s="273"/>
    </row>
    <row r="434" spans="1:73" ht="60.75" thickBot="1" x14ac:dyDescent="0.3">
      <c r="A434" s="269"/>
      <c r="B434" s="270"/>
      <c r="C434" s="271" t="str">
        <f t="shared" si="168"/>
        <v/>
      </c>
      <c r="D434" s="271" t="str">
        <f t="shared" si="169"/>
        <v/>
      </c>
      <c r="E434" s="270"/>
      <c r="F434" s="273"/>
      <c r="G434" s="269"/>
      <c r="H434" s="274"/>
      <c r="I434" s="274"/>
      <c r="J434" s="274"/>
      <c r="K434" s="274"/>
      <c r="L434" s="274"/>
      <c r="M434" s="275"/>
      <c r="N434" s="274"/>
      <c r="O434" s="276" t="str">
        <f t="shared" si="170"/>
        <v>Compéter montant FI</v>
      </c>
      <c r="P434" s="277" t="str">
        <f t="shared" si="171"/>
        <v/>
      </c>
      <c r="Q434" s="274"/>
      <c r="R434" s="276" t="str">
        <f t="shared" si="172"/>
        <v>Compléter montant contrat</v>
      </c>
      <c r="S434" s="278" t="str">
        <f t="shared" si="173"/>
        <v/>
      </c>
      <c r="T434" s="274"/>
      <c r="U434" s="276" t="str">
        <f t="shared" si="174"/>
        <v>Compléter montant contrat</v>
      </c>
      <c r="V434" s="279"/>
      <c r="W434" s="279"/>
      <c r="X434" s="279"/>
      <c r="Y434" s="274"/>
      <c r="Z434" s="280"/>
      <c r="AA434" s="281" t="str">
        <f t="shared" si="175"/>
        <v>Compléter date émission</v>
      </c>
      <c r="AB434" s="269"/>
      <c r="AC434" s="269"/>
      <c r="AD434" s="282"/>
      <c r="AE434" s="282"/>
      <c r="AF434" s="270"/>
      <c r="AG434" s="269"/>
      <c r="AH434" s="269"/>
      <c r="AI434" s="269"/>
      <c r="AJ434" s="269"/>
      <c r="AK434" s="283" t="str">
        <f t="shared" si="176"/>
        <v>Compléter mode de gestion et montant FI</v>
      </c>
      <c r="AL434" s="270"/>
      <c r="AM434" s="270"/>
      <c r="AN434" s="270"/>
      <c r="AO434" s="280"/>
      <c r="AP434" s="281" t="str">
        <f t="shared" si="177"/>
        <v>Préciser montant FI, mode de passation et Type marché</v>
      </c>
      <c r="AQ434" s="281" t="str">
        <f t="shared" si="178"/>
        <v>Préciser montant FI, mode de passation et Type marché</v>
      </c>
      <c r="AR434" s="281" t="str">
        <f t="shared" si="179"/>
        <v>Préciser montant FI, mode de passation et Type marché</v>
      </c>
      <c r="AS434" s="281" t="str">
        <f t="shared" si="180"/>
        <v>Préciser montant FI, mode de passation et Type marché</v>
      </c>
      <c r="AT434" s="281" t="str">
        <f t="shared" si="181"/>
        <v>Préciser montant FI, mode de passation et Type marché</v>
      </c>
      <c r="AU434" s="281" t="str">
        <f t="shared" si="182"/>
        <v>Compléter délais du marché</v>
      </c>
      <c r="AV434" s="281" t="str">
        <f t="shared" si="183"/>
        <v>Compléter délais du marché</v>
      </c>
      <c r="AW434" s="280"/>
      <c r="AX434" s="284">
        <f t="shared" si="184"/>
        <v>0</v>
      </c>
      <c r="AY434" s="280"/>
      <c r="AZ434" s="284">
        <f t="shared" si="185"/>
        <v>0</v>
      </c>
      <c r="BA434" s="280"/>
      <c r="BB434" s="284">
        <f t="shared" si="186"/>
        <v>0</v>
      </c>
      <c r="BC434" s="280"/>
      <c r="BD434" s="284">
        <f t="shared" si="187"/>
        <v>0</v>
      </c>
      <c r="BE434" s="280"/>
      <c r="BF434" s="284">
        <f t="shared" si="188"/>
        <v>0</v>
      </c>
      <c r="BG434" s="280"/>
      <c r="BH434" s="284">
        <f t="shared" si="189"/>
        <v>0</v>
      </c>
      <c r="BI434" s="280" t="str">
        <f t="shared" si="190"/>
        <v/>
      </c>
      <c r="BJ434" s="280"/>
      <c r="BK434" s="284">
        <f t="shared" si="191"/>
        <v>0</v>
      </c>
      <c r="BL434" s="280"/>
      <c r="BM434" s="284">
        <f t="shared" si="192"/>
        <v>0</v>
      </c>
      <c r="BN434" s="271">
        <f t="shared" si="193"/>
        <v>0</v>
      </c>
      <c r="BO434" s="271" t="str">
        <f t="shared" si="194"/>
        <v>Confection</v>
      </c>
      <c r="BP434" s="271">
        <f t="shared" si="195"/>
        <v>0</v>
      </c>
      <c r="BQ434" s="269"/>
      <c r="BR434" s="269"/>
      <c r="BS434" s="269"/>
      <c r="BT434" s="285"/>
      <c r="BU434" s="273"/>
    </row>
    <row r="435" spans="1:73" ht="60.75" thickBot="1" x14ac:dyDescent="0.3">
      <c r="A435" s="269"/>
      <c r="B435" s="270"/>
      <c r="C435" s="271" t="str">
        <f t="shared" si="168"/>
        <v/>
      </c>
      <c r="D435" s="271" t="str">
        <f t="shared" si="169"/>
        <v/>
      </c>
      <c r="E435" s="270"/>
      <c r="F435" s="273"/>
      <c r="G435" s="269"/>
      <c r="H435" s="274"/>
      <c r="I435" s="274"/>
      <c r="J435" s="274"/>
      <c r="K435" s="274"/>
      <c r="L435" s="274"/>
      <c r="M435" s="275"/>
      <c r="N435" s="274"/>
      <c r="O435" s="276" t="str">
        <f t="shared" si="170"/>
        <v>Compéter montant FI</v>
      </c>
      <c r="P435" s="277" t="str">
        <f t="shared" si="171"/>
        <v/>
      </c>
      <c r="Q435" s="274"/>
      <c r="R435" s="276" t="str">
        <f t="shared" si="172"/>
        <v>Compléter montant contrat</v>
      </c>
      <c r="S435" s="278" t="str">
        <f t="shared" si="173"/>
        <v/>
      </c>
      <c r="T435" s="274"/>
      <c r="U435" s="276" t="str">
        <f t="shared" si="174"/>
        <v>Compléter montant contrat</v>
      </c>
      <c r="V435" s="279"/>
      <c r="W435" s="279"/>
      <c r="X435" s="279"/>
      <c r="Y435" s="274"/>
      <c r="Z435" s="280"/>
      <c r="AA435" s="281" t="str">
        <f t="shared" si="175"/>
        <v>Compléter date émission</v>
      </c>
      <c r="AB435" s="269"/>
      <c r="AC435" s="269"/>
      <c r="AD435" s="282"/>
      <c r="AE435" s="282"/>
      <c r="AF435" s="270"/>
      <c r="AG435" s="269"/>
      <c r="AH435" s="269"/>
      <c r="AI435" s="269"/>
      <c r="AJ435" s="269"/>
      <c r="AK435" s="283" t="str">
        <f t="shared" si="176"/>
        <v>Compléter mode de gestion et montant FI</v>
      </c>
      <c r="AL435" s="270"/>
      <c r="AM435" s="270"/>
      <c r="AN435" s="270"/>
      <c r="AO435" s="280"/>
      <c r="AP435" s="281" t="str">
        <f t="shared" si="177"/>
        <v>Préciser montant FI, mode de passation et Type marché</v>
      </c>
      <c r="AQ435" s="281" t="str">
        <f t="shared" si="178"/>
        <v>Préciser montant FI, mode de passation et Type marché</v>
      </c>
      <c r="AR435" s="281" t="str">
        <f t="shared" si="179"/>
        <v>Préciser montant FI, mode de passation et Type marché</v>
      </c>
      <c r="AS435" s="281" t="str">
        <f t="shared" si="180"/>
        <v>Préciser montant FI, mode de passation et Type marché</v>
      </c>
      <c r="AT435" s="281" t="str">
        <f t="shared" si="181"/>
        <v>Préciser montant FI, mode de passation et Type marché</v>
      </c>
      <c r="AU435" s="281" t="str">
        <f t="shared" si="182"/>
        <v>Compléter délais du marché</v>
      </c>
      <c r="AV435" s="281" t="str">
        <f t="shared" si="183"/>
        <v>Compléter délais du marché</v>
      </c>
      <c r="AW435" s="280"/>
      <c r="AX435" s="284">
        <f t="shared" si="184"/>
        <v>0</v>
      </c>
      <c r="AY435" s="280"/>
      <c r="AZ435" s="284">
        <f t="shared" si="185"/>
        <v>0</v>
      </c>
      <c r="BA435" s="280"/>
      <c r="BB435" s="284">
        <f t="shared" si="186"/>
        <v>0</v>
      </c>
      <c r="BC435" s="280"/>
      <c r="BD435" s="284">
        <f t="shared" si="187"/>
        <v>0</v>
      </c>
      <c r="BE435" s="280"/>
      <c r="BF435" s="284">
        <f t="shared" si="188"/>
        <v>0</v>
      </c>
      <c r="BG435" s="280"/>
      <c r="BH435" s="284">
        <f t="shared" si="189"/>
        <v>0</v>
      </c>
      <c r="BI435" s="280" t="str">
        <f t="shared" si="190"/>
        <v/>
      </c>
      <c r="BJ435" s="280"/>
      <c r="BK435" s="284">
        <f t="shared" si="191"/>
        <v>0</v>
      </c>
      <c r="BL435" s="280"/>
      <c r="BM435" s="284">
        <f t="shared" si="192"/>
        <v>0</v>
      </c>
      <c r="BN435" s="271">
        <f t="shared" si="193"/>
        <v>0</v>
      </c>
      <c r="BO435" s="271" t="str">
        <f t="shared" si="194"/>
        <v>Confection</v>
      </c>
      <c r="BP435" s="271">
        <f t="shared" si="195"/>
        <v>0</v>
      </c>
      <c r="BQ435" s="269"/>
      <c r="BR435" s="269"/>
      <c r="BS435" s="269"/>
      <c r="BT435" s="285"/>
      <c r="BU435" s="273"/>
    </row>
    <row r="436" spans="1:73" ht="60.75" thickBot="1" x14ac:dyDescent="0.3">
      <c r="A436" s="269"/>
      <c r="B436" s="270"/>
      <c r="C436" s="271" t="str">
        <f t="shared" si="168"/>
        <v/>
      </c>
      <c r="D436" s="271" t="str">
        <f t="shared" si="169"/>
        <v/>
      </c>
      <c r="E436" s="270"/>
      <c r="F436" s="273"/>
      <c r="G436" s="269"/>
      <c r="H436" s="274"/>
      <c r="I436" s="274"/>
      <c r="J436" s="274"/>
      <c r="K436" s="274"/>
      <c r="L436" s="274"/>
      <c r="M436" s="275"/>
      <c r="N436" s="274"/>
      <c r="O436" s="276" t="str">
        <f t="shared" si="170"/>
        <v>Compéter montant FI</v>
      </c>
      <c r="P436" s="277" t="str">
        <f t="shared" si="171"/>
        <v/>
      </c>
      <c r="Q436" s="274"/>
      <c r="R436" s="276" t="str">
        <f t="shared" si="172"/>
        <v>Compléter montant contrat</v>
      </c>
      <c r="S436" s="278" t="str">
        <f t="shared" si="173"/>
        <v/>
      </c>
      <c r="T436" s="274"/>
      <c r="U436" s="276" t="str">
        <f t="shared" si="174"/>
        <v>Compléter montant contrat</v>
      </c>
      <c r="V436" s="279"/>
      <c r="W436" s="279"/>
      <c r="X436" s="279"/>
      <c r="Y436" s="274"/>
      <c r="Z436" s="280"/>
      <c r="AA436" s="281" t="str">
        <f t="shared" si="175"/>
        <v>Compléter date émission</v>
      </c>
      <c r="AB436" s="269"/>
      <c r="AC436" s="269"/>
      <c r="AD436" s="282"/>
      <c r="AE436" s="282"/>
      <c r="AF436" s="270"/>
      <c r="AG436" s="269"/>
      <c r="AH436" s="269"/>
      <c r="AI436" s="269"/>
      <c r="AJ436" s="269"/>
      <c r="AK436" s="283" t="str">
        <f t="shared" si="176"/>
        <v>Compléter mode de gestion et montant FI</v>
      </c>
      <c r="AL436" s="270"/>
      <c r="AM436" s="270"/>
      <c r="AN436" s="270"/>
      <c r="AO436" s="280"/>
      <c r="AP436" s="281" t="str">
        <f t="shared" si="177"/>
        <v>Préciser montant FI, mode de passation et Type marché</v>
      </c>
      <c r="AQ436" s="281" t="str">
        <f t="shared" si="178"/>
        <v>Préciser montant FI, mode de passation et Type marché</v>
      </c>
      <c r="AR436" s="281" t="str">
        <f t="shared" si="179"/>
        <v>Préciser montant FI, mode de passation et Type marché</v>
      </c>
      <c r="AS436" s="281" t="str">
        <f t="shared" si="180"/>
        <v>Préciser montant FI, mode de passation et Type marché</v>
      </c>
      <c r="AT436" s="281" t="str">
        <f t="shared" si="181"/>
        <v>Préciser montant FI, mode de passation et Type marché</v>
      </c>
      <c r="AU436" s="281" t="str">
        <f t="shared" si="182"/>
        <v>Compléter délais du marché</v>
      </c>
      <c r="AV436" s="281" t="str">
        <f t="shared" si="183"/>
        <v>Compléter délais du marché</v>
      </c>
      <c r="AW436" s="280"/>
      <c r="AX436" s="284">
        <f t="shared" si="184"/>
        <v>0</v>
      </c>
      <c r="AY436" s="280"/>
      <c r="AZ436" s="284">
        <f t="shared" si="185"/>
        <v>0</v>
      </c>
      <c r="BA436" s="280"/>
      <c r="BB436" s="284">
        <f t="shared" si="186"/>
        <v>0</v>
      </c>
      <c r="BC436" s="280"/>
      <c r="BD436" s="284">
        <f t="shared" si="187"/>
        <v>0</v>
      </c>
      <c r="BE436" s="280"/>
      <c r="BF436" s="284">
        <f t="shared" si="188"/>
        <v>0</v>
      </c>
      <c r="BG436" s="280"/>
      <c r="BH436" s="284">
        <f t="shared" si="189"/>
        <v>0</v>
      </c>
      <c r="BI436" s="280" t="str">
        <f t="shared" si="190"/>
        <v/>
      </c>
      <c r="BJ436" s="280"/>
      <c r="BK436" s="284">
        <f t="shared" si="191"/>
        <v>0</v>
      </c>
      <c r="BL436" s="280"/>
      <c r="BM436" s="284">
        <f t="shared" si="192"/>
        <v>0</v>
      </c>
      <c r="BN436" s="271">
        <f t="shared" si="193"/>
        <v>0</v>
      </c>
      <c r="BO436" s="271" t="str">
        <f t="shared" si="194"/>
        <v>Confection</v>
      </c>
      <c r="BP436" s="271">
        <f t="shared" si="195"/>
        <v>0</v>
      </c>
      <c r="BQ436" s="269"/>
      <c r="BR436" s="269"/>
      <c r="BS436" s="269"/>
      <c r="BT436" s="285"/>
      <c r="BU436" s="273"/>
    </row>
    <row r="437" spans="1:73" ht="60.75" thickBot="1" x14ac:dyDescent="0.3">
      <c r="A437" s="269"/>
      <c r="B437" s="270"/>
      <c r="C437" s="271" t="str">
        <f t="shared" si="168"/>
        <v/>
      </c>
      <c r="D437" s="271" t="str">
        <f t="shared" si="169"/>
        <v/>
      </c>
      <c r="E437" s="270"/>
      <c r="F437" s="273"/>
      <c r="G437" s="269"/>
      <c r="H437" s="274"/>
      <c r="I437" s="274"/>
      <c r="J437" s="274"/>
      <c r="K437" s="274"/>
      <c r="L437" s="274"/>
      <c r="M437" s="275"/>
      <c r="N437" s="274"/>
      <c r="O437" s="276" t="str">
        <f t="shared" si="170"/>
        <v>Compéter montant FI</v>
      </c>
      <c r="P437" s="277" t="str">
        <f t="shared" si="171"/>
        <v/>
      </c>
      <c r="Q437" s="274"/>
      <c r="R437" s="276" t="str">
        <f t="shared" si="172"/>
        <v>Compléter montant contrat</v>
      </c>
      <c r="S437" s="278" t="str">
        <f t="shared" si="173"/>
        <v/>
      </c>
      <c r="T437" s="274"/>
      <c r="U437" s="276" t="str">
        <f t="shared" si="174"/>
        <v>Compléter montant contrat</v>
      </c>
      <c r="V437" s="279"/>
      <c r="W437" s="279"/>
      <c r="X437" s="279"/>
      <c r="Y437" s="274"/>
      <c r="Z437" s="280"/>
      <c r="AA437" s="281" t="str">
        <f t="shared" si="175"/>
        <v>Compléter date émission</v>
      </c>
      <c r="AB437" s="269"/>
      <c r="AC437" s="269"/>
      <c r="AD437" s="282"/>
      <c r="AE437" s="282"/>
      <c r="AF437" s="270"/>
      <c r="AG437" s="269"/>
      <c r="AH437" s="269"/>
      <c r="AI437" s="269"/>
      <c r="AJ437" s="269"/>
      <c r="AK437" s="283" t="str">
        <f t="shared" si="176"/>
        <v>Compléter mode de gestion et montant FI</v>
      </c>
      <c r="AL437" s="270"/>
      <c r="AM437" s="270"/>
      <c r="AN437" s="270"/>
      <c r="AO437" s="280"/>
      <c r="AP437" s="281" t="str">
        <f t="shared" si="177"/>
        <v>Préciser montant FI, mode de passation et Type marché</v>
      </c>
      <c r="AQ437" s="281" t="str">
        <f t="shared" si="178"/>
        <v>Préciser montant FI, mode de passation et Type marché</v>
      </c>
      <c r="AR437" s="281" t="str">
        <f t="shared" si="179"/>
        <v>Préciser montant FI, mode de passation et Type marché</v>
      </c>
      <c r="AS437" s="281" t="str">
        <f t="shared" si="180"/>
        <v>Préciser montant FI, mode de passation et Type marché</v>
      </c>
      <c r="AT437" s="281" t="str">
        <f t="shared" si="181"/>
        <v>Préciser montant FI, mode de passation et Type marché</v>
      </c>
      <c r="AU437" s="281" t="str">
        <f t="shared" si="182"/>
        <v>Compléter délais du marché</v>
      </c>
      <c r="AV437" s="281" t="str">
        <f t="shared" si="183"/>
        <v>Compléter délais du marché</v>
      </c>
      <c r="AW437" s="280"/>
      <c r="AX437" s="284">
        <f t="shared" si="184"/>
        <v>0</v>
      </c>
      <c r="AY437" s="280"/>
      <c r="AZ437" s="284">
        <f t="shared" si="185"/>
        <v>0</v>
      </c>
      <c r="BA437" s="280"/>
      <c r="BB437" s="284">
        <f t="shared" si="186"/>
        <v>0</v>
      </c>
      <c r="BC437" s="280"/>
      <c r="BD437" s="284">
        <f t="shared" si="187"/>
        <v>0</v>
      </c>
      <c r="BE437" s="280"/>
      <c r="BF437" s="284">
        <f t="shared" si="188"/>
        <v>0</v>
      </c>
      <c r="BG437" s="280"/>
      <c r="BH437" s="284">
        <f t="shared" si="189"/>
        <v>0</v>
      </c>
      <c r="BI437" s="280" t="str">
        <f t="shared" si="190"/>
        <v/>
      </c>
      <c r="BJ437" s="280"/>
      <c r="BK437" s="284">
        <f t="shared" si="191"/>
        <v>0</v>
      </c>
      <c r="BL437" s="280"/>
      <c r="BM437" s="284">
        <f t="shared" si="192"/>
        <v>0</v>
      </c>
      <c r="BN437" s="271">
        <f t="shared" si="193"/>
        <v>0</v>
      </c>
      <c r="BO437" s="271" t="str">
        <f t="shared" si="194"/>
        <v>Confection</v>
      </c>
      <c r="BP437" s="271">
        <f t="shared" si="195"/>
        <v>0</v>
      </c>
      <c r="BQ437" s="269"/>
      <c r="BR437" s="269"/>
      <c r="BS437" s="269"/>
      <c r="BT437" s="285"/>
      <c r="BU437" s="273"/>
    </row>
    <row r="438" spans="1:73" ht="60.75" thickBot="1" x14ac:dyDescent="0.3">
      <c r="A438" s="269"/>
      <c r="B438" s="270"/>
      <c r="C438" s="271" t="str">
        <f t="shared" si="168"/>
        <v/>
      </c>
      <c r="D438" s="271" t="str">
        <f t="shared" si="169"/>
        <v/>
      </c>
      <c r="E438" s="270"/>
      <c r="F438" s="273"/>
      <c r="G438" s="269"/>
      <c r="H438" s="274"/>
      <c r="I438" s="274"/>
      <c r="J438" s="274"/>
      <c r="K438" s="274"/>
      <c r="L438" s="274"/>
      <c r="M438" s="275"/>
      <c r="N438" s="274"/>
      <c r="O438" s="276" t="str">
        <f t="shared" si="170"/>
        <v>Compéter montant FI</v>
      </c>
      <c r="P438" s="277" t="str">
        <f t="shared" si="171"/>
        <v/>
      </c>
      <c r="Q438" s="274"/>
      <c r="R438" s="276" t="str">
        <f t="shared" si="172"/>
        <v>Compléter montant contrat</v>
      </c>
      <c r="S438" s="278" t="str">
        <f t="shared" si="173"/>
        <v/>
      </c>
      <c r="T438" s="274"/>
      <c r="U438" s="276" t="str">
        <f t="shared" si="174"/>
        <v>Compléter montant contrat</v>
      </c>
      <c r="V438" s="279"/>
      <c r="W438" s="279"/>
      <c r="X438" s="279"/>
      <c r="Y438" s="274"/>
      <c r="Z438" s="280"/>
      <c r="AA438" s="281" t="str">
        <f t="shared" si="175"/>
        <v>Compléter date émission</v>
      </c>
      <c r="AB438" s="269"/>
      <c r="AC438" s="269"/>
      <c r="AD438" s="282"/>
      <c r="AE438" s="282"/>
      <c r="AF438" s="270"/>
      <c r="AG438" s="269"/>
      <c r="AH438" s="269"/>
      <c r="AI438" s="269"/>
      <c r="AJ438" s="269"/>
      <c r="AK438" s="283" t="str">
        <f t="shared" si="176"/>
        <v>Compléter mode de gestion et montant FI</v>
      </c>
      <c r="AL438" s="270"/>
      <c r="AM438" s="270"/>
      <c r="AN438" s="270"/>
      <c r="AO438" s="280"/>
      <c r="AP438" s="281" t="str">
        <f t="shared" si="177"/>
        <v>Préciser montant FI, mode de passation et Type marché</v>
      </c>
      <c r="AQ438" s="281" t="str">
        <f t="shared" si="178"/>
        <v>Préciser montant FI, mode de passation et Type marché</v>
      </c>
      <c r="AR438" s="281" t="str">
        <f t="shared" si="179"/>
        <v>Préciser montant FI, mode de passation et Type marché</v>
      </c>
      <c r="AS438" s="281" t="str">
        <f t="shared" si="180"/>
        <v>Préciser montant FI, mode de passation et Type marché</v>
      </c>
      <c r="AT438" s="281" t="str">
        <f t="shared" si="181"/>
        <v>Préciser montant FI, mode de passation et Type marché</v>
      </c>
      <c r="AU438" s="281" t="str">
        <f t="shared" si="182"/>
        <v>Compléter délais du marché</v>
      </c>
      <c r="AV438" s="281" t="str">
        <f t="shared" si="183"/>
        <v>Compléter délais du marché</v>
      </c>
      <c r="AW438" s="280"/>
      <c r="AX438" s="284">
        <f t="shared" si="184"/>
        <v>0</v>
      </c>
      <c r="AY438" s="280"/>
      <c r="AZ438" s="284">
        <f t="shared" si="185"/>
        <v>0</v>
      </c>
      <c r="BA438" s="280"/>
      <c r="BB438" s="284">
        <f t="shared" si="186"/>
        <v>0</v>
      </c>
      <c r="BC438" s="280"/>
      <c r="BD438" s="284">
        <f t="shared" si="187"/>
        <v>0</v>
      </c>
      <c r="BE438" s="280"/>
      <c r="BF438" s="284">
        <f t="shared" si="188"/>
        <v>0</v>
      </c>
      <c r="BG438" s="280"/>
      <c r="BH438" s="284">
        <f t="shared" si="189"/>
        <v>0</v>
      </c>
      <c r="BI438" s="280" t="str">
        <f t="shared" si="190"/>
        <v/>
      </c>
      <c r="BJ438" s="280"/>
      <c r="BK438" s="284">
        <f t="shared" si="191"/>
        <v>0</v>
      </c>
      <c r="BL438" s="280"/>
      <c r="BM438" s="284">
        <f t="shared" si="192"/>
        <v>0</v>
      </c>
      <c r="BN438" s="271">
        <f t="shared" si="193"/>
        <v>0</v>
      </c>
      <c r="BO438" s="271" t="str">
        <f t="shared" si="194"/>
        <v>Confection</v>
      </c>
      <c r="BP438" s="271">
        <f t="shared" si="195"/>
        <v>0</v>
      </c>
      <c r="BQ438" s="269"/>
      <c r="BR438" s="269"/>
      <c r="BS438" s="269"/>
      <c r="BT438" s="285"/>
      <c r="BU438" s="273"/>
    </row>
    <row r="439" spans="1:73" ht="60.75" thickBot="1" x14ac:dyDescent="0.3">
      <c r="A439" s="269"/>
      <c r="B439" s="270"/>
      <c r="C439" s="271" t="str">
        <f t="shared" si="168"/>
        <v/>
      </c>
      <c r="D439" s="271" t="str">
        <f t="shared" si="169"/>
        <v/>
      </c>
      <c r="E439" s="270"/>
      <c r="F439" s="273"/>
      <c r="G439" s="269"/>
      <c r="H439" s="274"/>
      <c r="I439" s="274"/>
      <c r="J439" s="274"/>
      <c r="K439" s="274"/>
      <c r="L439" s="274"/>
      <c r="M439" s="275"/>
      <c r="N439" s="274"/>
      <c r="O439" s="276" t="str">
        <f t="shared" si="170"/>
        <v>Compéter montant FI</v>
      </c>
      <c r="P439" s="277" t="str">
        <f t="shared" si="171"/>
        <v/>
      </c>
      <c r="Q439" s="274"/>
      <c r="R439" s="276" t="str">
        <f t="shared" si="172"/>
        <v>Compléter montant contrat</v>
      </c>
      <c r="S439" s="278" t="str">
        <f t="shared" si="173"/>
        <v/>
      </c>
      <c r="T439" s="274"/>
      <c r="U439" s="276" t="str">
        <f t="shared" si="174"/>
        <v>Compléter montant contrat</v>
      </c>
      <c r="V439" s="279"/>
      <c r="W439" s="279"/>
      <c r="X439" s="279"/>
      <c r="Y439" s="274"/>
      <c r="Z439" s="280"/>
      <c r="AA439" s="281" t="str">
        <f t="shared" si="175"/>
        <v>Compléter date émission</v>
      </c>
      <c r="AB439" s="269"/>
      <c r="AC439" s="269"/>
      <c r="AD439" s="282"/>
      <c r="AE439" s="282"/>
      <c r="AF439" s="270"/>
      <c r="AG439" s="269"/>
      <c r="AH439" s="269"/>
      <c r="AI439" s="269"/>
      <c r="AJ439" s="269"/>
      <c r="AK439" s="283" t="str">
        <f t="shared" si="176"/>
        <v>Compléter mode de gestion et montant FI</v>
      </c>
      <c r="AL439" s="270"/>
      <c r="AM439" s="270"/>
      <c r="AN439" s="270"/>
      <c r="AO439" s="280"/>
      <c r="AP439" s="281" t="str">
        <f t="shared" si="177"/>
        <v>Préciser montant FI, mode de passation et Type marché</v>
      </c>
      <c r="AQ439" s="281" t="str">
        <f t="shared" si="178"/>
        <v>Préciser montant FI, mode de passation et Type marché</v>
      </c>
      <c r="AR439" s="281" t="str">
        <f t="shared" si="179"/>
        <v>Préciser montant FI, mode de passation et Type marché</v>
      </c>
      <c r="AS439" s="281" t="str">
        <f t="shared" si="180"/>
        <v>Préciser montant FI, mode de passation et Type marché</v>
      </c>
      <c r="AT439" s="281" t="str">
        <f t="shared" si="181"/>
        <v>Préciser montant FI, mode de passation et Type marché</v>
      </c>
      <c r="AU439" s="281" t="str">
        <f t="shared" si="182"/>
        <v>Compléter délais du marché</v>
      </c>
      <c r="AV439" s="281" t="str">
        <f t="shared" si="183"/>
        <v>Compléter délais du marché</v>
      </c>
      <c r="AW439" s="280"/>
      <c r="AX439" s="284">
        <f t="shared" si="184"/>
        <v>0</v>
      </c>
      <c r="AY439" s="280"/>
      <c r="AZ439" s="284">
        <f t="shared" si="185"/>
        <v>0</v>
      </c>
      <c r="BA439" s="280"/>
      <c r="BB439" s="284">
        <f t="shared" si="186"/>
        <v>0</v>
      </c>
      <c r="BC439" s="280"/>
      <c r="BD439" s="284">
        <f t="shared" si="187"/>
        <v>0</v>
      </c>
      <c r="BE439" s="280"/>
      <c r="BF439" s="284">
        <f t="shared" si="188"/>
        <v>0</v>
      </c>
      <c r="BG439" s="280"/>
      <c r="BH439" s="284">
        <f t="shared" si="189"/>
        <v>0</v>
      </c>
      <c r="BI439" s="280" t="str">
        <f t="shared" si="190"/>
        <v/>
      </c>
      <c r="BJ439" s="280"/>
      <c r="BK439" s="284">
        <f t="shared" si="191"/>
        <v>0</v>
      </c>
      <c r="BL439" s="280"/>
      <c r="BM439" s="284">
        <f t="shared" si="192"/>
        <v>0</v>
      </c>
      <c r="BN439" s="271">
        <f t="shared" si="193"/>
        <v>0</v>
      </c>
      <c r="BO439" s="271" t="str">
        <f t="shared" si="194"/>
        <v>Confection</v>
      </c>
      <c r="BP439" s="271">
        <f t="shared" si="195"/>
        <v>0</v>
      </c>
      <c r="BQ439" s="269"/>
      <c r="BR439" s="269"/>
      <c r="BS439" s="269"/>
      <c r="BT439" s="285"/>
      <c r="BU439" s="273"/>
    </row>
    <row r="440" spans="1:73" ht="60.75" thickBot="1" x14ac:dyDescent="0.3">
      <c r="A440" s="269"/>
      <c r="B440" s="270"/>
      <c r="C440" s="271" t="str">
        <f t="shared" si="168"/>
        <v/>
      </c>
      <c r="D440" s="271" t="str">
        <f t="shared" si="169"/>
        <v/>
      </c>
      <c r="E440" s="270"/>
      <c r="F440" s="273"/>
      <c r="G440" s="269"/>
      <c r="H440" s="274"/>
      <c r="I440" s="274"/>
      <c r="J440" s="274"/>
      <c r="K440" s="274"/>
      <c r="L440" s="274"/>
      <c r="M440" s="275"/>
      <c r="N440" s="274"/>
      <c r="O440" s="276" t="str">
        <f t="shared" si="170"/>
        <v>Compéter montant FI</v>
      </c>
      <c r="P440" s="277" t="str">
        <f t="shared" si="171"/>
        <v/>
      </c>
      <c r="Q440" s="274"/>
      <c r="R440" s="276" t="str">
        <f t="shared" si="172"/>
        <v>Compléter montant contrat</v>
      </c>
      <c r="S440" s="278" t="str">
        <f t="shared" si="173"/>
        <v/>
      </c>
      <c r="T440" s="274"/>
      <c r="U440" s="276" t="str">
        <f t="shared" si="174"/>
        <v>Compléter montant contrat</v>
      </c>
      <c r="V440" s="279"/>
      <c r="W440" s="279"/>
      <c r="X440" s="279"/>
      <c r="Y440" s="274"/>
      <c r="Z440" s="280"/>
      <c r="AA440" s="281" t="str">
        <f t="shared" si="175"/>
        <v>Compléter date émission</v>
      </c>
      <c r="AB440" s="269"/>
      <c r="AC440" s="269"/>
      <c r="AD440" s="282"/>
      <c r="AE440" s="282"/>
      <c r="AF440" s="270"/>
      <c r="AG440" s="269"/>
      <c r="AH440" s="269"/>
      <c r="AI440" s="269"/>
      <c r="AJ440" s="269"/>
      <c r="AK440" s="283" t="str">
        <f t="shared" si="176"/>
        <v>Compléter mode de gestion et montant FI</v>
      </c>
      <c r="AL440" s="270"/>
      <c r="AM440" s="270"/>
      <c r="AN440" s="270"/>
      <c r="AO440" s="280"/>
      <c r="AP440" s="281" t="str">
        <f t="shared" si="177"/>
        <v>Préciser montant FI, mode de passation et Type marché</v>
      </c>
      <c r="AQ440" s="281" t="str">
        <f t="shared" si="178"/>
        <v>Préciser montant FI, mode de passation et Type marché</v>
      </c>
      <c r="AR440" s="281" t="str">
        <f t="shared" si="179"/>
        <v>Préciser montant FI, mode de passation et Type marché</v>
      </c>
      <c r="AS440" s="281" t="str">
        <f t="shared" si="180"/>
        <v>Préciser montant FI, mode de passation et Type marché</v>
      </c>
      <c r="AT440" s="281" t="str">
        <f t="shared" si="181"/>
        <v>Préciser montant FI, mode de passation et Type marché</v>
      </c>
      <c r="AU440" s="281" t="str">
        <f t="shared" si="182"/>
        <v>Compléter délais du marché</v>
      </c>
      <c r="AV440" s="281" t="str">
        <f t="shared" si="183"/>
        <v>Compléter délais du marché</v>
      </c>
      <c r="AW440" s="280"/>
      <c r="AX440" s="284">
        <f t="shared" si="184"/>
        <v>0</v>
      </c>
      <c r="AY440" s="280"/>
      <c r="AZ440" s="284">
        <f t="shared" si="185"/>
        <v>0</v>
      </c>
      <c r="BA440" s="280"/>
      <c r="BB440" s="284">
        <f t="shared" si="186"/>
        <v>0</v>
      </c>
      <c r="BC440" s="280"/>
      <c r="BD440" s="284">
        <f t="shared" si="187"/>
        <v>0</v>
      </c>
      <c r="BE440" s="280"/>
      <c r="BF440" s="284">
        <f t="shared" si="188"/>
        <v>0</v>
      </c>
      <c r="BG440" s="280"/>
      <c r="BH440" s="284">
        <f t="shared" si="189"/>
        <v>0</v>
      </c>
      <c r="BI440" s="280" t="str">
        <f t="shared" si="190"/>
        <v/>
      </c>
      <c r="BJ440" s="280"/>
      <c r="BK440" s="284">
        <f t="shared" si="191"/>
        <v>0</v>
      </c>
      <c r="BL440" s="280"/>
      <c r="BM440" s="284">
        <f t="shared" si="192"/>
        <v>0</v>
      </c>
      <c r="BN440" s="271">
        <f t="shared" si="193"/>
        <v>0</v>
      </c>
      <c r="BO440" s="271" t="str">
        <f t="shared" si="194"/>
        <v>Confection</v>
      </c>
      <c r="BP440" s="271">
        <f t="shared" si="195"/>
        <v>0</v>
      </c>
      <c r="BQ440" s="269"/>
      <c r="BR440" s="269"/>
      <c r="BS440" s="269"/>
      <c r="BT440" s="285"/>
      <c r="BU440" s="273"/>
    </row>
    <row r="441" spans="1:73" ht="60.75" thickBot="1" x14ac:dyDescent="0.3">
      <c r="A441" s="269"/>
      <c r="B441" s="270"/>
      <c r="C441" s="271" t="str">
        <f t="shared" si="168"/>
        <v/>
      </c>
      <c r="D441" s="271" t="str">
        <f t="shared" si="169"/>
        <v/>
      </c>
      <c r="E441" s="270"/>
      <c r="F441" s="273"/>
      <c r="G441" s="269"/>
      <c r="H441" s="274"/>
      <c r="I441" s="274"/>
      <c r="J441" s="274"/>
      <c r="K441" s="274"/>
      <c r="L441" s="274"/>
      <c r="M441" s="275"/>
      <c r="N441" s="274"/>
      <c r="O441" s="276" t="str">
        <f t="shared" si="170"/>
        <v>Compéter montant FI</v>
      </c>
      <c r="P441" s="277" t="str">
        <f t="shared" si="171"/>
        <v/>
      </c>
      <c r="Q441" s="274"/>
      <c r="R441" s="276" t="str">
        <f t="shared" si="172"/>
        <v>Compléter montant contrat</v>
      </c>
      <c r="S441" s="278" t="str">
        <f t="shared" si="173"/>
        <v/>
      </c>
      <c r="T441" s="274"/>
      <c r="U441" s="276" t="str">
        <f t="shared" si="174"/>
        <v>Compléter montant contrat</v>
      </c>
      <c r="V441" s="279"/>
      <c r="W441" s="279"/>
      <c r="X441" s="279"/>
      <c r="Y441" s="274"/>
      <c r="Z441" s="280"/>
      <c r="AA441" s="281" t="str">
        <f t="shared" si="175"/>
        <v>Compléter date émission</v>
      </c>
      <c r="AB441" s="269"/>
      <c r="AC441" s="269"/>
      <c r="AD441" s="282"/>
      <c r="AE441" s="282"/>
      <c r="AF441" s="270"/>
      <c r="AG441" s="269"/>
      <c r="AH441" s="269"/>
      <c r="AI441" s="269"/>
      <c r="AJ441" s="269"/>
      <c r="AK441" s="283" t="str">
        <f t="shared" si="176"/>
        <v>Compléter mode de gestion et montant FI</v>
      </c>
      <c r="AL441" s="270"/>
      <c r="AM441" s="270"/>
      <c r="AN441" s="270"/>
      <c r="AO441" s="280"/>
      <c r="AP441" s="281" t="str">
        <f t="shared" si="177"/>
        <v>Préciser montant FI, mode de passation et Type marché</v>
      </c>
      <c r="AQ441" s="281" t="str">
        <f t="shared" si="178"/>
        <v>Préciser montant FI, mode de passation et Type marché</v>
      </c>
      <c r="AR441" s="281" t="str">
        <f t="shared" si="179"/>
        <v>Préciser montant FI, mode de passation et Type marché</v>
      </c>
      <c r="AS441" s="281" t="str">
        <f t="shared" si="180"/>
        <v>Préciser montant FI, mode de passation et Type marché</v>
      </c>
      <c r="AT441" s="281" t="str">
        <f t="shared" si="181"/>
        <v>Préciser montant FI, mode de passation et Type marché</v>
      </c>
      <c r="AU441" s="281" t="str">
        <f t="shared" si="182"/>
        <v>Compléter délais du marché</v>
      </c>
      <c r="AV441" s="281" t="str">
        <f t="shared" si="183"/>
        <v>Compléter délais du marché</v>
      </c>
      <c r="AW441" s="280"/>
      <c r="AX441" s="284">
        <f t="shared" si="184"/>
        <v>0</v>
      </c>
      <c r="AY441" s="280"/>
      <c r="AZ441" s="284">
        <f t="shared" si="185"/>
        <v>0</v>
      </c>
      <c r="BA441" s="280"/>
      <c r="BB441" s="284">
        <f t="shared" si="186"/>
        <v>0</v>
      </c>
      <c r="BC441" s="280"/>
      <c r="BD441" s="284">
        <f t="shared" si="187"/>
        <v>0</v>
      </c>
      <c r="BE441" s="280"/>
      <c r="BF441" s="284">
        <f t="shared" si="188"/>
        <v>0</v>
      </c>
      <c r="BG441" s="280"/>
      <c r="BH441" s="284">
        <f t="shared" si="189"/>
        <v>0</v>
      </c>
      <c r="BI441" s="280" t="str">
        <f t="shared" si="190"/>
        <v/>
      </c>
      <c r="BJ441" s="280"/>
      <c r="BK441" s="284">
        <f t="shared" si="191"/>
        <v>0</v>
      </c>
      <c r="BL441" s="280"/>
      <c r="BM441" s="284">
        <f t="shared" si="192"/>
        <v>0</v>
      </c>
      <c r="BN441" s="271">
        <f t="shared" si="193"/>
        <v>0</v>
      </c>
      <c r="BO441" s="271" t="str">
        <f t="shared" si="194"/>
        <v>Confection</v>
      </c>
      <c r="BP441" s="271">
        <f t="shared" si="195"/>
        <v>0</v>
      </c>
      <c r="BQ441" s="269"/>
      <c r="BR441" s="269"/>
      <c r="BS441" s="269"/>
      <c r="BT441" s="285"/>
      <c r="BU441" s="273"/>
    </row>
    <row r="442" spans="1:73" ht="60.75" thickBot="1" x14ac:dyDescent="0.3">
      <c r="A442" s="269"/>
      <c r="B442" s="270"/>
      <c r="C442" s="271" t="str">
        <f t="shared" si="168"/>
        <v/>
      </c>
      <c r="D442" s="271" t="str">
        <f t="shared" si="169"/>
        <v/>
      </c>
      <c r="E442" s="270"/>
      <c r="F442" s="273"/>
      <c r="G442" s="269"/>
      <c r="H442" s="274"/>
      <c r="I442" s="274"/>
      <c r="J442" s="274"/>
      <c r="K442" s="274"/>
      <c r="L442" s="274"/>
      <c r="M442" s="275"/>
      <c r="N442" s="274"/>
      <c r="O442" s="276" t="str">
        <f t="shared" si="170"/>
        <v>Compéter montant FI</v>
      </c>
      <c r="P442" s="277" t="str">
        <f t="shared" si="171"/>
        <v/>
      </c>
      <c r="Q442" s="274"/>
      <c r="R442" s="276" t="str">
        <f t="shared" si="172"/>
        <v>Compléter montant contrat</v>
      </c>
      <c r="S442" s="278" t="str">
        <f t="shared" si="173"/>
        <v/>
      </c>
      <c r="T442" s="274"/>
      <c r="U442" s="276" t="str">
        <f t="shared" si="174"/>
        <v>Compléter montant contrat</v>
      </c>
      <c r="V442" s="279"/>
      <c r="W442" s="279"/>
      <c r="X442" s="279"/>
      <c r="Y442" s="274"/>
      <c r="Z442" s="280"/>
      <c r="AA442" s="281" t="str">
        <f t="shared" si="175"/>
        <v>Compléter date émission</v>
      </c>
      <c r="AB442" s="269"/>
      <c r="AC442" s="269"/>
      <c r="AD442" s="282"/>
      <c r="AE442" s="282"/>
      <c r="AF442" s="270"/>
      <c r="AG442" s="269"/>
      <c r="AH442" s="269"/>
      <c r="AI442" s="269"/>
      <c r="AJ442" s="269"/>
      <c r="AK442" s="283" t="str">
        <f t="shared" si="176"/>
        <v>Compléter mode de gestion et montant FI</v>
      </c>
      <c r="AL442" s="270"/>
      <c r="AM442" s="270"/>
      <c r="AN442" s="270"/>
      <c r="AO442" s="280"/>
      <c r="AP442" s="281" t="str">
        <f t="shared" si="177"/>
        <v>Préciser montant FI, mode de passation et Type marché</v>
      </c>
      <c r="AQ442" s="281" t="str">
        <f t="shared" si="178"/>
        <v>Préciser montant FI, mode de passation et Type marché</v>
      </c>
      <c r="AR442" s="281" t="str">
        <f t="shared" si="179"/>
        <v>Préciser montant FI, mode de passation et Type marché</v>
      </c>
      <c r="AS442" s="281" t="str">
        <f t="shared" si="180"/>
        <v>Préciser montant FI, mode de passation et Type marché</v>
      </c>
      <c r="AT442" s="281" t="str">
        <f t="shared" si="181"/>
        <v>Préciser montant FI, mode de passation et Type marché</v>
      </c>
      <c r="AU442" s="281" t="str">
        <f t="shared" si="182"/>
        <v>Compléter délais du marché</v>
      </c>
      <c r="AV442" s="281" t="str">
        <f t="shared" si="183"/>
        <v>Compléter délais du marché</v>
      </c>
      <c r="AW442" s="280"/>
      <c r="AX442" s="284">
        <f t="shared" si="184"/>
        <v>0</v>
      </c>
      <c r="AY442" s="280"/>
      <c r="AZ442" s="284">
        <f t="shared" si="185"/>
        <v>0</v>
      </c>
      <c r="BA442" s="280"/>
      <c r="BB442" s="284">
        <f t="shared" si="186"/>
        <v>0</v>
      </c>
      <c r="BC442" s="280"/>
      <c r="BD442" s="284">
        <f t="shared" si="187"/>
        <v>0</v>
      </c>
      <c r="BE442" s="280"/>
      <c r="BF442" s="284">
        <f t="shared" si="188"/>
        <v>0</v>
      </c>
      <c r="BG442" s="280"/>
      <c r="BH442" s="284">
        <f t="shared" si="189"/>
        <v>0</v>
      </c>
      <c r="BI442" s="280" t="str">
        <f t="shared" si="190"/>
        <v/>
      </c>
      <c r="BJ442" s="280"/>
      <c r="BK442" s="284">
        <f t="shared" si="191"/>
        <v>0</v>
      </c>
      <c r="BL442" s="280"/>
      <c r="BM442" s="284">
        <f t="shared" si="192"/>
        <v>0</v>
      </c>
      <c r="BN442" s="271">
        <f t="shared" si="193"/>
        <v>0</v>
      </c>
      <c r="BO442" s="271" t="str">
        <f t="shared" si="194"/>
        <v>Confection</v>
      </c>
      <c r="BP442" s="271">
        <f t="shared" si="195"/>
        <v>0</v>
      </c>
      <c r="BQ442" s="269"/>
      <c r="BR442" s="269"/>
      <c r="BS442" s="269"/>
      <c r="BT442" s="285"/>
      <c r="BU442" s="273"/>
    </row>
    <row r="443" spans="1:73" ht="60.75" thickBot="1" x14ac:dyDescent="0.3">
      <c r="A443" s="269"/>
      <c r="B443" s="270"/>
      <c r="C443" s="271" t="str">
        <f t="shared" si="168"/>
        <v/>
      </c>
      <c r="D443" s="271" t="str">
        <f t="shared" si="169"/>
        <v/>
      </c>
      <c r="E443" s="270"/>
      <c r="F443" s="273"/>
      <c r="G443" s="269"/>
      <c r="H443" s="274"/>
      <c r="I443" s="274"/>
      <c r="J443" s="274"/>
      <c r="K443" s="274"/>
      <c r="L443" s="274"/>
      <c r="M443" s="275"/>
      <c r="N443" s="274"/>
      <c r="O443" s="276" t="str">
        <f t="shared" si="170"/>
        <v>Compéter montant FI</v>
      </c>
      <c r="P443" s="277" t="str">
        <f t="shared" si="171"/>
        <v/>
      </c>
      <c r="Q443" s="274"/>
      <c r="R443" s="276" t="str">
        <f t="shared" si="172"/>
        <v>Compléter montant contrat</v>
      </c>
      <c r="S443" s="278" t="str">
        <f t="shared" si="173"/>
        <v/>
      </c>
      <c r="T443" s="274"/>
      <c r="U443" s="276" t="str">
        <f t="shared" si="174"/>
        <v>Compléter montant contrat</v>
      </c>
      <c r="V443" s="279"/>
      <c r="W443" s="279"/>
      <c r="X443" s="279"/>
      <c r="Y443" s="274"/>
      <c r="Z443" s="280"/>
      <c r="AA443" s="281" t="str">
        <f t="shared" si="175"/>
        <v>Compléter date émission</v>
      </c>
      <c r="AB443" s="269"/>
      <c r="AC443" s="269"/>
      <c r="AD443" s="282"/>
      <c r="AE443" s="282"/>
      <c r="AF443" s="270"/>
      <c r="AG443" s="269"/>
      <c r="AH443" s="269"/>
      <c r="AI443" s="269"/>
      <c r="AJ443" s="269"/>
      <c r="AK443" s="283" t="str">
        <f t="shared" si="176"/>
        <v>Compléter mode de gestion et montant FI</v>
      </c>
      <c r="AL443" s="270"/>
      <c r="AM443" s="270"/>
      <c r="AN443" s="270"/>
      <c r="AO443" s="280"/>
      <c r="AP443" s="281" t="str">
        <f t="shared" si="177"/>
        <v>Préciser montant FI, mode de passation et Type marché</v>
      </c>
      <c r="AQ443" s="281" t="str">
        <f t="shared" si="178"/>
        <v>Préciser montant FI, mode de passation et Type marché</v>
      </c>
      <c r="AR443" s="281" t="str">
        <f t="shared" si="179"/>
        <v>Préciser montant FI, mode de passation et Type marché</v>
      </c>
      <c r="AS443" s="281" t="str">
        <f t="shared" si="180"/>
        <v>Préciser montant FI, mode de passation et Type marché</v>
      </c>
      <c r="AT443" s="281" t="str">
        <f t="shared" si="181"/>
        <v>Préciser montant FI, mode de passation et Type marché</v>
      </c>
      <c r="AU443" s="281" t="str">
        <f t="shared" si="182"/>
        <v>Compléter délais du marché</v>
      </c>
      <c r="AV443" s="281" t="str">
        <f t="shared" si="183"/>
        <v>Compléter délais du marché</v>
      </c>
      <c r="AW443" s="280"/>
      <c r="AX443" s="284">
        <f t="shared" si="184"/>
        <v>0</v>
      </c>
      <c r="AY443" s="280"/>
      <c r="AZ443" s="284">
        <f t="shared" si="185"/>
        <v>0</v>
      </c>
      <c r="BA443" s="280"/>
      <c r="BB443" s="284">
        <f t="shared" si="186"/>
        <v>0</v>
      </c>
      <c r="BC443" s="280"/>
      <c r="BD443" s="284">
        <f t="shared" si="187"/>
        <v>0</v>
      </c>
      <c r="BE443" s="280"/>
      <c r="BF443" s="284">
        <f t="shared" si="188"/>
        <v>0</v>
      </c>
      <c r="BG443" s="280"/>
      <c r="BH443" s="284">
        <f t="shared" si="189"/>
        <v>0</v>
      </c>
      <c r="BI443" s="280" t="str">
        <f t="shared" si="190"/>
        <v/>
      </c>
      <c r="BJ443" s="280"/>
      <c r="BK443" s="284">
        <f t="shared" si="191"/>
        <v>0</v>
      </c>
      <c r="BL443" s="280"/>
      <c r="BM443" s="284">
        <f t="shared" si="192"/>
        <v>0</v>
      </c>
      <c r="BN443" s="271">
        <f t="shared" si="193"/>
        <v>0</v>
      </c>
      <c r="BO443" s="271" t="str">
        <f t="shared" si="194"/>
        <v>Confection</v>
      </c>
      <c r="BP443" s="271">
        <f t="shared" si="195"/>
        <v>0</v>
      </c>
      <c r="BQ443" s="269"/>
      <c r="BR443" s="269"/>
      <c r="BS443" s="269"/>
      <c r="BT443" s="285"/>
      <c r="BU443" s="273"/>
    </row>
    <row r="444" spans="1:73" ht="60.75" thickBot="1" x14ac:dyDescent="0.3">
      <c r="A444" s="269"/>
      <c r="B444" s="270"/>
      <c r="C444" s="271" t="str">
        <f t="shared" si="168"/>
        <v/>
      </c>
      <c r="D444" s="271" t="str">
        <f t="shared" si="169"/>
        <v/>
      </c>
      <c r="E444" s="270"/>
      <c r="F444" s="273"/>
      <c r="G444" s="269"/>
      <c r="H444" s="274"/>
      <c r="I444" s="274"/>
      <c r="J444" s="274"/>
      <c r="K444" s="274"/>
      <c r="L444" s="274"/>
      <c r="M444" s="275"/>
      <c r="N444" s="274"/>
      <c r="O444" s="276" t="str">
        <f t="shared" si="170"/>
        <v>Compéter montant FI</v>
      </c>
      <c r="P444" s="277" t="str">
        <f t="shared" si="171"/>
        <v/>
      </c>
      <c r="Q444" s="274"/>
      <c r="R444" s="276" t="str">
        <f t="shared" si="172"/>
        <v>Compléter montant contrat</v>
      </c>
      <c r="S444" s="278" t="str">
        <f t="shared" si="173"/>
        <v/>
      </c>
      <c r="T444" s="274"/>
      <c r="U444" s="276" t="str">
        <f t="shared" si="174"/>
        <v>Compléter montant contrat</v>
      </c>
      <c r="V444" s="279"/>
      <c r="W444" s="279"/>
      <c r="X444" s="279"/>
      <c r="Y444" s="274"/>
      <c r="Z444" s="280"/>
      <c r="AA444" s="281" t="str">
        <f t="shared" si="175"/>
        <v>Compléter date émission</v>
      </c>
      <c r="AB444" s="269"/>
      <c r="AC444" s="269"/>
      <c r="AD444" s="282"/>
      <c r="AE444" s="282"/>
      <c r="AF444" s="270"/>
      <c r="AG444" s="269"/>
      <c r="AH444" s="269"/>
      <c r="AI444" s="269"/>
      <c r="AJ444" s="269"/>
      <c r="AK444" s="283" t="str">
        <f t="shared" si="176"/>
        <v>Compléter mode de gestion et montant FI</v>
      </c>
      <c r="AL444" s="270"/>
      <c r="AM444" s="270"/>
      <c r="AN444" s="270"/>
      <c r="AO444" s="280"/>
      <c r="AP444" s="281" t="str">
        <f t="shared" si="177"/>
        <v>Préciser montant FI, mode de passation et Type marché</v>
      </c>
      <c r="AQ444" s="281" t="str">
        <f t="shared" si="178"/>
        <v>Préciser montant FI, mode de passation et Type marché</v>
      </c>
      <c r="AR444" s="281" t="str">
        <f t="shared" si="179"/>
        <v>Préciser montant FI, mode de passation et Type marché</v>
      </c>
      <c r="AS444" s="281" t="str">
        <f t="shared" si="180"/>
        <v>Préciser montant FI, mode de passation et Type marché</v>
      </c>
      <c r="AT444" s="281" t="str">
        <f t="shared" si="181"/>
        <v>Préciser montant FI, mode de passation et Type marché</v>
      </c>
      <c r="AU444" s="281" t="str">
        <f t="shared" si="182"/>
        <v>Compléter délais du marché</v>
      </c>
      <c r="AV444" s="281" t="str">
        <f t="shared" si="183"/>
        <v>Compléter délais du marché</v>
      </c>
      <c r="AW444" s="280"/>
      <c r="AX444" s="284">
        <f t="shared" si="184"/>
        <v>0</v>
      </c>
      <c r="AY444" s="280"/>
      <c r="AZ444" s="284">
        <f t="shared" si="185"/>
        <v>0</v>
      </c>
      <c r="BA444" s="280"/>
      <c r="BB444" s="284">
        <f t="shared" si="186"/>
        <v>0</v>
      </c>
      <c r="BC444" s="280"/>
      <c r="BD444" s="284">
        <f t="shared" si="187"/>
        <v>0</v>
      </c>
      <c r="BE444" s="280"/>
      <c r="BF444" s="284">
        <f t="shared" si="188"/>
        <v>0</v>
      </c>
      <c r="BG444" s="280"/>
      <c r="BH444" s="284">
        <f t="shared" si="189"/>
        <v>0</v>
      </c>
      <c r="BI444" s="280" t="str">
        <f t="shared" si="190"/>
        <v/>
      </c>
      <c r="BJ444" s="280"/>
      <c r="BK444" s="284">
        <f t="shared" si="191"/>
        <v>0</v>
      </c>
      <c r="BL444" s="280"/>
      <c r="BM444" s="284">
        <f t="shared" si="192"/>
        <v>0</v>
      </c>
      <c r="BN444" s="271">
        <f t="shared" si="193"/>
        <v>0</v>
      </c>
      <c r="BO444" s="271" t="str">
        <f t="shared" si="194"/>
        <v>Confection</v>
      </c>
      <c r="BP444" s="271">
        <f t="shared" si="195"/>
        <v>0</v>
      </c>
      <c r="BQ444" s="269"/>
      <c r="BR444" s="269"/>
      <c r="BS444" s="269"/>
      <c r="BT444" s="285"/>
      <c r="BU444" s="273"/>
    </row>
    <row r="445" spans="1:73" ht="60.75" thickBot="1" x14ac:dyDescent="0.3">
      <c r="A445" s="269"/>
      <c r="B445" s="270"/>
      <c r="C445" s="271" t="str">
        <f t="shared" si="168"/>
        <v/>
      </c>
      <c r="D445" s="271" t="str">
        <f t="shared" si="169"/>
        <v/>
      </c>
      <c r="E445" s="270"/>
      <c r="F445" s="273"/>
      <c r="G445" s="269"/>
      <c r="H445" s="274"/>
      <c r="I445" s="274"/>
      <c r="J445" s="274"/>
      <c r="K445" s="274"/>
      <c r="L445" s="274"/>
      <c r="M445" s="275"/>
      <c r="N445" s="274"/>
      <c r="O445" s="276" t="str">
        <f t="shared" si="170"/>
        <v>Compéter montant FI</v>
      </c>
      <c r="P445" s="277" t="str">
        <f t="shared" si="171"/>
        <v/>
      </c>
      <c r="Q445" s="274"/>
      <c r="R445" s="276" t="str">
        <f t="shared" si="172"/>
        <v>Compléter montant contrat</v>
      </c>
      <c r="S445" s="278" t="str">
        <f t="shared" si="173"/>
        <v/>
      </c>
      <c r="T445" s="274"/>
      <c r="U445" s="276" t="str">
        <f t="shared" si="174"/>
        <v>Compléter montant contrat</v>
      </c>
      <c r="V445" s="279"/>
      <c r="W445" s="279"/>
      <c r="X445" s="279"/>
      <c r="Y445" s="274"/>
      <c r="Z445" s="280"/>
      <c r="AA445" s="281" t="str">
        <f t="shared" si="175"/>
        <v>Compléter date émission</v>
      </c>
      <c r="AB445" s="269"/>
      <c r="AC445" s="269"/>
      <c r="AD445" s="282"/>
      <c r="AE445" s="282"/>
      <c r="AF445" s="270"/>
      <c r="AG445" s="269"/>
      <c r="AH445" s="269"/>
      <c r="AI445" s="269"/>
      <c r="AJ445" s="269"/>
      <c r="AK445" s="283" t="str">
        <f t="shared" si="176"/>
        <v>Compléter mode de gestion et montant FI</v>
      </c>
      <c r="AL445" s="270"/>
      <c r="AM445" s="270"/>
      <c r="AN445" s="270"/>
      <c r="AO445" s="280"/>
      <c r="AP445" s="281" t="str">
        <f t="shared" si="177"/>
        <v>Préciser montant FI, mode de passation et Type marché</v>
      </c>
      <c r="AQ445" s="281" t="str">
        <f t="shared" si="178"/>
        <v>Préciser montant FI, mode de passation et Type marché</v>
      </c>
      <c r="AR445" s="281" t="str">
        <f t="shared" si="179"/>
        <v>Préciser montant FI, mode de passation et Type marché</v>
      </c>
      <c r="AS445" s="281" t="str">
        <f t="shared" si="180"/>
        <v>Préciser montant FI, mode de passation et Type marché</v>
      </c>
      <c r="AT445" s="281" t="str">
        <f t="shared" si="181"/>
        <v>Préciser montant FI, mode de passation et Type marché</v>
      </c>
      <c r="AU445" s="281" t="str">
        <f t="shared" si="182"/>
        <v>Compléter délais du marché</v>
      </c>
      <c r="AV445" s="281" t="str">
        <f t="shared" si="183"/>
        <v>Compléter délais du marché</v>
      </c>
      <c r="AW445" s="280"/>
      <c r="AX445" s="284">
        <f t="shared" si="184"/>
        <v>0</v>
      </c>
      <c r="AY445" s="280"/>
      <c r="AZ445" s="284">
        <f t="shared" si="185"/>
        <v>0</v>
      </c>
      <c r="BA445" s="280"/>
      <c r="BB445" s="284">
        <f t="shared" si="186"/>
        <v>0</v>
      </c>
      <c r="BC445" s="280"/>
      <c r="BD445" s="284">
        <f t="shared" si="187"/>
        <v>0</v>
      </c>
      <c r="BE445" s="280"/>
      <c r="BF445" s="284">
        <f t="shared" si="188"/>
        <v>0</v>
      </c>
      <c r="BG445" s="280"/>
      <c r="BH445" s="284">
        <f t="shared" si="189"/>
        <v>0</v>
      </c>
      <c r="BI445" s="280" t="str">
        <f t="shared" si="190"/>
        <v/>
      </c>
      <c r="BJ445" s="280"/>
      <c r="BK445" s="284">
        <f t="shared" si="191"/>
        <v>0</v>
      </c>
      <c r="BL445" s="280"/>
      <c r="BM445" s="284">
        <f t="shared" si="192"/>
        <v>0</v>
      </c>
      <c r="BN445" s="271">
        <f t="shared" si="193"/>
        <v>0</v>
      </c>
      <c r="BO445" s="271" t="str">
        <f t="shared" si="194"/>
        <v>Confection</v>
      </c>
      <c r="BP445" s="271">
        <f t="shared" si="195"/>
        <v>0</v>
      </c>
      <c r="BQ445" s="269"/>
      <c r="BR445" s="269"/>
      <c r="BS445" s="269"/>
      <c r="BT445" s="285"/>
      <c r="BU445" s="273"/>
    </row>
    <row r="446" spans="1:73" ht="60.75" thickBot="1" x14ac:dyDescent="0.3">
      <c r="A446" s="269"/>
      <c r="B446" s="270"/>
      <c r="C446" s="271" t="str">
        <f t="shared" si="168"/>
        <v/>
      </c>
      <c r="D446" s="271" t="str">
        <f t="shared" si="169"/>
        <v/>
      </c>
      <c r="E446" s="270"/>
      <c r="F446" s="273"/>
      <c r="G446" s="269"/>
      <c r="H446" s="274"/>
      <c r="I446" s="274"/>
      <c r="J446" s="274"/>
      <c r="K446" s="274"/>
      <c r="L446" s="274"/>
      <c r="M446" s="275"/>
      <c r="N446" s="274"/>
      <c r="O446" s="276" t="str">
        <f t="shared" si="170"/>
        <v>Compéter montant FI</v>
      </c>
      <c r="P446" s="277" t="str">
        <f t="shared" si="171"/>
        <v/>
      </c>
      <c r="Q446" s="274"/>
      <c r="R446" s="276" t="str">
        <f t="shared" si="172"/>
        <v>Compléter montant contrat</v>
      </c>
      <c r="S446" s="278" t="str">
        <f t="shared" si="173"/>
        <v/>
      </c>
      <c r="T446" s="274"/>
      <c r="U446" s="276" t="str">
        <f t="shared" si="174"/>
        <v>Compléter montant contrat</v>
      </c>
      <c r="V446" s="279"/>
      <c r="W446" s="279"/>
      <c r="X446" s="279"/>
      <c r="Y446" s="274"/>
      <c r="Z446" s="280"/>
      <c r="AA446" s="281" t="str">
        <f t="shared" si="175"/>
        <v>Compléter date émission</v>
      </c>
      <c r="AB446" s="269"/>
      <c r="AC446" s="269"/>
      <c r="AD446" s="282"/>
      <c r="AE446" s="282"/>
      <c r="AF446" s="270"/>
      <c r="AG446" s="269"/>
      <c r="AH446" s="269"/>
      <c r="AI446" s="269"/>
      <c r="AJ446" s="269"/>
      <c r="AK446" s="283" t="str">
        <f t="shared" si="176"/>
        <v>Compléter mode de gestion et montant FI</v>
      </c>
      <c r="AL446" s="270"/>
      <c r="AM446" s="270"/>
      <c r="AN446" s="270"/>
      <c r="AO446" s="280"/>
      <c r="AP446" s="281" t="str">
        <f t="shared" si="177"/>
        <v>Préciser montant FI, mode de passation et Type marché</v>
      </c>
      <c r="AQ446" s="281" t="str">
        <f t="shared" si="178"/>
        <v>Préciser montant FI, mode de passation et Type marché</v>
      </c>
      <c r="AR446" s="281" t="str">
        <f t="shared" si="179"/>
        <v>Préciser montant FI, mode de passation et Type marché</v>
      </c>
      <c r="AS446" s="281" t="str">
        <f t="shared" si="180"/>
        <v>Préciser montant FI, mode de passation et Type marché</v>
      </c>
      <c r="AT446" s="281" t="str">
        <f t="shared" si="181"/>
        <v>Préciser montant FI, mode de passation et Type marché</v>
      </c>
      <c r="AU446" s="281" t="str">
        <f t="shared" si="182"/>
        <v>Compléter délais du marché</v>
      </c>
      <c r="AV446" s="281" t="str">
        <f t="shared" si="183"/>
        <v>Compléter délais du marché</v>
      </c>
      <c r="AW446" s="280"/>
      <c r="AX446" s="284">
        <f t="shared" si="184"/>
        <v>0</v>
      </c>
      <c r="AY446" s="280"/>
      <c r="AZ446" s="284">
        <f t="shared" si="185"/>
        <v>0</v>
      </c>
      <c r="BA446" s="280"/>
      <c r="BB446" s="284">
        <f t="shared" si="186"/>
        <v>0</v>
      </c>
      <c r="BC446" s="280"/>
      <c r="BD446" s="284">
        <f t="shared" si="187"/>
        <v>0</v>
      </c>
      <c r="BE446" s="280"/>
      <c r="BF446" s="284">
        <f t="shared" si="188"/>
        <v>0</v>
      </c>
      <c r="BG446" s="280"/>
      <c r="BH446" s="284">
        <f t="shared" si="189"/>
        <v>0</v>
      </c>
      <c r="BI446" s="280" t="str">
        <f t="shared" si="190"/>
        <v/>
      </c>
      <c r="BJ446" s="280"/>
      <c r="BK446" s="284">
        <f t="shared" si="191"/>
        <v>0</v>
      </c>
      <c r="BL446" s="280"/>
      <c r="BM446" s="284">
        <f t="shared" si="192"/>
        <v>0</v>
      </c>
      <c r="BN446" s="271">
        <f t="shared" si="193"/>
        <v>0</v>
      </c>
      <c r="BO446" s="271" t="str">
        <f t="shared" si="194"/>
        <v>Confection</v>
      </c>
      <c r="BP446" s="271">
        <f t="shared" si="195"/>
        <v>0</v>
      </c>
      <c r="BQ446" s="269"/>
      <c r="BR446" s="269"/>
      <c r="BS446" s="269"/>
      <c r="BT446" s="285"/>
      <c r="BU446" s="273"/>
    </row>
    <row r="447" spans="1:73" ht="60.75" thickBot="1" x14ac:dyDescent="0.3">
      <c r="A447" s="269"/>
      <c r="B447" s="270"/>
      <c r="C447" s="271" t="str">
        <f t="shared" si="168"/>
        <v/>
      </c>
      <c r="D447" s="271" t="str">
        <f t="shared" si="169"/>
        <v/>
      </c>
      <c r="E447" s="270"/>
      <c r="F447" s="273"/>
      <c r="G447" s="269"/>
      <c r="H447" s="274"/>
      <c r="I447" s="274"/>
      <c r="J447" s="274"/>
      <c r="K447" s="274"/>
      <c r="L447" s="274"/>
      <c r="M447" s="275"/>
      <c r="N447" s="274"/>
      <c r="O447" s="276" t="str">
        <f t="shared" si="170"/>
        <v>Compéter montant FI</v>
      </c>
      <c r="P447" s="277" t="str">
        <f t="shared" si="171"/>
        <v/>
      </c>
      <c r="Q447" s="274"/>
      <c r="R447" s="276" t="str">
        <f t="shared" si="172"/>
        <v>Compléter montant contrat</v>
      </c>
      <c r="S447" s="278" t="str">
        <f t="shared" si="173"/>
        <v/>
      </c>
      <c r="T447" s="274"/>
      <c r="U447" s="276" t="str">
        <f t="shared" si="174"/>
        <v>Compléter montant contrat</v>
      </c>
      <c r="V447" s="279"/>
      <c r="W447" s="279"/>
      <c r="X447" s="279"/>
      <c r="Y447" s="274"/>
      <c r="Z447" s="280"/>
      <c r="AA447" s="281" t="str">
        <f t="shared" si="175"/>
        <v>Compléter date émission</v>
      </c>
      <c r="AB447" s="269"/>
      <c r="AC447" s="269"/>
      <c r="AD447" s="282"/>
      <c r="AE447" s="282"/>
      <c r="AF447" s="270"/>
      <c r="AG447" s="269"/>
      <c r="AH447" s="269"/>
      <c r="AI447" s="269"/>
      <c r="AJ447" s="269"/>
      <c r="AK447" s="283" t="str">
        <f t="shared" si="176"/>
        <v>Compléter mode de gestion et montant FI</v>
      </c>
      <c r="AL447" s="270"/>
      <c r="AM447" s="270"/>
      <c r="AN447" s="270"/>
      <c r="AO447" s="280"/>
      <c r="AP447" s="281" t="str">
        <f t="shared" si="177"/>
        <v>Préciser montant FI, mode de passation et Type marché</v>
      </c>
      <c r="AQ447" s="281" t="str">
        <f t="shared" si="178"/>
        <v>Préciser montant FI, mode de passation et Type marché</v>
      </c>
      <c r="AR447" s="281" t="str">
        <f t="shared" si="179"/>
        <v>Préciser montant FI, mode de passation et Type marché</v>
      </c>
      <c r="AS447" s="281" t="str">
        <f t="shared" si="180"/>
        <v>Préciser montant FI, mode de passation et Type marché</v>
      </c>
      <c r="AT447" s="281" t="str">
        <f t="shared" si="181"/>
        <v>Préciser montant FI, mode de passation et Type marché</v>
      </c>
      <c r="AU447" s="281" t="str">
        <f t="shared" si="182"/>
        <v>Compléter délais du marché</v>
      </c>
      <c r="AV447" s="281" t="str">
        <f t="shared" si="183"/>
        <v>Compléter délais du marché</v>
      </c>
      <c r="AW447" s="280"/>
      <c r="AX447" s="284">
        <f t="shared" si="184"/>
        <v>0</v>
      </c>
      <c r="AY447" s="280"/>
      <c r="AZ447" s="284">
        <f t="shared" si="185"/>
        <v>0</v>
      </c>
      <c r="BA447" s="280"/>
      <c r="BB447" s="284">
        <f t="shared" si="186"/>
        <v>0</v>
      </c>
      <c r="BC447" s="280"/>
      <c r="BD447" s="284">
        <f t="shared" si="187"/>
        <v>0</v>
      </c>
      <c r="BE447" s="280"/>
      <c r="BF447" s="284">
        <f t="shared" si="188"/>
        <v>0</v>
      </c>
      <c r="BG447" s="280"/>
      <c r="BH447" s="284">
        <f t="shared" si="189"/>
        <v>0</v>
      </c>
      <c r="BI447" s="280" t="str">
        <f t="shared" si="190"/>
        <v/>
      </c>
      <c r="BJ447" s="280"/>
      <c r="BK447" s="284">
        <f t="shared" si="191"/>
        <v>0</v>
      </c>
      <c r="BL447" s="280"/>
      <c r="BM447" s="284">
        <f t="shared" si="192"/>
        <v>0</v>
      </c>
      <c r="BN447" s="271">
        <f t="shared" si="193"/>
        <v>0</v>
      </c>
      <c r="BO447" s="271" t="str">
        <f t="shared" si="194"/>
        <v>Confection</v>
      </c>
      <c r="BP447" s="271">
        <f t="shared" si="195"/>
        <v>0</v>
      </c>
      <c r="BQ447" s="269"/>
      <c r="BR447" s="269"/>
      <c r="BS447" s="269"/>
      <c r="BT447" s="285"/>
      <c r="BU447" s="273"/>
    </row>
    <row r="448" spans="1:73" ht="60.75" thickBot="1" x14ac:dyDescent="0.3">
      <c r="A448" s="269"/>
      <c r="B448" s="270"/>
      <c r="C448" s="271" t="str">
        <f t="shared" si="168"/>
        <v/>
      </c>
      <c r="D448" s="271" t="str">
        <f t="shared" si="169"/>
        <v/>
      </c>
      <c r="E448" s="270"/>
      <c r="F448" s="273"/>
      <c r="G448" s="269"/>
      <c r="H448" s="274"/>
      <c r="I448" s="274"/>
      <c r="J448" s="274"/>
      <c r="K448" s="274"/>
      <c r="L448" s="274"/>
      <c r="M448" s="275"/>
      <c r="N448" s="274"/>
      <c r="O448" s="276" t="str">
        <f t="shared" si="170"/>
        <v>Compéter montant FI</v>
      </c>
      <c r="P448" s="277" t="str">
        <f t="shared" si="171"/>
        <v/>
      </c>
      <c r="Q448" s="274"/>
      <c r="R448" s="276" t="str">
        <f t="shared" si="172"/>
        <v>Compléter montant contrat</v>
      </c>
      <c r="S448" s="278" t="str">
        <f t="shared" si="173"/>
        <v/>
      </c>
      <c r="T448" s="274"/>
      <c r="U448" s="276" t="str">
        <f t="shared" si="174"/>
        <v>Compléter montant contrat</v>
      </c>
      <c r="V448" s="279"/>
      <c r="W448" s="279"/>
      <c r="X448" s="279"/>
      <c r="Y448" s="274"/>
      <c r="Z448" s="280"/>
      <c r="AA448" s="281" t="str">
        <f t="shared" si="175"/>
        <v>Compléter date émission</v>
      </c>
      <c r="AB448" s="269"/>
      <c r="AC448" s="269"/>
      <c r="AD448" s="282"/>
      <c r="AE448" s="282"/>
      <c r="AF448" s="270"/>
      <c r="AG448" s="269"/>
      <c r="AH448" s="269"/>
      <c r="AI448" s="269"/>
      <c r="AJ448" s="269"/>
      <c r="AK448" s="283" t="str">
        <f t="shared" si="176"/>
        <v>Compléter mode de gestion et montant FI</v>
      </c>
      <c r="AL448" s="270"/>
      <c r="AM448" s="270"/>
      <c r="AN448" s="270"/>
      <c r="AO448" s="280"/>
      <c r="AP448" s="281" t="str">
        <f t="shared" si="177"/>
        <v>Préciser montant FI, mode de passation et Type marché</v>
      </c>
      <c r="AQ448" s="281" t="str">
        <f t="shared" si="178"/>
        <v>Préciser montant FI, mode de passation et Type marché</v>
      </c>
      <c r="AR448" s="281" t="str">
        <f t="shared" si="179"/>
        <v>Préciser montant FI, mode de passation et Type marché</v>
      </c>
      <c r="AS448" s="281" t="str">
        <f t="shared" si="180"/>
        <v>Préciser montant FI, mode de passation et Type marché</v>
      </c>
      <c r="AT448" s="281" t="str">
        <f t="shared" si="181"/>
        <v>Préciser montant FI, mode de passation et Type marché</v>
      </c>
      <c r="AU448" s="281" t="str">
        <f t="shared" si="182"/>
        <v>Compléter délais du marché</v>
      </c>
      <c r="AV448" s="281" t="str">
        <f t="shared" si="183"/>
        <v>Compléter délais du marché</v>
      </c>
      <c r="AW448" s="280"/>
      <c r="AX448" s="284">
        <f t="shared" si="184"/>
        <v>0</v>
      </c>
      <c r="AY448" s="280"/>
      <c r="AZ448" s="284">
        <f t="shared" si="185"/>
        <v>0</v>
      </c>
      <c r="BA448" s="280"/>
      <c r="BB448" s="284">
        <f t="shared" si="186"/>
        <v>0</v>
      </c>
      <c r="BC448" s="280"/>
      <c r="BD448" s="284">
        <f t="shared" si="187"/>
        <v>0</v>
      </c>
      <c r="BE448" s="280"/>
      <c r="BF448" s="284">
        <f t="shared" si="188"/>
        <v>0</v>
      </c>
      <c r="BG448" s="280"/>
      <c r="BH448" s="284">
        <f t="shared" si="189"/>
        <v>0</v>
      </c>
      <c r="BI448" s="280" t="str">
        <f t="shared" si="190"/>
        <v/>
      </c>
      <c r="BJ448" s="280"/>
      <c r="BK448" s="284">
        <f t="shared" si="191"/>
        <v>0</v>
      </c>
      <c r="BL448" s="280"/>
      <c r="BM448" s="284">
        <f t="shared" si="192"/>
        <v>0</v>
      </c>
      <c r="BN448" s="271">
        <f t="shared" si="193"/>
        <v>0</v>
      </c>
      <c r="BO448" s="271" t="str">
        <f t="shared" si="194"/>
        <v>Confection</v>
      </c>
      <c r="BP448" s="271">
        <f t="shared" si="195"/>
        <v>0</v>
      </c>
      <c r="BQ448" s="269"/>
      <c r="BR448" s="269"/>
      <c r="BS448" s="269"/>
      <c r="BT448" s="285"/>
      <c r="BU448" s="273"/>
    </row>
    <row r="449" spans="1:73" ht="60.75" thickBot="1" x14ac:dyDescent="0.3">
      <c r="A449" s="269"/>
      <c r="B449" s="270"/>
      <c r="C449" s="271" t="str">
        <f t="shared" si="168"/>
        <v/>
      </c>
      <c r="D449" s="271" t="str">
        <f t="shared" si="169"/>
        <v/>
      </c>
      <c r="E449" s="270"/>
      <c r="F449" s="273"/>
      <c r="G449" s="269"/>
      <c r="H449" s="274"/>
      <c r="I449" s="274"/>
      <c r="J449" s="274"/>
      <c r="K449" s="274"/>
      <c r="L449" s="274"/>
      <c r="M449" s="275"/>
      <c r="N449" s="274"/>
      <c r="O449" s="276" t="str">
        <f t="shared" si="170"/>
        <v>Compéter montant FI</v>
      </c>
      <c r="P449" s="277" t="str">
        <f t="shared" si="171"/>
        <v/>
      </c>
      <c r="Q449" s="274"/>
      <c r="R449" s="276" t="str">
        <f t="shared" si="172"/>
        <v>Compléter montant contrat</v>
      </c>
      <c r="S449" s="278" t="str">
        <f t="shared" si="173"/>
        <v/>
      </c>
      <c r="T449" s="274"/>
      <c r="U449" s="276" t="str">
        <f t="shared" si="174"/>
        <v>Compléter montant contrat</v>
      </c>
      <c r="V449" s="279"/>
      <c r="W449" s="279"/>
      <c r="X449" s="279"/>
      <c r="Y449" s="274"/>
      <c r="Z449" s="280"/>
      <c r="AA449" s="281" t="str">
        <f t="shared" si="175"/>
        <v>Compléter date émission</v>
      </c>
      <c r="AB449" s="269"/>
      <c r="AC449" s="269"/>
      <c r="AD449" s="282"/>
      <c r="AE449" s="282"/>
      <c r="AF449" s="270"/>
      <c r="AG449" s="269"/>
      <c r="AH449" s="269"/>
      <c r="AI449" s="269"/>
      <c r="AJ449" s="269"/>
      <c r="AK449" s="283" t="str">
        <f t="shared" si="176"/>
        <v>Compléter mode de gestion et montant FI</v>
      </c>
      <c r="AL449" s="270"/>
      <c r="AM449" s="270"/>
      <c r="AN449" s="270"/>
      <c r="AO449" s="280"/>
      <c r="AP449" s="281" t="str">
        <f t="shared" si="177"/>
        <v>Préciser montant FI, mode de passation et Type marché</v>
      </c>
      <c r="AQ449" s="281" t="str">
        <f t="shared" si="178"/>
        <v>Préciser montant FI, mode de passation et Type marché</v>
      </c>
      <c r="AR449" s="281" t="str">
        <f t="shared" si="179"/>
        <v>Préciser montant FI, mode de passation et Type marché</v>
      </c>
      <c r="AS449" s="281" t="str">
        <f t="shared" si="180"/>
        <v>Préciser montant FI, mode de passation et Type marché</v>
      </c>
      <c r="AT449" s="281" t="str">
        <f t="shared" si="181"/>
        <v>Préciser montant FI, mode de passation et Type marché</v>
      </c>
      <c r="AU449" s="281" t="str">
        <f t="shared" si="182"/>
        <v>Compléter délais du marché</v>
      </c>
      <c r="AV449" s="281" t="str">
        <f t="shared" si="183"/>
        <v>Compléter délais du marché</v>
      </c>
      <c r="AW449" s="280"/>
      <c r="AX449" s="284">
        <f t="shared" si="184"/>
        <v>0</v>
      </c>
      <c r="AY449" s="280"/>
      <c r="AZ449" s="284">
        <f t="shared" si="185"/>
        <v>0</v>
      </c>
      <c r="BA449" s="280"/>
      <c r="BB449" s="284">
        <f t="shared" si="186"/>
        <v>0</v>
      </c>
      <c r="BC449" s="280"/>
      <c r="BD449" s="284">
        <f t="shared" si="187"/>
        <v>0</v>
      </c>
      <c r="BE449" s="280"/>
      <c r="BF449" s="284">
        <f t="shared" si="188"/>
        <v>0</v>
      </c>
      <c r="BG449" s="280"/>
      <c r="BH449" s="284">
        <f t="shared" si="189"/>
        <v>0</v>
      </c>
      <c r="BI449" s="280" t="str">
        <f t="shared" si="190"/>
        <v/>
      </c>
      <c r="BJ449" s="280"/>
      <c r="BK449" s="284">
        <f t="shared" si="191"/>
        <v>0</v>
      </c>
      <c r="BL449" s="280"/>
      <c r="BM449" s="284">
        <f t="shared" si="192"/>
        <v>0</v>
      </c>
      <c r="BN449" s="271">
        <f t="shared" si="193"/>
        <v>0</v>
      </c>
      <c r="BO449" s="271" t="str">
        <f t="shared" si="194"/>
        <v>Confection</v>
      </c>
      <c r="BP449" s="271">
        <f t="shared" si="195"/>
        <v>0</v>
      </c>
      <c r="BQ449" s="269"/>
      <c r="BR449" s="269"/>
      <c r="BS449" s="269"/>
      <c r="BT449" s="285"/>
      <c r="BU449" s="273"/>
    </row>
    <row r="450" spans="1:73" ht="60.75" thickBot="1" x14ac:dyDescent="0.3">
      <c r="A450" s="269"/>
      <c r="B450" s="270"/>
      <c r="C450" s="271" t="str">
        <f t="shared" si="168"/>
        <v/>
      </c>
      <c r="D450" s="271" t="str">
        <f t="shared" si="169"/>
        <v/>
      </c>
      <c r="E450" s="270"/>
      <c r="F450" s="273"/>
      <c r="G450" s="269"/>
      <c r="H450" s="274"/>
      <c r="I450" s="274"/>
      <c r="J450" s="274"/>
      <c r="K450" s="274"/>
      <c r="L450" s="274"/>
      <c r="M450" s="275"/>
      <c r="N450" s="274"/>
      <c r="O450" s="276" t="str">
        <f t="shared" si="170"/>
        <v>Compéter montant FI</v>
      </c>
      <c r="P450" s="277" t="str">
        <f t="shared" si="171"/>
        <v/>
      </c>
      <c r="Q450" s="274"/>
      <c r="R450" s="276" t="str">
        <f t="shared" si="172"/>
        <v>Compléter montant contrat</v>
      </c>
      <c r="S450" s="278" t="str">
        <f t="shared" si="173"/>
        <v/>
      </c>
      <c r="T450" s="274"/>
      <c r="U450" s="276" t="str">
        <f t="shared" si="174"/>
        <v>Compléter montant contrat</v>
      </c>
      <c r="V450" s="279"/>
      <c r="W450" s="279"/>
      <c r="X450" s="279"/>
      <c r="Y450" s="274"/>
      <c r="Z450" s="280"/>
      <c r="AA450" s="281" t="str">
        <f t="shared" si="175"/>
        <v>Compléter date émission</v>
      </c>
      <c r="AB450" s="269"/>
      <c r="AC450" s="269"/>
      <c r="AD450" s="282"/>
      <c r="AE450" s="282"/>
      <c r="AF450" s="270"/>
      <c r="AG450" s="269"/>
      <c r="AH450" s="269"/>
      <c r="AI450" s="269"/>
      <c r="AJ450" s="269"/>
      <c r="AK450" s="283" t="str">
        <f t="shared" si="176"/>
        <v>Compléter mode de gestion et montant FI</v>
      </c>
      <c r="AL450" s="270"/>
      <c r="AM450" s="270"/>
      <c r="AN450" s="270"/>
      <c r="AO450" s="280"/>
      <c r="AP450" s="281" t="str">
        <f t="shared" si="177"/>
        <v>Préciser montant FI, mode de passation et Type marché</v>
      </c>
      <c r="AQ450" s="281" t="str">
        <f t="shared" si="178"/>
        <v>Préciser montant FI, mode de passation et Type marché</v>
      </c>
      <c r="AR450" s="281" t="str">
        <f t="shared" si="179"/>
        <v>Préciser montant FI, mode de passation et Type marché</v>
      </c>
      <c r="AS450" s="281" t="str">
        <f t="shared" si="180"/>
        <v>Préciser montant FI, mode de passation et Type marché</v>
      </c>
      <c r="AT450" s="281" t="str">
        <f t="shared" si="181"/>
        <v>Préciser montant FI, mode de passation et Type marché</v>
      </c>
      <c r="AU450" s="281" t="str">
        <f t="shared" si="182"/>
        <v>Compléter délais du marché</v>
      </c>
      <c r="AV450" s="281" t="str">
        <f t="shared" si="183"/>
        <v>Compléter délais du marché</v>
      </c>
      <c r="AW450" s="280"/>
      <c r="AX450" s="284">
        <f t="shared" si="184"/>
        <v>0</v>
      </c>
      <c r="AY450" s="280"/>
      <c r="AZ450" s="284">
        <f t="shared" si="185"/>
        <v>0</v>
      </c>
      <c r="BA450" s="280"/>
      <c r="BB450" s="284">
        <f t="shared" si="186"/>
        <v>0</v>
      </c>
      <c r="BC450" s="280"/>
      <c r="BD450" s="284">
        <f t="shared" si="187"/>
        <v>0</v>
      </c>
      <c r="BE450" s="280"/>
      <c r="BF450" s="284">
        <f t="shared" si="188"/>
        <v>0</v>
      </c>
      <c r="BG450" s="280"/>
      <c r="BH450" s="284">
        <f t="shared" si="189"/>
        <v>0</v>
      </c>
      <c r="BI450" s="280" t="str">
        <f t="shared" si="190"/>
        <v/>
      </c>
      <c r="BJ450" s="280"/>
      <c r="BK450" s="284">
        <f t="shared" si="191"/>
        <v>0</v>
      </c>
      <c r="BL450" s="280"/>
      <c r="BM450" s="284">
        <f t="shared" si="192"/>
        <v>0</v>
      </c>
      <c r="BN450" s="271">
        <f t="shared" si="193"/>
        <v>0</v>
      </c>
      <c r="BO450" s="271" t="str">
        <f t="shared" si="194"/>
        <v>Confection</v>
      </c>
      <c r="BP450" s="271">
        <f t="shared" si="195"/>
        <v>0</v>
      </c>
      <c r="BQ450" s="269"/>
      <c r="BR450" s="269"/>
      <c r="BS450" s="269"/>
      <c r="BT450" s="285"/>
      <c r="BU450" s="273"/>
    </row>
    <row r="451" spans="1:73" ht="60.75" thickBot="1" x14ac:dyDescent="0.3">
      <c r="A451" s="269"/>
      <c r="B451" s="270"/>
      <c r="C451" s="271" t="str">
        <f t="shared" si="168"/>
        <v/>
      </c>
      <c r="D451" s="271" t="str">
        <f t="shared" si="169"/>
        <v/>
      </c>
      <c r="E451" s="270"/>
      <c r="F451" s="273"/>
      <c r="G451" s="269"/>
      <c r="H451" s="274"/>
      <c r="I451" s="274"/>
      <c r="J451" s="274"/>
      <c r="K451" s="274"/>
      <c r="L451" s="274"/>
      <c r="M451" s="275"/>
      <c r="N451" s="274"/>
      <c r="O451" s="276" t="str">
        <f t="shared" si="170"/>
        <v>Compéter montant FI</v>
      </c>
      <c r="P451" s="277" t="str">
        <f t="shared" si="171"/>
        <v/>
      </c>
      <c r="Q451" s="274"/>
      <c r="R451" s="276" t="str">
        <f t="shared" si="172"/>
        <v>Compléter montant contrat</v>
      </c>
      <c r="S451" s="278" t="str">
        <f t="shared" si="173"/>
        <v/>
      </c>
      <c r="T451" s="274"/>
      <c r="U451" s="276" t="str">
        <f t="shared" si="174"/>
        <v>Compléter montant contrat</v>
      </c>
      <c r="V451" s="279"/>
      <c r="W451" s="279"/>
      <c r="X451" s="279"/>
      <c r="Y451" s="274"/>
      <c r="Z451" s="280"/>
      <c r="AA451" s="281" t="str">
        <f t="shared" si="175"/>
        <v>Compléter date émission</v>
      </c>
      <c r="AB451" s="269"/>
      <c r="AC451" s="269"/>
      <c r="AD451" s="282"/>
      <c r="AE451" s="282"/>
      <c r="AF451" s="270"/>
      <c r="AG451" s="269"/>
      <c r="AH451" s="269"/>
      <c r="AI451" s="269"/>
      <c r="AJ451" s="269"/>
      <c r="AK451" s="283" t="str">
        <f t="shared" si="176"/>
        <v>Compléter mode de gestion et montant FI</v>
      </c>
      <c r="AL451" s="270"/>
      <c r="AM451" s="270"/>
      <c r="AN451" s="270"/>
      <c r="AO451" s="280"/>
      <c r="AP451" s="281" t="str">
        <f t="shared" si="177"/>
        <v>Préciser montant FI, mode de passation et Type marché</v>
      </c>
      <c r="AQ451" s="281" t="str">
        <f t="shared" si="178"/>
        <v>Préciser montant FI, mode de passation et Type marché</v>
      </c>
      <c r="AR451" s="281" t="str">
        <f t="shared" si="179"/>
        <v>Préciser montant FI, mode de passation et Type marché</v>
      </c>
      <c r="AS451" s="281" t="str">
        <f t="shared" si="180"/>
        <v>Préciser montant FI, mode de passation et Type marché</v>
      </c>
      <c r="AT451" s="281" t="str">
        <f t="shared" si="181"/>
        <v>Préciser montant FI, mode de passation et Type marché</v>
      </c>
      <c r="AU451" s="281" t="str">
        <f t="shared" si="182"/>
        <v>Compléter délais du marché</v>
      </c>
      <c r="AV451" s="281" t="str">
        <f t="shared" si="183"/>
        <v>Compléter délais du marché</v>
      </c>
      <c r="AW451" s="280"/>
      <c r="AX451" s="284">
        <f t="shared" si="184"/>
        <v>0</v>
      </c>
      <c r="AY451" s="280"/>
      <c r="AZ451" s="284">
        <f t="shared" si="185"/>
        <v>0</v>
      </c>
      <c r="BA451" s="280"/>
      <c r="BB451" s="284">
        <f t="shared" si="186"/>
        <v>0</v>
      </c>
      <c r="BC451" s="280"/>
      <c r="BD451" s="284">
        <f t="shared" si="187"/>
        <v>0</v>
      </c>
      <c r="BE451" s="280"/>
      <c r="BF451" s="284">
        <f t="shared" si="188"/>
        <v>0</v>
      </c>
      <c r="BG451" s="280"/>
      <c r="BH451" s="284">
        <f t="shared" si="189"/>
        <v>0</v>
      </c>
      <c r="BI451" s="280" t="str">
        <f t="shared" si="190"/>
        <v/>
      </c>
      <c r="BJ451" s="280"/>
      <c r="BK451" s="284">
        <f t="shared" si="191"/>
        <v>0</v>
      </c>
      <c r="BL451" s="280"/>
      <c r="BM451" s="284">
        <f t="shared" si="192"/>
        <v>0</v>
      </c>
      <c r="BN451" s="271">
        <f t="shared" si="193"/>
        <v>0</v>
      </c>
      <c r="BO451" s="271" t="str">
        <f t="shared" si="194"/>
        <v>Confection</v>
      </c>
      <c r="BP451" s="271">
        <f t="shared" si="195"/>
        <v>0</v>
      </c>
      <c r="BQ451" s="269"/>
      <c r="BR451" s="269"/>
      <c r="BS451" s="269"/>
      <c r="BT451" s="285"/>
      <c r="BU451" s="273"/>
    </row>
    <row r="452" spans="1:73" ht="60.75" thickBot="1" x14ac:dyDescent="0.3">
      <c r="A452" s="269"/>
      <c r="B452" s="270"/>
      <c r="C452" s="271" t="str">
        <f t="shared" si="168"/>
        <v/>
      </c>
      <c r="D452" s="271" t="str">
        <f t="shared" si="169"/>
        <v/>
      </c>
      <c r="E452" s="270"/>
      <c r="F452" s="273"/>
      <c r="G452" s="269"/>
      <c r="H452" s="274"/>
      <c r="I452" s="274"/>
      <c r="J452" s="274"/>
      <c r="K452" s="274"/>
      <c r="L452" s="274"/>
      <c r="M452" s="275"/>
      <c r="N452" s="274"/>
      <c r="O452" s="276" t="str">
        <f t="shared" si="170"/>
        <v>Compéter montant FI</v>
      </c>
      <c r="P452" s="277" t="str">
        <f t="shared" si="171"/>
        <v/>
      </c>
      <c r="Q452" s="274"/>
      <c r="R452" s="276" t="str">
        <f t="shared" si="172"/>
        <v>Compléter montant contrat</v>
      </c>
      <c r="S452" s="278" t="str">
        <f t="shared" si="173"/>
        <v/>
      </c>
      <c r="T452" s="274"/>
      <c r="U452" s="276" t="str">
        <f t="shared" si="174"/>
        <v>Compléter montant contrat</v>
      </c>
      <c r="V452" s="279"/>
      <c r="W452" s="279"/>
      <c r="X452" s="279"/>
      <c r="Y452" s="274"/>
      <c r="Z452" s="280"/>
      <c r="AA452" s="281" t="str">
        <f t="shared" si="175"/>
        <v>Compléter date émission</v>
      </c>
      <c r="AB452" s="269"/>
      <c r="AC452" s="269"/>
      <c r="AD452" s="282"/>
      <c r="AE452" s="282"/>
      <c r="AF452" s="270"/>
      <c r="AG452" s="269"/>
      <c r="AH452" s="269"/>
      <c r="AI452" s="269"/>
      <c r="AJ452" s="269"/>
      <c r="AK452" s="283" t="str">
        <f t="shared" si="176"/>
        <v>Compléter mode de gestion et montant FI</v>
      </c>
      <c r="AL452" s="270"/>
      <c r="AM452" s="270"/>
      <c r="AN452" s="270"/>
      <c r="AO452" s="280"/>
      <c r="AP452" s="281" t="str">
        <f t="shared" si="177"/>
        <v>Préciser montant FI, mode de passation et Type marché</v>
      </c>
      <c r="AQ452" s="281" t="str">
        <f t="shared" si="178"/>
        <v>Préciser montant FI, mode de passation et Type marché</v>
      </c>
      <c r="AR452" s="281" t="str">
        <f t="shared" si="179"/>
        <v>Préciser montant FI, mode de passation et Type marché</v>
      </c>
      <c r="AS452" s="281" t="str">
        <f t="shared" si="180"/>
        <v>Préciser montant FI, mode de passation et Type marché</v>
      </c>
      <c r="AT452" s="281" t="str">
        <f t="shared" si="181"/>
        <v>Préciser montant FI, mode de passation et Type marché</v>
      </c>
      <c r="AU452" s="281" t="str">
        <f t="shared" si="182"/>
        <v>Compléter délais du marché</v>
      </c>
      <c r="AV452" s="281" t="str">
        <f t="shared" si="183"/>
        <v>Compléter délais du marché</v>
      </c>
      <c r="AW452" s="280"/>
      <c r="AX452" s="284">
        <f t="shared" si="184"/>
        <v>0</v>
      </c>
      <c r="AY452" s="280"/>
      <c r="AZ452" s="284">
        <f t="shared" si="185"/>
        <v>0</v>
      </c>
      <c r="BA452" s="280"/>
      <c r="BB452" s="284">
        <f t="shared" si="186"/>
        <v>0</v>
      </c>
      <c r="BC452" s="280"/>
      <c r="BD452" s="284">
        <f t="shared" si="187"/>
        <v>0</v>
      </c>
      <c r="BE452" s="280"/>
      <c r="BF452" s="284">
        <f t="shared" si="188"/>
        <v>0</v>
      </c>
      <c r="BG452" s="280"/>
      <c r="BH452" s="284">
        <f t="shared" si="189"/>
        <v>0</v>
      </c>
      <c r="BI452" s="280" t="str">
        <f t="shared" si="190"/>
        <v/>
      </c>
      <c r="BJ452" s="280"/>
      <c r="BK452" s="284">
        <f t="shared" si="191"/>
        <v>0</v>
      </c>
      <c r="BL452" s="280"/>
      <c r="BM452" s="284">
        <f t="shared" si="192"/>
        <v>0</v>
      </c>
      <c r="BN452" s="271">
        <f t="shared" si="193"/>
        <v>0</v>
      </c>
      <c r="BO452" s="271" t="str">
        <f t="shared" si="194"/>
        <v>Confection</v>
      </c>
      <c r="BP452" s="271">
        <f t="shared" si="195"/>
        <v>0</v>
      </c>
      <c r="BQ452" s="269"/>
      <c r="BR452" s="269"/>
      <c r="BS452" s="269"/>
      <c r="BT452" s="285"/>
      <c r="BU452" s="273"/>
    </row>
    <row r="453" spans="1:73" ht="60.75" thickBot="1" x14ac:dyDescent="0.3">
      <c r="A453" s="269"/>
      <c r="B453" s="270"/>
      <c r="C453" s="271" t="str">
        <f t="shared" si="168"/>
        <v/>
      </c>
      <c r="D453" s="271" t="str">
        <f t="shared" si="169"/>
        <v/>
      </c>
      <c r="E453" s="270"/>
      <c r="F453" s="273"/>
      <c r="G453" s="269"/>
      <c r="H453" s="274"/>
      <c r="I453" s="274"/>
      <c r="J453" s="274"/>
      <c r="K453" s="274"/>
      <c r="L453" s="274"/>
      <c r="M453" s="275"/>
      <c r="N453" s="274"/>
      <c r="O453" s="276" t="str">
        <f t="shared" si="170"/>
        <v>Compéter montant FI</v>
      </c>
      <c r="P453" s="277" t="str">
        <f t="shared" si="171"/>
        <v/>
      </c>
      <c r="Q453" s="274"/>
      <c r="R453" s="276" t="str">
        <f t="shared" si="172"/>
        <v>Compléter montant contrat</v>
      </c>
      <c r="S453" s="278" t="str">
        <f t="shared" si="173"/>
        <v/>
      </c>
      <c r="T453" s="274"/>
      <c r="U453" s="276" t="str">
        <f t="shared" si="174"/>
        <v>Compléter montant contrat</v>
      </c>
      <c r="V453" s="279"/>
      <c r="W453" s="279"/>
      <c r="X453" s="279"/>
      <c r="Y453" s="274"/>
      <c r="Z453" s="280"/>
      <c r="AA453" s="281" t="str">
        <f t="shared" si="175"/>
        <v>Compléter date émission</v>
      </c>
      <c r="AB453" s="269"/>
      <c r="AC453" s="269"/>
      <c r="AD453" s="282"/>
      <c r="AE453" s="282"/>
      <c r="AF453" s="270"/>
      <c r="AG453" s="269"/>
      <c r="AH453" s="269"/>
      <c r="AI453" s="269"/>
      <c r="AJ453" s="269"/>
      <c r="AK453" s="283" t="str">
        <f t="shared" si="176"/>
        <v>Compléter mode de gestion et montant FI</v>
      </c>
      <c r="AL453" s="270"/>
      <c r="AM453" s="270"/>
      <c r="AN453" s="270"/>
      <c r="AO453" s="280"/>
      <c r="AP453" s="281" t="str">
        <f t="shared" si="177"/>
        <v>Préciser montant FI, mode de passation et Type marché</v>
      </c>
      <c r="AQ453" s="281" t="str">
        <f t="shared" si="178"/>
        <v>Préciser montant FI, mode de passation et Type marché</v>
      </c>
      <c r="AR453" s="281" t="str">
        <f t="shared" si="179"/>
        <v>Préciser montant FI, mode de passation et Type marché</v>
      </c>
      <c r="AS453" s="281" t="str">
        <f t="shared" si="180"/>
        <v>Préciser montant FI, mode de passation et Type marché</v>
      </c>
      <c r="AT453" s="281" t="str">
        <f t="shared" si="181"/>
        <v>Préciser montant FI, mode de passation et Type marché</v>
      </c>
      <c r="AU453" s="281" t="str">
        <f t="shared" si="182"/>
        <v>Compléter délais du marché</v>
      </c>
      <c r="AV453" s="281" t="str">
        <f t="shared" si="183"/>
        <v>Compléter délais du marché</v>
      </c>
      <c r="AW453" s="280"/>
      <c r="AX453" s="284">
        <f t="shared" si="184"/>
        <v>0</v>
      </c>
      <c r="AY453" s="280"/>
      <c r="AZ453" s="284">
        <f t="shared" si="185"/>
        <v>0</v>
      </c>
      <c r="BA453" s="280"/>
      <c r="BB453" s="284">
        <f t="shared" si="186"/>
        <v>0</v>
      </c>
      <c r="BC453" s="280"/>
      <c r="BD453" s="284">
        <f t="shared" si="187"/>
        <v>0</v>
      </c>
      <c r="BE453" s="280"/>
      <c r="BF453" s="284">
        <f t="shared" si="188"/>
        <v>0</v>
      </c>
      <c r="BG453" s="280"/>
      <c r="BH453" s="284">
        <f t="shared" si="189"/>
        <v>0</v>
      </c>
      <c r="BI453" s="280" t="str">
        <f t="shared" si="190"/>
        <v/>
      </c>
      <c r="BJ453" s="280"/>
      <c r="BK453" s="284">
        <f t="shared" si="191"/>
        <v>0</v>
      </c>
      <c r="BL453" s="280"/>
      <c r="BM453" s="284">
        <f t="shared" si="192"/>
        <v>0</v>
      </c>
      <c r="BN453" s="271">
        <f t="shared" si="193"/>
        <v>0</v>
      </c>
      <c r="BO453" s="271" t="str">
        <f t="shared" si="194"/>
        <v>Confection</v>
      </c>
      <c r="BP453" s="271">
        <f t="shared" si="195"/>
        <v>0</v>
      </c>
      <c r="BQ453" s="269"/>
      <c r="BR453" s="269"/>
      <c r="BS453" s="269"/>
      <c r="BT453" s="285"/>
      <c r="BU453" s="273"/>
    </row>
    <row r="454" spans="1:73" ht="60.75" thickBot="1" x14ac:dyDescent="0.3">
      <c r="A454" s="269"/>
      <c r="B454" s="270"/>
      <c r="C454" s="271" t="str">
        <f t="shared" ref="C454:C496" si="196">IF(A454="REPBDI","n/a",IF(A454="PAEX","BDI0402111",IF(A454="PAREC","BDI00005",IF(A454="FBBR","BDI00006",IF(A454="APVR","BDI0502411",IF(AND(A454="Justice",B454=""),"compléter volet",IF(AND(A454="Justice",B454="AIOJ"),"BDI0703511",IF(AND(A454="Justice",B454="Justice C.-O."),"BDI0804711",IF(AND(A454="Justice",B454="Central &amp; Périph."),"BDI1006711",IF(A454="AEP","BDI0704211",IF(A454="FCE","BDI0704511",IF(AND(A454="Pavage",B454=""),"compléter volet",IF(AND(A454="Pavage",B454="HIMO"),"BDI0804911",IF(AND(A454="Pavage",B454="PNUD"),"BDI100691T",IF(A454="ADLPC","BDI0805011",IF(A454="PADAPC","BDI0805111",IF(A454="PAIOSA","BDI0905511",IF(A454="AFIE","BDI0905711",IF(A454="PAISS","BDI0905811",IF(AND(A454="Police",B454=""),"compléter volet",IF(AND(A454="Police",B454="APPNB"),"BDI0804811",IF(AND(A454="Police",B454="Appui SSR"),"BDI0905911",IF(A454="AFPT","BDI1006611",IF(A454="AASMPB","BDI1207311",IF(A454="ABGLC","BDI1107211",IF(A454="ASNIS","BDI1006811",IF(A454="MiniRelEx","BDI0703711",IF(A454="",""))))))))))))))))))))))))))))</f>
        <v/>
      </c>
      <c r="D454" s="271" t="str">
        <f t="shared" ref="D454:D496" si="197">IF(A454="REPBDI","n/a",IF(A454="PAEX","Autre",IF(A454="PAREC","Autre",IF(A454="FBBR","Autre",IF(A454="APVR","Agriculture",IF(A454="Justice","Gouvernance",IF(A454="AEP","Education",IF(A454="FCE","Education",IF(A454="Pavage","Infrastructure",IF(A454="ADLPC","Gouvernance",IF(A454="PADAPC","Agriculture",IF(A454="PAIOSA","Agriculture",IF(A454="AFIE","Education",IF(A454="PAISS","Santé",IF(A454="Police","Gouvernance",IF(A454="AFPT","Education",IF(A454="AASMPB","Gouvernance",IF(A454="ABGLC","Gouvernance",IF(A454="ASNIS","Santé",IF(A454="MiniRelEx","Autre",IF(A454="","")))))))))))))))))))))</f>
        <v/>
      </c>
      <c r="E454" s="270"/>
      <c r="F454" s="273"/>
      <c r="G454" s="269"/>
      <c r="H454" s="274"/>
      <c r="I454" s="274"/>
      <c r="J454" s="274"/>
      <c r="K454" s="274"/>
      <c r="L454" s="274"/>
      <c r="M454" s="275"/>
      <c r="N454" s="274"/>
      <c r="O454" s="276" t="str">
        <f t="shared" ref="O454:O496" si="198">IF(OR(H454="",I454=""),"Compéter montant FI",IF(M454="EUR",(N454/H454),IF(M454="BIF",N454/I454,IF(M454="USD",N454/(H454*1.3),IF(M454="","")))))</f>
        <v>Compéter montant FI</v>
      </c>
      <c r="P454" s="277" t="str">
        <f t="shared" ref="P454:P496" si="199">IF(M454="","",M454)</f>
        <v/>
      </c>
      <c r="Q454" s="274"/>
      <c r="R454" s="276" t="str">
        <f t="shared" ref="R454:R496" si="200">IF(OR(H454="",I454="",N454=""),"Compléter montant contrat",IF(Q454="","Compléter montant avenant",Q454/N454))</f>
        <v>Compléter montant contrat</v>
      </c>
      <c r="S454" s="278" t="str">
        <f t="shared" ref="S454:S496" si="201">IF(M454="","",M454)</f>
        <v/>
      </c>
      <c r="T454" s="274"/>
      <c r="U454" s="276" t="str">
        <f t="shared" ref="U454:U496" si="202">IF(OR(H454="",I454="",N454=""),"Compléter montant contrat",T454/(N454+Q454))</f>
        <v>Compléter montant contrat</v>
      </c>
      <c r="V454" s="279"/>
      <c r="W454" s="279"/>
      <c r="X454" s="279"/>
      <c r="Y454" s="274"/>
      <c r="Z454" s="280"/>
      <c r="AA454" s="281" t="str">
        <f t="shared" ref="AA454:AA496" si="203">IF(Z454="","Compléter date émission",IF(Z454="n/a","n/a",IF(AF454="","Compléter délai de garantie",Z454+AF454)))</f>
        <v>Compléter date émission</v>
      </c>
      <c r="AB454" s="269"/>
      <c r="AC454" s="269"/>
      <c r="AD454" s="282"/>
      <c r="AE454" s="282"/>
      <c r="AF454" s="270"/>
      <c r="AG454" s="269"/>
      <c r="AH454" s="269"/>
      <c r="AI454" s="269"/>
      <c r="AJ454" s="269"/>
      <c r="AK454" s="283" t="str">
        <f t="shared" ref="AK454:AK496" si="204">IF(OR(G454="",AND(L454="",K454="")),"Compléter mode de gestion et montant FI",IF(AND(G454="Régie",K454&lt;25000),"Aucun",IF(AND(G454="Régie",K454&gt;=25000,K454&lt;200000),"ANO RR",IF(AND(G454="Régie",K454&gt;=200000),"ANO RR + Mandat HQ",IF(AND(G454="Cogestion",K454&lt;25000),"Aucun",IF(AND(G454="Cogestion",K454&gt;=25000,L454&lt;150000000),"ANO RR",IF(AND(G454="Cogestion",L454&gt;=150000000,K454&lt;200000),"ANO RR + ANO DNCMP",IF(AND(G454="Cogestion",K454&gt;=200000),"ANO RR + ANO DNCMP + mandat HQ","Compléter mode de gestion et montant FI"))))))))</f>
        <v>Compléter mode de gestion et montant FI</v>
      </c>
      <c r="AL454" s="270"/>
      <c r="AM454" s="270"/>
      <c r="AN454" s="270"/>
      <c r="AO454" s="280"/>
      <c r="AP454" s="281" t="str">
        <f t="shared" ref="AP454:AP496" si="205">IF(OR(AK454="Compléter mode de gestion et montant FI",AB454=""),"Préciser montant FI, mode de passation et Type marché",IF(AO454="","Compléter date de confection",IF(OR(AK454="aucun",AK454="ANO RR",AK454="ANO RR + Mandat HQ"),"n/a",IF(OR(AK454="ANO RR + ANO DNCMP",AK454="ANO RR + ANO DNCMP + Mandat HQ"),AO454+23,"Préciser montant FI, mode de passation et Type marché"))))</f>
        <v>Préciser montant FI, mode de passation et Type marché</v>
      </c>
      <c r="AQ454" s="281" t="str">
        <f t="shared" ref="AQ454:AQ496" si="206">IF(OR(AK454="Compléter mode de gestion et montant FI",AB454=""),"Préciser montant FI, mode de passation et Type marché",IF(AO454="","Compléter date de confection",IF(OR(AK454="ANO RR + ANO DNCMP",AK454="ANO RR + ANO DNCMP + Mandat HQ"),AP454+3,IF(OR(AK454="ANO RR",AK454="ANO RR + Mandat HQ"),AO454+10,AO454+3))))</f>
        <v>Préciser montant FI, mode de passation et Type marché</v>
      </c>
      <c r="AR454" s="281" t="str">
        <f t="shared" ref="AR454:AR496" si="207">IF(OR(AK454="Compléter mode de gestion et montant FI",AB454=""),"Préciser montant FI, mode de passation et Type marché",IF(AO454="","Compléter date de confection",IF(AND(AB454="AOPQ phase 1",H454&lt;150000),AQ454+30,IF(AND(AB454="AOPQ phase 1",H454&gt;=150000),AQ454+45,IF(AB454="AOPQ phase 2",AQ454+30,IF(AND(OR(AB454="AOO",AB454="AOR"),H454&lt;150000),AQ454+30,IF(AND(OR(AB454="AOO",AB454="AOR"),H454&gt;=150000),AQ454+45,IF(AND(AB454="AOC",H454&lt;150000),AQ454+30,IF(AND(AB454="AOC",H454&gt;=150000),AQ454+45,IF(AND(AB454="MPI phase 1",H454&lt;150000),AQ454+30,IF(AND(AB454="MPI phase 1",H454&gt;=150000),AQ454+45,IF(AB454="MPI phase 2",AQ454+30,IF(AND(AB454="MCo",H454&lt;150000),AQ454+30,IF(AND(AB454="MCo",H454&gt;=150000),AQ454+45,IF(AND(AB454="MCl",H454&lt;150000),AQ454+30,IF(AND(AB454="MCl",H454&gt;=150000),AQ454+45,IF(OR(AB454="DC",AB454="GAG"),AQ454+15,IF(AND(G454="Régie",OR(H454&lt;85000,AB454="PNSP")),AQ454+15,IF(AND(G454="Régie",OR(AB454="AOG",AB454="AP"),H454&gt;=85000,H454&lt;150000),AQ454+36,IF(AND(G454="Régie",OR(AB454="AOG",AB454="AP"),H454&gt;=150000,H454&lt;193000),AQ454+45,IF(AND(G454="Régie",OR(AB454="AOG",AB454="AP"),H454&gt;=193000,OR(AC454="Services",AC454="Fournitures")),AQ454+52,IF(AND(G454="Régie",OR(AB454="AOG",AB454="AP"),H454&gt;=193000,AC454="Travaux"),AQ454+45,IF(AND(AB454="PNAP phase 1",H454&lt;150000),AQ454+15,IF(AND(AB454="PNAP phase 1",H454&gt;=150000),AQ454+45,IF(AND(AB454="PNAP phase 2",H454&lt;150000),AQ454+15,IF(AND(AB454="PNAP phase 2",H454&gt;=200000),AQ454+40,IF(AND(AB454="PNAP directe",H454&lt;150000),AQ454+22,IF(AND(AB454="PNAP directe",H454&gt;=150000),AQ454+45,"Préciser montant FI, mode de passation et Type marché"))))))))))))))))))))))))))))</f>
        <v>Préciser montant FI, mode de passation et Type marché</v>
      </c>
      <c r="AS454" s="281" t="str">
        <f t="shared" ref="AS454:AS496" si="208">IF(OR(AK454="Compléter mode de gestion et montant FI",AB454=""),"Préciser montant FI, mode de passation et Type marché",IF(AO454="","Compléter date de confection",IF(OR(AB454="AOPQ phase 1",AB454="AOPQ phase 2",AB454="AOO",AB454="AOC",AB454="AOR",AB454="MPI phase 1",AB454="MPI phase 2",AB454="MCo",AB454="MCl"),AR454+47,IF(OR(AB454="AOG",AB454="AP"),AR454+30,IF(OR(AB454="PNAP phase 1",AB454="PNAP phase 2",AB454="PNSP",AB454="DC",AB454="GAG",AB454="PNAP directe"),AR454+15,"Préciser montant FI, mode de passation et Type marché")))))</f>
        <v>Préciser montant FI, mode de passation et Type marché</v>
      </c>
      <c r="AT454" s="281" t="str">
        <f t="shared" ref="AT454:AT496" si="209">IF(OR(AK454="Compléter mode de gestion et montant FI",AB454=""),"Préciser montant FI, mode de passation et Type marché",IF(AO454="","Compléter date de confection",IF(AND(AB454="GAG",I454&lt;150000000),AS454+5,IF(AND(AB454="GAG",I454&gt;=150000000),AS454+20,IF(AK454="aucun",AS454+3,IF(AND(AK454="ANO RR",G454="Régie"),AS454+13,IF(AND(AK454="ANO RR",G454="Cogestion"),AS454+32,IF(AK454="ANO RR + Mandat HQ",AS454+33,IF(AK454="ANO RR + ANO DNCMP",AS454+60,IF(AK454="ANO RR + ANO DNCMP + Mandat HQ",AS454+60,"Préciser montant FI, mode de passation et Type marché"))))))))))</f>
        <v>Préciser montant FI, mode de passation et Type marché</v>
      </c>
      <c r="AU454" s="281" t="str">
        <f t="shared" ref="AU454:AU496" si="210">IF(OR(AB454="MPI phase 1",AB454="PNAP phase 1",AB454="AOPQ phase 1"),"n/a",IF(OR(AD454=0,AD454=""),"Compléter délais du marché",IF(OR(AF454=0,AF454=""),"n/a",IF(AT454="Préciser montant FI, mode de passation et Type marché","Préciser montant FI, mode de passation et Type marché",IF(AT454="Compléter date de confection","Compléter date de confection",AT454+AD454+AE454)))))</f>
        <v>Compléter délais du marché</v>
      </c>
      <c r="AV454" s="281" t="str">
        <f t="shared" ref="AV454:AV496" si="211">IF(AU454="Compléter délais du marché","Compléter délais du marché",IF(AND(AU454="n/a",AT454="Préciser montant FI, mode de passation et Type marché"),"Préciser montant FI, mode de passation et Type marché",IF(AT454="Compléter date de confection","Compléter date de confection",IF(OR(AB454="MPI phase 1",AB454="PNAP phase 1",AB454="AOPQ phase 1"),"n/a",IF(AU454="n/a",AT454+AD454,AU454+AF454)))))</f>
        <v>Compléter délais du marché</v>
      </c>
      <c r="AW454" s="280"/>
      <c r="AX454" s="284">
        <f t="shared" ref="AX454:AX496" si="212">IF(AW454="",0,AW454-AO454)</f>
        <v>0</v>
      </c>
      <c r="AY454" s="280"/>
      <c r="AZ454" s="284">
        <f t="shared" ref="AZ454:AZ496" si="213">IF(AP454="n/a","n/a",IF(AY454="",0,(AY454-AP454)-AX454))</f>
        <v>0</v>
      </c>
      <c r="BA454" s="280"/>
      <c r="BB454" s="284">
        <f t="shared" ref="BB454:BB496" si="214">IF(BA454="",0,IF(AZ454="n/a",(BA454-AQ454)-AX454,(BA454-AQ454)-(AX454+AZ454)))</f>
        <v>0</v>
      </c>
      <c r="BC454" s="280"/>
      <c r="BD454" s="284">
        <f t="shared" ref="BD454:BD496" si="215">IF(BC454="",0,IF(AZ454="n/a",(BC454-AR454)-(AX454+BB454),(BC454-AR454)-(AX454+AZ454+BB454)))</f>
        <v>0</v>
      </c>
      <c r="BE454" s="280"/>
      <c r="BF454" s="284">
        <f t="shared" ref="BF454:BF496" si="216">IF(BE454="",0,IF(AZ454="n/a",(BE454-AS454)-(AX454+BB454+BD454),(BE454-AS454)-(AX454+AZ454+BB454+BD454)))</f>
        <v>0</v>
      </c>
      <c r="BG454" s="280"/>
      <c r="BH454" s="284">
        <f t="shared" ref="BH454:BH496" si="217">IF(BG454="",0,IF(AZ454="n/a",(BG454-AT454)-(AX454+BB454+BD454+BF454),(BG454-AT454)-(AX454+AZ454+BB454+BD454+BF454)))</f>
        <v>0</v>
      </c>
      <c r="BI454" s="280" t="str">
        <f t="shared" ref="BI454:BI496" si="218">IF(BG454="","",BG454)</f>
        <v/>
      </c>
      <c r="BJ454" s="280"/>
      <c r="BK454" s="284">
        <f t="shared" ref="BK454:BK496" si="219">IF(BJ454="",0,IF(BJ454="n/a","n/a",-((BI454+AD454+AE454)-BJ454)))</f>
        <v>0</v>
      </c>
      <c r="BL454" s="280"/>
      <c r="BM454" s="284">
        <f t="shared" ref="BM454:BM496" si="220">IF(BL454="",0,IF(BJ454="n/a",-((BI454+AD454+AE454)-BL454),-((BJ454+AF454)-BL454)))</f>
        <v>0</v>
      </c>
      <c r="BN454" s="271">
        <f t="shared" ref="BN454:BN496" si="221">SUM(AX454,AZ454,BB454,BD454,BF454,BH454,BK454,BM454,BP454)</f>
        <v>0</v>
      </c>
      <c r="BO454" s="271" t="str">
        <f t="shared" ref="BO454:BO496" si="222">IF(ISBLANK(AW454),"Confection",IF(ISBLANK(AY454),"Approbation",IF(ISBLANK(BA454),"Publication",IF(ISBLANK(BC454),"Ouverture",IF(ISBLANK(BE454),"Attribution",IF(ISBLANK(BG454),"Notification",IF(AND(AU454="n/a",AV454="n/a"),"Phase de la procédure clôturée",IF(AND(AU454="n/a",ISBLANK(BL454)),"Réception définitive",IF(ISBLANK(BJ454),"Réception provisoire",IF(ISBLANK(BL454),"Réception définitive","Marché clôturé"))))))))))</f>
        <v>Confection</v>
      </c>
      <c r="BP454" s="271">
        <f t="shared" ref="BP454:BP496" si="223">IF(AND(BO454="Confection",ISBLANK(AO454)),0,IF(BO454="Confection",$C$1-AO454,IF(BO454="Approbation",$C$1-(AW454+(AP454-AO454)),IF(AND(BO454="Publication",AP454="n/a"),$C$1-(AW454+(AQ454-AO454)),IF(BO454="Publication",$C$1-(AY454+(AQ454-AP454)),IF(BO454="Ouverture",$C$1-(BA454+(AR454-AQ454)),IF(BO454="Attribution",$C$1-(BC454+(AS454-AR454)),IF(BO454="Notification",$C$1-(BE454+(AT454-AS454)),IF(BO454="Réception provisoire",$C$1-(BG454+(AU454-AT454)),IF(AND(BO454="Réception définitive",AU454="n/a"),$C$1-(BG454+(AV454-AT454)),IF(BO454="Réception définitive",$C$1-(BJ454+(AV454-AU454)),IF(BO454="Phase de la procédure clôturée","Phase de la procédure clôturée","Marché clôturé"))))))))))))</f>
        <v>0</v>
      </c>
      <c r="BQ454" s="269"/>
      <c r="BR454" s="269"/>
      <c r="BS454" s="269"/>
      <c r="BT454" s="285"/>
      <c r="BU454" s="273"/>
    </row>
    <row r="455" spans="1:73" ht="60.75" thickBot="1" x14ac:dyDescent="0.3">
      <c r="A455" s="269"/>
      <c r="B455" s="270"/>
      <c r="C455" s="271" t="str">
        <f t="shared" si="196"/>
        <v/>
      </c>
      <c r="D455" s="271" t="str">
        <f t="shared" si="197"/>
        <v/>
      </c>
      <c r="E455" s="270"/>
      <c r="F455" s="273"/>
      <c r="G455" s="269"/>
      <c r="H455" s="274"/>
      <c r="I455" s="274"/>
      <c r="J455" s="274"/>
      <c r="K455" s="274"/>
      <c r="L455" s="274"/>
      <c r="M455" s="275"/>
      <c r="N455" s="274"/>
      <c r="O455" s="276" t="str">
        <f t="shared" si="198"/>
        <v>Compéter montant FI</v>
      </c>
      <c r="P455" s="277" t="str">
        <f t="shared" si="199"/>
        <v/>
      </c>
      <c r="Q455" s="274"/>
      <c r="R455" s="276" t="str">
        <f t="shared" si="200"/>
        <v>Compléter montant contrat</v>
      </c>
      <c r="S455" s="278" t="str">
        <f t="shared" si="201"/>
        <v/>
      </c>
      <c r="T455" s="274"/>
      <c r="U455" s="276" t="str">
        <f t="shared" si="202"/>
        <v>Compléter montant contrat</v>
      </c>
      <c r="V455" s="279"/>
      <c r="W455" s="279"/>
      <c r="X455" s="279"/>
      <c r="Y455" s="274"/>
      <c r="Z455" s="280"/>
      <c r="AA455" s="281" t="str">
        <f t="shared" si="203"/>
        <v>Compléter date émission</v>
      </c>
      <c r="AB455" s="269"/>
      <c r="AC455" s="269"/>
      <c r="AD455" s="282"/>
      <c r="AE455" s="282"/>
      <c r="AF455" s="270"/>
      <c r="AG455" s="269"/>
      <c r="AH455" s="269"/>
      <c r="AI455" s="269"/>
      <c r="AJ455" s="269"/>
      <c r="AK455" s="283" t="str">
        <f t="shared" si="204"/>
        <v>Compléter mode de gestion et montant FI</v>
      </c>
      <c r="AL455" s="270"/>
      <c r="AM455" s="270"/>
      <c r="AN455" s="270"/>
      <c r="AO455" s="280"/>
      <c r="AP455" s="281" t="str">
        <f t="shared" si="205"/>
        <v>Préciser montant FI, mode de passation et Type marché</v>
      </c>
      <c r="AQ455" s="281" t="str">
        <f t="shared" si="206"/>
        <v>Préciser montant FI, mode de passation et Type marché</v>
      </c>
      <c r="AR455" s="281" t="str">
        <f t="shared" si="207"/>
        <v>Préciser montant FI, mode de passation et Type marché</v>
      </c>
      <c r="AS455" s="281" t="str">
        <f t="shared" si="208"/>
        <v>Préciser montant FI, mode de passation et Type marché</v>
      </c>
      <c r="AT455" s="281" t="str">
        <f t="shared" si="209"/>
        <v>Préciser montant FI, mode de passation et Type marché</v>
      </c>
      <c r="AU455" s="281" t="str">
        <f t="shared" si="210"/>
        <v>Compléter délais du marché</v>
      </c>
      <c r="AV455" s="281" t="str">
        <f t="shared" si="211"/>
        <v>Compléter délais du marché</v>
      </c>
      <c r="AW455" s="280"/>
      <c r="AX455" s="284">
        <f t="shared" si="212"/>
        <v>0</v>
      </c>
      <c r="AY455" s="280"/>
      <c r="AZ455" s="284">
        <f t="shared" si="213"/>
        <v>0</v>
      </c>
      <c r="BA455" s="280"/>
      <c r="BB455" s="284">
        <f t="shared" si="214"/>
        <v>0</v>
      </c>
      <c r="BC455" s="280"/>
      <c r="BD455" s="284">
        <f t="shared" si="215"/>
        <v>0</v>
      </c>
      <c r="BE455" s="280"/>
      <c r="BF455" s="284">
        <f t="shared" si="216"/>
        <v>0</v>
      </c>
      <c r="BG455" s="280"/>
      <c r="BH455" s="284">
        <f t="shared" si="217"/>
        <v>0</v>
      </c>
      <c r="BI455" s="280" t="str">
        <f t="shared" si="218"/>
        <v/>
      </c>
      <c r="BJ455" s="280"/>
      <c r="BK455" s="284">
        <f t="shared" si="219"/>
        <v>0</v>
      </c>
      <c r="BL455" s="280"/>
      <c r="BM455" s="284">
        <f t="shared" si="220"/>
        <v>0</v>
      </c>
      <c r="BN455" s="271">
        <f t="shared" si="221"/>
        <v>0</v>
      </c>
      <c r="BO455" s="271" t="str">
        <f t="shared" si="222"/>
        <v>Confection</v>
      </c>
      <c r="BP455" s="271">
        <f t="shared" si="223"/>
        <v>0</v>
      </c>
      <c r="BQ455" s="269"/>
      <c r="BR455" s="269"/>
      <c r="BS455" s="269"/>
      <c r="BT455" s="285"/>
      <c r="BU455" s="273"/>
    </row>
    <row r="456" spans="1:73" ht="60.75" thickBot="1" x14ac:dyDescent="0.3">
      <c r="A456" s="269"/>
      <c r="B456" s="270"/>
      <c r="C456" s="271" t="str">
        <f t="shared" si="196"/>
        <v/>
      </c>
      <c r="D456" s="271" t="str">
        <f t="shared" si="197"/>
        <v/>
      </c>
      <c r="E456" s="270"/>
      <c r="F456" s="273"/>
      <c r="G456" s="269"/>
      <c r="H456" s="274"/>
      <c r="I456" s="274"/>
      <c r="J456" s="274"/>
      <c r="K456" s="274"/>
      <c r="L456" s="274"/>
      <c r="M456" s="275"/>
      <c r="N456" s="274"/>
      <c r="O456" s="276" t="str">
        <f t="shared" si="198"/>
        <v>Compéter montant FI</v>
      </c>
      <c r="P456" s="277" t="str">
        <f t="shared" si="199"/>
        <v/>
      </c>
      <c r="Q456" s="274"/>
      <c r="R456" s="276" t="str">
        <f t="shared" si="200"/>
        <v>Compléter montant contrat</v>
      </c>
      <c r="S456" s="278" t="str">
        <f t="shared" si="201"/>
        <v/>
      </c>
      <c r="T456" s="274"/>
      <c r="U456" s="276" t="str">
        <f t="shared" si="202"/>
        <v>Compléter montant contrat</v>
      </c>
      <c r="V456" s="279"/>
      <c r="W456" s="279"/>
      <c r="X456" s="279"/>
      <c r="Y456" s="274"/>
      <c r="Z456" s="280"/>
      <c r="AA456" s="281" t="str">
        <f t="shared" si="203"/>
        <v>Compléter date émission</v>
      </c>
      <c r="AB456" s="269"/>
      <c r="AC456" s="269"/>
      <c r="AD456" s="282"/>
      <c r="AE456" s="282"/>
      <c r="AF456" s="270"/>
      <c r="AG456" s="269"/>
      <c r="AH456" s="269"/>
      <c r="AI456" s="269"/>
      <c r="AJ456" s="269"/>
      <c r="AK456" s="283" t="str">
        <f t="shared" si="204"/>
        <v>Compléter mode de gestion et montant FI</v>
      </c>
      <c r="AL456" s="270"/>
      <c r="AM456" s="270"/>
      <c r="AN456" s="270"/>
      <c r="AO456" s="280"/>
      <c r="AP456" s="281" t="str">
        <f t="shared" si="205"/>
        <v>Préciser montant FI, mode de passation et Type marché</v>
      </c>
      <c r="AQ456" s="281" t="str">
        <f t="shared" si="206"/>
        <v>Préciser montant FI, mode de passation et Type marché</v>
      </c>
      <c r="AR456" s="281" t="str">
        <f t="shared" si="207"/>
        <v>Préciser montant FI, mode de passation et Type marché</v>
      </c>
      <c r="AS456" s="281" t="str">
        <f t="shared" si="208"/>
        <v>Préciser montant FI, mode de passation et Type marché</v>
      </c>
      <c r="AT456" s="281" t="str">
        <f t="shared" si="209"/>
        <v>Préciser montant FI, mode de passation et Type marché</v>
      </c>
      <c r="AU456" s="281" t="str">
        <f t="shared" si="210"/>
        <v>Compléter délais du marché</v>
      </c>
      <c r="AV456" s="281" t="str">
        <f t="shared" si="211"/>
        <v>Compléter délais du marché</v>
      </c>
      <c r="AW456" s="280"/>
      <c r="AX456" s="284">
        <f t="shared" si="212"/>
        <v>0</v>
      </c>
      <c r="AY456" s="280"/>
      <c r="AZ456" s="284">
        <f t="shared" si="213"/>
        <v>0</v>
      </c>
      <c r="BA456" s="280"/>
      <c r="BB456" s="284">
        <f t="shared" si="214"/>
        <v>0</v>
      </c>
      <c r="BC456" s="280"/>
      <c r="BD456" s="284">
        <f t="shared" si="215"/>
        <v>0</v>
      </c>
      <c r="BE456" s="280"/>
      <c r="BF456" s="284">
        <f t="shared" si="216"/>
        <v>0</v>
      </c>
      <c r="BG456" s="280"/>
      <c r="BH456" s="284">
        <f t="shared" si="217"/>
        <v>0</v>
      </c>
      <c r="BI456" s="280" t="str">
        <f t="shared" si="218"/>
        <v/>
      </c>
      <c r="BJ456" s="280"/>
      <c r="BK456" s="284">
        <f t="shared" si="219"/>
        <v>0</v>
      </c>
      <c r="BL456" s="280"/>
      <c r="BM456" s="284">
        <f t="shared" si="220"/>
        <v>0</v>
      </c>
      <c r="BN456" s="271">
        <f t="shared" si="221"/>
        <v>0</v>
      </c>
      <c r="BO456" s="271" t="str">
        <f t="shared" si="222"/>
        <v>Confection</v>
      </c>
      <c r="BP456" s="271">
        <f t="shared" si="223"/>
        <v>0</v>
      </c>
      <c r="BQ456" s="269"/>
      <c r="BR456" s="269"/>
      <c r="BS456" s="269"/>
      <c r="BT456" s="285"/>
      <c r="BU456" s="273"/>
    </row>
    <row r="457" spans="1:73" ht="60.75" thickBot="1" x14ac:dyDescent="0.3">
      <c r="A457" s="269"/>
      <c r="B457" s="270"/>
      <c r="C457" s="271" t="str">
        <f t="shared" si="196"/>
        <v/>
      </c>
      <c r="D457" s="271" t="str">
        <f t="shared" si="197"/>
        <v/>
      </c>
      <c r="E457" s="270"/>
      <c r="F457" s="273"/>
      <c r="G457" s="269"/>
      <c r="H457" s="274"/>
      <c r="I457" s="274"/>
      <c r="J457" s="274"/>
      <c r="K457" s="274"/>
      <c r="L457" s="274"/>
      <c r="M457" s="275"/>
      <c r="N457" s="274"/>
      <c r="O457" s="276" t="str">
        <f t="shared" si="198"/>
        <v>Compéter montant FI</v>
      </c>
      <c r="P457" s="277" t="str">
        <f t="shared" si="199"/>
        <v/>
      </c>
      <c r="Q457" s="274"/>
      <c r="R457" s="276" t="str">
        <f t="shared" si="200"/>
        <v>Compléter montant contrat</v>
      </c>
      <c r="S457" s="278" t="str">
        <f t="shared" si="201"/>
        <v/>
      </c>
      <c r="T457" s="274"/>
      <c r="U457" s="276" t="str">
        <f t="shared" si="202"/>
        <v>Compléter montant contrat</v>
      </c>
      <c r="V457" s="279"/>
      <c r="W457" s="279"/>
      <c r="X457" s="279"/>
      <c r="Y457" s="274"/>
      <c r="Z457" s="280"/>
      <c r="AA457" s="281" t="str">
        <f t="shared" si="203"/>
        <v>Compléter date émission</v>
      </c>
      <c r="AB457" s="269"/>
      <c r="AC457" s="269"/>
      <c r="AD457" s="282"/>
      <c r="AE457" s="282"/>
      <c r="AF457" s="270"/>
      <c r="AG457" s="269"/>
      <c r="AH457" s="269"/>
      <c r="AI457" s="269"/>
      <c r="AJ457" s="269"/>
      <c r="AK457" s="283" t="str">
        <f t="shared" si="204"/>
        <v>Compléter mode de gestion et montant FI</v>
      </c>
      <c r="AL457" s="270"/>
      <c r="AM457" s="270"/>
      <c r="AN457" s="270"/>
      <c r="AO457" s="280"/>
      <c r="AP457" s="281" t="str">
        <f t="shared" si="205"/>
        <v>Préciser montant FI, mode de passation et Type marché</v>
      </c>
      <c r="AQ457" s="281" t="str">
        <f t="shared" si="206"/>
        <v>Préciser montant FI, mode de passation et Type marché</v>
      </c>
      <c r="AR457" s="281" t="str">
        <f t="shared" si="207"/>
        <v>Préciser montant FI, mode de passation et Type marché</v>
      </c>
      <c r="AS457" s="281" t="str">
        <f t="shared" si="208"/>
        <v>Préciser montant FI, mode de passation et Type marché</v>
      </c>
      <c r="AT457" s="281" t="str">
        <f t="shared" si="209"/>
        <v>Préciser montant FI, mode de passation et Type marché</v>
      </c>
      <c r="AU457" s="281" t="str">
        <f t="shared" si="210"/>
        <v>Compléter délais du marché</v>
      </c>
      <c r="AV457" s="281" t="str">
        <f t="shared" si="211"/>
        <v>Compléter délais du marché</v>
      </c>
      <c r="AW457" s="280"/>
      <c r="AX457" s="284">
        <f t="shared" si="212"/>
        <v>0</v>
      </c>
      <c r="AY457" s="280"/>
      <c r="AZ457" s="284">
        <f t="shared" si="213"/>
        <v>0</v>
      </c>
      <c r="BA457" s="280"/>
      <c r="BB457" s="284">
        <f t="shared" si="214"/>
        <v>0</v>
      </c>
      <c r="BC457" s="280"/>
      <c r="BD457" s="284">
        <f t="shared" si="215"/>
        <v>0</v>
      </c>
      <c r="BE457" s="280"/>
      <c r="BF457" s="284">
        <f t="shared" si="216"/>
        <v>0</v>
      </c>
      <c r="BG457" s="280"/>
      <c r="BH457" s="284">
        <f t="shared" si="217"/>
        <v>0</v>
      </c>
      <c r="BI457" s="280" t="str">
        <f t="shared" si="218"/>
        <v/>
      </c>
      <c r="BJ457" s="280"/>
      <c r="BK457" s="284">
        <f t="shared" si="219"/>
        <v>0</v>
      </c>
      <c r="BL457" s="280"/>
      <c r="BM457" s="284">
        <f t="shared" si="220"/>
        <v>0</v>
      </c>
      <c r="BN457" s="271">
        <f t="shared" si="221"/>
        <v>0</v>
      </c>
      <c r="BO457" s="271" t="str">
        <f t="shared" si="222"/>
        <v>Confection</v>
      </c>
      <c r="BP457" s="271">
        <f t="shared" si="223"/>
        <v>0</v>
      </c>
      <c r="BQ457" s="269"/>
      <c r="BR457" s="269"/>
      <c r="BS457" s="269"/>
      <c r="BT457" s="285"/>
      <c r="BU457" s="273"/>
    </row>
    <row r="458" spans="1:73" ht="60.75" thickBot="1" x14ac:dyDescent="0.3">
      <c r="A458" s="269"/>
      <c r="B458" s="270"/>
      <c r="C458" s="271" t="str">
        <f t="shared" si="196"/>
        <v/>
      </c>
      <c r="D458" s="271" t="str">
        <f t="shared" si="197"/>
        <v/>
      </c>
      <c r="E458" s="270"/>
      <c r="F458" s="273"/>
      <c r="G458" s="269"/>
      <c r="H458" s="274"/>
      <c r="I458" s="274"/>
      <c r="J458" s="274"/>
      <c r="K458" s="274"/>
      <c r="L458" s="274"/>
      <c r="M458" s="275"/>
      <c r="N458" s="274"/>
      <c r="O458" s="276" t="str">
        <f t="shared" si="198"/>
        <v>Compéter montant FI</v>
      </c>
      <c r="P458" s="277" t="str">
        <f t="shared" si="199"/>
        <v/>
      </c>
      <c r="Q458" s="274"/>
      <c r="R458" s="276" t="str">
        <f t="shared" si="200"/>
        <v>Compléter montant contrat</v>
      </c>
      <c r="S458" s="278" t="str">
        <f t="shared" si="201"/>
        <v/>
      </c>
      <c r="T458" s="274"/>
      <c r="U458" s="276" t="str">
        <f t="shared" si="202"/>
        <v>Compléter montant contrat</v>
      </c>
      <c r="V458" s="279"/>
      <c r="W458" s="279"/>
      <c r="X458" s="279"/>
      <c r="Y458" s="274"/>
      <c r="Z458" s="280"/>
      <c r="AA458" s="281" t="str">
        <f t="shared" si="203"/>
        <v>Compléter date émission</v>
      </c>
      <c r="AB458" s="269"/>
      <c r="AC458" s="269"/>
      <c r="AD458" s="282"/>
      <c r="AE458" s="282"/>
      <c r="AF458" s="270"/>
      <c r="AG458" s="269"/>
      <c r="AH458" s="269"/>
      <c r="AI458" s="269"/>
      <c r="AJ458" s="269"/>
      <c r="AK458" s="283" t="str">
        <f t="shared" si="204"/>
        <v>Compléter mode de gestion et montant FI</v>
      </c>
      <c r="AL458" s="270"/>
      <c r="AM458" s="270"/>
      <c r="AN458" s="270"/>
      <c r="AO458" s="280"/>
      <c r="AP458" s="281" t="str">
        <f t="shared" si="205"/>
        <v>Préciser montant FI, mode de passation et Type marché</v>
      </c>
      <c r="AQ458" s="281" t="str">
        <f t="shared" si="206"/>
        <v>Préciser montant FI, mode de passation et Type marché</v>
      </c>
      <c r="AR458" s="281" t="str">
        <f t="shared" si="207"/>
        <v>Préciser montant FI, mode de passation et Type marché</v>
      </c>
      <c r="AS458" s="281" t="str">
        <f t="shared" si="208"/>
        <v>Préciser montant FI, mode de passation et Type marché</v>
      </c>
      <c r="AT458" s="281" t="str">
        <f t="shared" si="209"/>
        <v>Préciser montant FI, mode de passation et Type marché</v>
      </c>
      <c r="AU458" s="281" t="str">
        <f t="shared" si="210"/>
        <v>Compléter délais du marché</v>
      </c>
      <c r="AV458" s="281" t="str">
        <f t="shared" si="211"/>
        <v>Compléter délais du marché</v>
      </c>
      <c r="AW458" s="280"/>
      <c r="AX458" s="284">
        <f t="shared" si="212"/>
        <v>0</v>
      </c>
      <c r="AY458" s="280"/>
      <c r="AZ458" s="284">
        <f t="shared" si="213"/>
        <v>0</v>
      </c>
      <c r="BA458" s="280"/>
      <c r="BB458" s="284">
        <f t="shared" si="214"/>
        <v>0</v>
      </c>
      <c r="BC458" s="280"/>
      <c r="BD458" s="284">
        <f t="shared" si="215"/>
        <v>0</v>
      </c>
      <c r="BE458" s="280"/>
      <c r="BF458" s="284">
        <f t="shared" si="216"/>
        <v>0</v>
      </c>
      <c r="BG458" s="280"/>
      <c r="BH458" s="284">
        <f t="shared" si="217"/>
        <v>0</v>
      </c>
      <c r="BI458" s="280" t="str">
        <f t="shared" si="218"/>
        <v/>
      </c>
      <c r="BJ458" s="280"/>
      <c r="BK458" s="284">
        <f t="shared" si="219"/>
        <v>0</v>
      </c>
      <c r="BL458" s="280"/>
      <c r="BM458" s="284">
        <f t="shared" si="220"/>
        <v>0</v>
      </c>
      <c r="BN458" s="271">
        <f t="shared" si="221"/>
        <v>0</v>
      </c>
      <c r="BO458" s="271" t="str">
        <f t="shared" si="222"/>
        <v>Confection</v>
      </c>
      <c r="BP458" s="271">
        <f t="shared" si="223"/>
        <v>0</v>
      </c>
      <c r="BQ458" s="269"/>
      <c r="BR458" s="269"/>
      <c r="BS458" s="269"/>
      <c r="BT458" s="285"/>
      <c r="BU458" s="273"/>
    </row>
    <row r="459" spans="1:73" ht="60.75" thickBot="1" x14ac:dyDescent="0.3">
      <c r="A459" s="269"/>
      <c r="B459" s="270"/>
      <c r="C459" s="271" t="str">
        <f t="shared" si="196"/>
        <v/>
      </c>
      <c r="D459" s="271" t="str">
        <f t="shared" si="197"/>
        <v/>
      </c>
      <c r="E459" s="270"/>
      <c r="F459" s="273"/>
      <c r="G459" s="269"/>
      <c r="H459" s="274"/>
      <c r="I459" s="274"/>
      <c r="J459" s="274"/>
      <c r="K459" s="274"/>
      <c r="L459" s="274"/>
      <c r="M459" s="275"/>
      <c r="N459" s="274"/>
      <c r="O459" s="276" t="str">
        <f t="shared" si="198"/>
        <v>Compéter montant FI</v>
      </c>
      <c r="P459" s="277" t="str">
        <f t="shared" si="199"/>
        <v/>
      </c>
      <c r="Q459" s="274"/>
      <c r="R459" s="276" t="str">
        <f t="shared" si="200"/>
        <v>Compléter montant contrat</v>
      </c>
      <c r="S459" s="278" t="str">
        <f t="shared" si="201"/>
        <v/>
      </c>
      <c r="T459" s="274"/>
      <c r="U459" s="276" t="str">
        <f t="shared" si="202"/>
        <v>Compléter montant contrat</v>
      </c>
      <c r="V459" s="279"/>
      <c r="W459" s="279"/>
      <c r="X459" s="279"/>
      <c r="Y459" s="274"/>
      <c r="Z459" s="280"/>
      <c r="AA459" s="281" t="str">
        <f t="shared" si="203"/>
        <v>Compléter date émission</v>
      </c>
      <c r="AB459" s="269"/>
      <c r="AC459" s="269"/>
      <c r="AD459" s="282"/>
      <c r="AE459" s="282"/>
      <c r="AF459" s="270"/>
      <c r="AG459" s="269"/>
      <c r="AH459" s="269"/>
      <c r="AI459" s="269"/>
      <c r="AJ459" s="269"/>
      <c r="AK459" s="283" t="str">
        <f t="shared" si="204"/>
        <v>Compléter mode de gestion et montant FI</v>
      </c>
      <c r="AL459" s="270"/>
      <c r="AM459" s="270"/>
      <c r="AN459" s="270"/>
      <c r="AO459" s="280"/>
      <c r="AP459" s="281" t="str">
        <f t="shared" si="205"/>
        <v>Préciser montant FI, mode de passation et Type marché</v>
      </c>
      <c r="AQ459" s="281" t="str">
        <f t="shared" si="206"/>
        <v>Préciser montant FI, mode de passation et Type marché</v>
      </c>
      <c r="AR459" s="281" t="str">
        <f t="shared" si="207"/>
        <v>Préciser montant FI, mode de passation et Type marché</v>
      </c>
      <c r="AS459" s="281" t="str">
        <f t="shared" si="208"/>
        <v>Préciser montant FI, mode de passation et Type marché</v>
      </c>
      <c r="AT459" s="281" t="str">
        <f t="shared" si="209"/>
        <v>Préciser montant FI, mode de passation et Type marché</v>
      </c>
      <c r="AU459" s="281" t="str">
        <f t="shared" si="210"/>
        <v>Compléter délais du marché</v>
      </c>
      <c r="AV459" s="281" t="str">
        <f t="shared" si="211"/>
        <v>Compléter délais du marché</v>
      </c>
      <c r="AW459" s="280"/>
      <c r="AX459" s="284">
        <f t="shared" si="212"/>
        <v>0</v>
      </c>
      <c r="AY459" s="280"/>
      <c r="AZ459" s="284">
        <f t="shared" si="213"/>
        <v>0</v>
      </c>
      <c r="BA459" s="280"/>
      <c r="BB459" s="284">
        <f t="shared" si="214"/>
        <v>0</v>
      </c>
      <c r="BC459" s="280"/>
      <c r="BD459" s="284">
        <f t="shared" si="215"/>
        <v>0</v>
      </c>
      <c r="BE459" s="280"/>
      <c r="BF459" s="284">
        <f t="shared" si="216"/>
        <v>0</v>
      </c>
      <c r="BG459" s="280"/>
      <c r="BH459" s="284">
        <f t="shared" si="217"/>
        <v>0</v>
      </c>
      <c r="BI459" s="280" t="str">
        <f t="shared" si="218"/>
        <v/>
      </c>
      <c r="BJ459" s="280"/>
      <c r="BK459" s="284">
        <f t="shared" si="219"/>
        <v>0</v>
      </c>
      <c r="BL459" s="280"/>
      <c r="BM459" s="284">
        <f t="shared" si="220"/>
        <v>0</v>
      </c>
      <c r="BN459" s="271">
        <f t="shared" si="221"/>
        <v>0</v>
      </c>
      <c r="BO459" s="271" t="str">
        <f t="shared" si="222"/>
        <v>Confection</v>
      </c>
      <c r="BP459" s="271">
        <f t="shared" si="223"/>
        <v>0</v>
      </c>
      <c r="BQ459" s="269"/>
      <c r="BR459" s="269"/>
      <c r="BS459" s="269"/>
      <c r="BT459" s="285"/>
      <c r="BU459" s="273"/>
    </row>
    <row r="460" spans="1:73" ht="60.75" thickBot="1" x14ac:dyDescent="0.3">
      <c r="A460" s="269"/>
      <c r="B460" s="270"/>
      <c r="C460" s="271" t="str">
        <f t="shared" si="196"/>
        <v/>
      </c>
      <c r="D460" s="271" t="str">
        <f t="shared" si="197"/>
        <v/>
      </c>
      <c r="E460" s="270"/>
      <c r="F460" s="273"/>
      <c r="G460" s="269"/>
      <c r="H460" s="274"/>
      <c r="I460" s="274"/>
      <c r="J460" s="274"/>
      <c r="K460" s="274"/>
      <c r="L460" s="274"/>
      <c r="M460" s="275"/>
      <c r="N460" s="274"/>
      <c r="O460" s="276" t="str">
        <f t="shared" si="198"/>
        <v>Compéter montant FI</v>
      </c>
      <c r="P460" s="277" t="str">
        <f t="shared" si="199"/>
        <v/>
      </c>
      <c r="Q460" s="274"/>
      <c r="R460" s="276" t="str">
        <f t="shared" si="200"/>
        <v>Compléter montant contrat</v>
      </c>
      <c r="S460" s="278" t="str">
        <f t="shared" si="201"/>
        <v/>
      </c>
      <c r="T460" s="274"/>
      <c r="U460" s="276" t="str">
        <f t="shared" si="202"/>
        <v>Compléter montant contrat</v>
      </c>
      <c r="V460" s="279"/>
      <c r="W460" s="279"/>
      <c r="X460" s="279"/>
      <c r="Y460" s="274"/>
      <c r="Z460" s="280"/>
      <c r="AA460" s="281" t="str">
        <f t="shared" si="203"/>
        <v>Compléter date émission</v>
      </c>
      <c r="AB460" s="269"/>
      <c r="AC460" s="269"/>
      <c r="AD460" s="282"/>
      <c r="AE460" s="282"/>
      <c r="AF460" s="270"/>
      <c r="AG460" s="269"/>
      <c r="AH460" s="269"/>
      <c r="AI460" s="269"/>
      <c r="AJ460" s="269"/>
      <c r="AK460" s="283" t="str">
        <f t="shared" si="204"/>
        <v>Compléter mode de gestion et montant FI</v>
      </c>
      <c r="AL460" s="270"/>
      <c r="AM460" s="270"/>
      <c r="AN460" s="270"/>
      <c r="AO460" s="280"/>
      <c r="AP460" s="281" t="str">
        <f t="shared" si="205"/>
        <v>Préciser montant FI, mode de passation et Type marché</v>
      </c>
      <c r="AQ460" s="281" t="str">
        <f t="shared" si="206"/>
        <v>Préciser montant FI, mode de passation et Type marché</v>
      </c>
      <c r="AR460" s="281" t="str">
        <f t="shared" si="207"/>
        <v>Préciser montant FI, mode de passation et Type marché</v>
      </c>
      <c r="AS460" s="281" t="str">
        <f t="shared" si="208"/>
        <v>Préciser montant FI, mode de passation et Type marché</v>
      </c>
      <c r="AT460" s="281" t="str">
        <f t="shared" si="209"/>
        <v>Préciser montant FI, mode de passation et Type marché</v>
      </c>
      <c r="AU460" s="281" t="str">
        <f t="shared" si="210"/>
        <v>Compléter délais du marché</v>
      </c>
      <c r="AV460" s="281" t="str">
        <f t="shared" si="211"/>
        <v>Compléter délais du marché</v>
      </c>
      <c r="AW460" s="280"/>
      <c r="AX460" s="284">
        <f t="shared" si="212"/>
        <v>0</v>
      </c>
      <c r="AY460" s="280"/>
      <c r="AZ460" s="284">
        <f t="shared" si="213"/>
        <v>0</v>
      </c>
      <c r="BA460" s="280"/>
      <c r="BB460" s="284">
        <f t="shared" si="214"/>
        <v>0</v>
      </c>
      <c r="BC460" s="280"/>
      <c r="BD460" s="284">
        <f t="shared" si="215"/>
        <v>0</v>
      </c>
      <c r="BE460" s="280"/>
      <c r="BF460" s="284">
        <f t="shared" si="216"/>
        <v>0</v>
      </c>
      <c r="BG460" s="280"/>
      <c r="BH460" s="284">
        <f t="shared" si="217"/>
        <v>0</v>
      </c>
      <c r="BI460" s="280" t="str">
        <f t="shared" si="218"/>
        <v/>
      </c>
      <c r="BJ460" s="280"/>
      <c r="BK460" s="284">
        <f t="shared" si="219"/>
        <v>0</v>
      </c>
      <c r="BL460" s="280"/>
      <c r="BM460" s="284">
        <f t="shared" si="220"/>
        <v>0</v>
      </c>
      <c r="BN460" s="271">
        <f t="shared" si="221"/>
        <v>0</v>
      </c>
      <c r="BO460" s="271" t="str">
        <f t="shared" si="222"/>
        <v>Confection</v>
      </c>
      <c r="BP460" s="271">
        <f t="shared" si="223"/>
        <v>0</v>
      </c>
      <c r="BQ460" s="269"/>
      <c r="BR460" s="269"/>
      <c r="BS460" s="269"/>
      <c r="BT460" s="285"/>
      <c r="BU460" s="273"/>
    </row>
    <row r="461" spans="1:73" ht="60.75" thickBot="1" x14ac:dyDescent="0.3">
      <c r="A461" s="269"/>
      <c r="B461" s="270"/>
      <c r="C461" s="271" t="str">
        <f t="shared" si="196"/>
        <v/>
      </c>
      <c r="D461" s="271" t="str">
        <f t="shared" si="197"/>
        <v/>
      </c>
      <c r="E461" s="270"/>
      <c r="F461" s="273"/>
      <c r="G461" s="269"/>
      <c r="H461" s="274"/>
      <c r="I461" s="274"/>
      <c r="J461" s="274"/>
      <c r="K461" s="274"/>
      <c r="L461" s="274"/>
      <c r="M461" s="275"/>
      <c r="N461" s="274"/>
      <c r="O461" s="276" t="str">
        <f t="shared" si="198"/>
        <v>Compéter montant FI</v>
      </c>
      <c r="P461" s="277" t="str">
        <f t="shared" si="199"/>
        <v/>
      </c>
      <c r="Q461" s="274"/>
      <c r="R461" s="276" t="str">
        <f t="shared" si="200"/>
        <v>Compléter montant contrat</v>
      </c>
      <c r="S461" s="278" t="str">
        <f t="shared" si="201"/>
        <v/>
      </c>
      <c r="T461" s="274"/>
      <c r="U461" s="276" t="str">
        <f t="shared" si="202"/>
        <v>Compléter montant contrat</v>
      </c>
      <c r="V461" s="279"/>
      <c r="W461" s="279"/>
      <c r="X461" s="279"/>
      <c r="Y461" s="274"/>
      <c r="Z461" s="280"/>
      <c r="AA461" s="281" t="str">
        <f t="shared" si="203"/>
        <v>Compléter date émission</v>
      </c>
      <c r="AB461" s="269"/>
      <c r="AC461" s="269"/>
      <c r="AD461" s="282"/>
      <c r="AE461" s="282"/>
      <c r="AF461" s="270"/>
      <c r="AG461" s="269"/>
      <c r="AH461" s="269"/>
      <c r="AI461" s="269"/>
      <c r="AJ461" s="269"/>
      <c r="AK461" s="283" t="str">
        <f t="shared" si="204"/>
        <v>Compléter mode de gestion et montant FI</v>
      </c>
      <c r="AL461" s="270"/>
      <c r="AM461" s="270"/>
      <c r="AN461" s="270"/>
      <c r="AO461" s="280"/>
      <c r="AP461" s="281" t="str">
        <f t="shared" si="205"/>
        <v>Préciser montant FI, mode de passation et Type marché</v>
      </c>
      <c r="AQ461" s="281" t="str">
        <f t="shared" si="206"/>
        <v>Préciser montant FI, mode de passation et Type marché</v>
      </c>
      <c r="AR461" s="281" t="str">
        <f t="shared" si="207"/>
        <v>Préciser montant FI, mode de passation et Type marché</v>
      </c>
      <c r="AS461" s="281" t="str">
        <f t="shared" si="208"/>
        <v>Préciser montant FI, mode de passation et Type marché</v>
      </c>
      <c r="AT461" s="281" t="str">
        <f t="shared" si="209"/>
        <v>Préciser montant FI, mode de passation et Type marché</v>
      </c>
      <c r="AU461" s="281" t="str">
        <f t="shared" si="210"/>
        <v>Compléter délais du marché</v>
      </c>
      <c r="AV461" s="281" t="str">
        <f t="shared" si="211"/>
        <v>Compléter délais du marché</v>
      </c>
      <c r="AW461" s="280"/>
      <c r="AX461" s="284">
        <f t="shared" si="212"/>
        <v>0</v>
      </c>
      <c r="AY461" s="280"/>
      <c r="AZ461" s="284">
        <f t="shared" si="213"/>
        <v>0</v>
      </c>
      <c r="BA461" s="280"/>
      <c r="BB461" s="284">
        <f t="shared" si="214"/>
        <v>0</v>
      </c>
      <c r="BC461" s="280"/>
      <c r="BD461" s="284">
        <f t="shared" si="215"/>
        <v>0</v>
      </c>
      <c r="BE461" s="280"/>
      <c r="BF461" s="284">
        <f t="shared" si="216"/>
        <v>0</v>
      </c>
      <c r="BG461" s="280"/>
      <c r="BH461" s="284">
        <f t="shared" si="217"/>
        <v>0</v>
      </c>
      <c r="BI461" s="280" t="str">
        <f t="shared" si="218"/>
        <v/>
      </c>
      <c r="BJ461" s="280"/>
      <c r="BK461" s="284">
        <f t="shared" si="219"/>
        <v>0</v>
      </c>
      <c r="BL461" s="280"/>
      <c r="BM461" s="284">
        <f t="shared" si="220"/>
        <v>0</v>
      </c>
      <c r="BN461" s="271">
        <f t="shared" si="221"/>
        <v>0</v>
      </c>
      <c r="BO461" s="271" t="str">
        <f t="shared" si="222"/>
        <v>Confection</v>
      </c>
      <c r="BP461" s="271">
        <f t="shared" si="223"/>
        <v>0</v>
      </c>
      <c r="BQ461" s="269"/>
      <c r="BR461" s="269"/>
      <c r="BS461" s="269"/>
      <c r="BT461" s="285"/>
      <c r="BU461" s="273"/>
    </row>
    <row r="462" spans="1:73" ht="60.75" thickBot="1" x14ac:dyDescent="0.3">
      <c r="A462" s="269"/>
      <c r="B462" s="270"/>
      <c r="C462" s="271" t="str">
        <f t="shared" si="196"/>
        <v/>
      </c>
      <c r="D462" s="271" t="str">
        <f t="shared" si="197"/>
        <v/>
      </c>
      <c r="E462" s="270"/>
      <c r="F462" s="273"/>
      <c r="G462" s="269"/>
      <c r="H462" s="274"/>
      <c r="I462" s="274"/>
      <c r="J462" s="274"/>
      <c r="K462" s="274"/>
      <c r="L462" s="274"/>
      <c r="M462" s="275"/>
      <c r="N462" s="274"/>
      <c r="O462" s="276" t="str">
        <f t="shared" si="198"/>
        <v>Compéter montant FI</v>
      </c>
      <c r="P462" s="277" t="str">
        <f t="shared" si="199"/>
        <v/>
      </c>
      <c r="Q462" s="274"/>
      <c r="R462" s="276" t="str">
        <f t="shared" si="200"/>
        <v>Compléter montant contrat</v>
      </c>
      <c r="S462" s="278" t="str">
        <f t="shared" si="201"/>
        <v/>
      </c>
      <c r="T462" s="274"/>
      <c r="U462" s="276" t="str">
        <f t="shared" si="202"/>
        <v>Compléter montant contrat</v>
      </c>
      <c r="V462" s="279"/>
      <c r="W462" s="279"/>
      <c r="X462" s="279"/>
      <c r="Y462" s="274"/>
      <c r="Z462" s="280"/>
      <c r="AA462" s="281" t="str">
        <f t="shared" si="203"/>
        <v>Compléter date émission</v>
      </c>
      <c r="AB462" s="269"/>
      <c r="AC462" s="269"/>
      <c r="AD462" s="282"/>
      <c r="AE462" s="282"/>
      <c r="AF462" s="270"/>
      <c r="AG462" s="269"/>
      <c r="AH462" s="269"/>
      <c r="AI462" s="269"/>
      <c r="AJ462" s="269"/>
      <c r="AK462" s="283" t="str">
        <f t="shared" si="204"/>
        <v>Compléter mode de gestion et montant FI</v>
      </c>
      <c r="AL462" s="270"/>
      <c r="AM462" s="270"/>
      <c r="AN462" s="270"/>
      <c r="AO462" s="280"/>
      <c r="AP462" s="281" t="str">
        <f t="shared" si="205"/>
        <v>Préciser montant FI, mode de passation et Type marché</v>
      </c>
      <c r="AQ462" s="281" t="str">
        <f t="shared" si="206"/>
        <v>Préciser montant FI, mode de passation et Type marché</v>
      </c>
      <c r="AR462" s="281" t="str">
        <f t="shared" si="207"/>
        <v>Préciser montant FI, mode de passation et Type marché</v>
      </c>
      <c r="AS462" s="281" t="str">
        <f t="shared" si="208"/>
        <v>Préciser montant FI, mode de passation et Type marché</v>
      </c>
      <c r="AT462" s="281" t="str">
        <f t="shared" si="209"/>
        <v>Préciser montant FI, mode de passation et Type marché</v>
      </c>
      <c r="AU462" s="281" t="str">
        <f t="shared" si="210"/>
        <v>Compléter délais du marché</v>
      </c>
      <c r="AV462" s="281" t="str">
        <f t="shared" si="211"/>
        <v>Compléter délais du marché</v>
      </c>
      <c r="AW462" s="280"/>
      <c r="AX462" s="284">
        <f t="shared" si="212"/>
        <v>0</v>
      </c>
      <c r="AY462" s="280"/>
      <c r="AZ462" s="284">
        <f t="shared" si="213"/>
        <v>0</v>
      </c>
      <c r="BA462" s="280"/>
      <c r="BB462" s="284">
        <f t="shared" si="214"/>
        <v>0</v>
      </c>
      <c r="BC462" s="280"/>
      <c r="BD462" s="284">
        <f t="shared" si="215"/>
        <v>0</v>
      </c>
      <c r="BE462" s="280"/>
      <c r="BF462" s="284">
        <f t="shared" si="216"/>
        <v>0</v>
      </c>
      <c r="BG462" s="280"/>
      <c r="BH462" s="284">
        <f t="shared" si="217"/>
        <v>0</v>
      </c>
      <c r="BI462" s="280" t="str">
        <f t="shared" si="218"/>
        <v/>
      </c>
      <c r="BJ462" s="280"/>
      <c r="BK462" s="284">
        <f t="shared" si="219"/>
        <v>0</v>
      </c>
      <c r="BL462" s="280"/>
      <c r="BM462" s="284">
        <f t="shared" si="220"/>
        <v>0</v>
      </c>
      <c r="BN462" s="271">
        <f t="shared" si="221"/>
        <v>0</v>
      </c>
      <c r="BO462" s="271" t="str">
        <f t="shared" si="222"/>
        <v>Confection</v>
      </c>
      <c r="BP462" s="271">
        <f t="shared" si="223"/>
        <v>0</v>
      </c>
      <c r="BQ462" s="269"/>
      <c r="BR462" s="269"/>
      <c r="BS462" s="269"/>
      <c r="BT462" s="285"/>
      <c r="BU462" s="273"/>
    </row>
    <row r="463" spans="1:73" ht="60.75" thickBot="1" x14ac:dyDescent="0.3">
      <c r="A463" s="269"/>
      <c r="B463" s="270"/>
      <c r="C463" s="271" t="str">
        <f t="shared" si="196"/>
        <v/>
      </c>
      <c r="D463" s="271" t="str">
        <f t="shared" si="197"/>
        <v/>
      </c>
      <c r="E463" s="270"/>
      <c r="F463" s="273"/>
      <c r="G463" s="269"/>
      <c r="H463" s="274"/>
      <c r="I463" s="274"/>
      <c r="J463" s="274"/>
      <c r="K463" s="274"/>
      <c r="L463" s="274"/>
      <c r="M463" s="275"/>
      <c r="N463" s="274"/>
      <c r="O463" s="276" t="str">
        <f t="shared" si="198"/>
        <v>Compéter montant FI</v>
      </c>
      <c r="P463" s="277" t="str">
        <f t="shared" si="199"/>
        <v/>
      </c>
      <c r="Q463" s="274"/>
      <c r="R463" s="276" t="str">
        <f t="shared" si="200"/>
        <v>Compléter montant contrat</v>
      </c>
      <c r="S463" s="278" t="str">
        <f t="shared" si="201"/>
        <v/>
      </c>
      <c r="T463" s="274"/>
      <c r="U463" s="276" t="str">
        <f t="shared" si="202"/>
        <v>Compléter montant contrat</v>
      </c>
      <c r="V463" s="279"/>
      <c r="W463" s="279"/>
      <c r="X463" s="279"/>
      <c r="Y463" s="274"/>
      <c r="Z463" s="280"/>
      <c r="AA463" s="281" t="str">
        <f t="shared" si="203"/>
        <v>Compléter date émission</v>
      </c>
      <c r="AB463" s="269"/>
      <c r="AC463" s="269"/>
      <c r="AD463" s="282"/>
      <c r="AE463" s="282"/>
      <c r="AF463" s="270"/>
      <c r="AG463" s="269"/>
      <c r="AH463" s="269"/>
      <c r="AI463" s="269"/>
      <c r="AJ463" s="269"/>
      <c r="AK463" s="283" t="str">
        <f t="shared" si="204"/>
        <v>Compléter mode de gestion et montant FI</v>
      </c>
      <c r="AL463" s="270"/>
      <c r="AM463" s="270"/>
      <c r="AN463" s="270"/>
      <c r="AO463" s="280"/>
      <c r="AP463" s="281" t="str">
        <f t="shared" si="205"/>
        <v>Préciser montant FI, mode de passation et Type marché</v>
      </c>
      <c r="AQ463" s="281" t="str">
        <f t="shared" si="206"/>
        <v>Préciser montant FI, mode de passation et Type marché</v>
      </c>
      <c r="AR463" s="281" t="str">
        <f t="shared" si="207"/>
        <v>Préciser montant FI, mode de passation et Type marché</v>
      </c>
      <c r="AS463" s="281" t="str">
        <f t="shared" si="208"/>
        <v>Préciser montant FI, mode de passation et Type marché</v>
      </c>
      <c r="AT463" s="281" t="str">
        <f t="shared" si="209"/>
        <v>Préciser montant FI, mode de passation et Type marché</v>
      </c>
      <c r="AU463" s="281" t="str">
        <f t="shared" si="210"/>
        <v>Compléter délais du marché</v>
      </c>
      <c r="AV463" s="281" t="str">
        <f t="shared" si="211"/>
        <v>Compléter délais du marché</v>
      </c>
      <c r="AW463" s="280"/>
      <c r="AX463" s="284">
        <f t="shared" si="212"/>
        <v>0</v>
      </c>
      <c r="AY463" s="280"/>
      <c r="AZ463" s="284">
        <f t="shared" si="213"/>
        <v>0</v>
      </c>
      <c r="BA463" s="280"/>
      <c r="BB463" s="284">
        <f t="shared" si="214"/>
        <v>0</v>
      </c>
      <c r="BC463" s="280"/>
      <c r="BD463" s="284">
        <f t="shared" si="215"/>
        <v>0</v>
      </c>
      <c r="BE463" s="280"/>
      <c r="BF463" s="284">
        <f t="shared" si="216"/>
        <v>0</v>
      </c>
      <c r="BG463" s="280"/>
      <c r="BH463" s="284">
        <f t="shared" si="217"/>
        <v>0</v>
      </c>
      <c r="BI463" s="280" t="str">
        <f t="shared" si="218"/>
        <v/>
      </c>
      <c r="BJ463" s="280"/>
      <c r="BK463" s="284">
        <f t="shared" si="219"/>
        <v>0</v>
      </c>
      <c r="BL463" s="280"/>
      <c r="BM463" s="284">
        <f t="shared" si="220"/>
        <v>0</v>
      </c>
      <c r="BN463" s="271">
        <f t="shared" si="221"/>
        <v>0</v>
      </c>
      <c r="BO463" s="271" t="str">
        <f t="shared" si="222"/>
        <v>Confection</v>
      </c>
      <c r="BP463" s="271">
        <f t="shared" si="223"/>
        <v>0</v>
      </c>
      <c r="BQ463" s="269"/>
      <c r="BR463" s="269"/>
      <c r="BS463" s="269"/>
      <c r="BT463" s="285"/>
      <c r="BU463" s="273"/>
    </row>
    <row r="464" spans="1:73" ht="60.75" thickBot="1" x14ac:dyDescent="0.3">
      <c r="A464" s="269"/>
      <c r="B464" s="270"/>
      <c r="C464" s="271" t="str">
        <f t="shared" si="196"/>
        <v/>
      </c>
      <c r="D464" s="271" t="str">
        <f t="shared" si="197"/>
        <v/>
      </c>
      <c r="E464" s="270"/>
      <c r="F464" s="273"/>
      <c r="G464" s="269"/>
      <c r="H464" s="274"/>
      <c r="I464" s="274"/>
      <c r="J464" s="274"/>
      <c r="K464" s="274"/>
      <c r="L464" s="274"/>
      <c r="M464" s="275"/>
      <c r="N464" s="274"/>
      <c r="O464" s="276" t="str">
        <f t="shared" si="198"/>
        <v>Compéter montant FI</v>
      </c>
      <c r="P464" s="277" t="str">
        <f t="shared" si="199"/>
        <v/>
      </c>
      <c r="Q464" s="274"/>
      <c r="R464" s="276" t="str">
        <f t="shared" si="200"/>
        <v>Compléter montant contrat</v>
      </c>
      <c r="S464" s="278" t="str">
        <f t="shared" si="201"/>
        <v/>
      </c>
      <c r="T464" s="274"/>
      <c r="U464" s="276" t="str">
        <f t="shared" si="202"/>
        <v>Compléter montant contrat</v>
      </c>
      <c r="V464" s="279"/>
      <c r="W464" s="279"/>
      <c r="X464" s="279"/>
      <c r="Y464" s="274"/>
      <c r="Z464" s="280"/>
      <c r="AA464" s="281" t="str">
        <f t="shared" si="203"/>
        <v>Compléter date émission</v>
      </c>
      <c r="AB464" s="269"/>
      <c r="AC464" s="269"/>
      <c r="AD464" s="282"/>
      <c r="AE464" s="282"/>
      <c r="AF464" s="270"/>
      <c r="AG464" s="269"/>
      <c r="AH464" s="269"/>
      <c r="AI464" s="269"/>
      <c r="AJ464" s="269"/>
      <c r="AK464" s="283" t="str">
        <f t="shared" si="204"/>
        <v>Compléter mode de gestion et montant FI</v>
      </c>
      <c r="AL464" s="270"/>
      <c r="AM464" s="270"/>
      <c r="AN464" s="270"/>
      <c r="AO464" s="280"/>
      <c r="AP464" s="281" t="str">
        <f t="shared" si="205"/>
        <v>Préciser montant FI, mode de passation et Type marché</v>
      </c>
      <c r="AQ464" s="281" t="str">
        <f t="shared" si="206"/>
        <v>Préciser montant FI, mode de passation et Type marché</v>
      </c>
      <c r="AR464" s="281" t="str">
        <f t="shared" si="207"/>
        <v>Préciser montant FI, mode de passation et Type marché</v>
      </c>
      <c r="AS464" s="281" t="str">
        <f t="shared" si="208"/>
        <v>Préciser montant FI, mode de passation et Type marché</v>
      </c>
      <c r="AT464" s="281" t="str">
        <f t="shared" si="209"/>
        <v>Préciser montant FI, mode de passation et Type marché</v>
      </c>
      <c r="AU464" s="281" t="str">
        <f t="shared" si="210"/>
        <v>Compléter délais du marché</v>
      </c>
      <c r="AV464" s="281" t="str">
        <f t="shared" si="211"/>
        <v>Compléter délais du marché</v>
      </c>
      <c r="AW464" s="280"/>
      <c r="AX464" s="284">
        <f t="shared" si="212"/>
        <v>0</v>
      </c>
      <c r="AY464" s="280"/>
      <c r="AZ464" s="284">
        <f t="shared" si="213"/>
        <v>0</v>
      </c>
      <c r="BA464" s="280"/>
      <c r="BB464" s="284">
        <f t="shared" si="214"/>
        <v>0</v>
      </c>
      <c r="BC464" s="280"/>
      <c r="BD464" s="284">
        <f t="shared" si="215"/>
        <v>0</v>
      </c>
      <c r="BE464" s="280"/>
      <c r="BF464" s="284">
        <f t="shared" si="216"/>
        <v>0</v>
      </c>
      <c r="BG464" s="280"/>
      <c r="BH464" s="284">
        <f t="shared" si="217"/>
        <v>0</v>
      </c>
      <c r="BI464" s="280" t="str">
        <f t="shared" si="218"/>
        <v/>
      </c>
      <c r="BJ464" s="280"/>
      <c r="BK464" s="284">
        <f t="shared" si="219"/>
        <v>0</v>
      </c>
      <c r="BL464" s="280"/>
      <c r="BM464" s="284">
        <f t="shared" si="220"/>
        <v>0</v>
      </c>
      <c r="BN464" s="271">
        <f t="shared" si="221"/>
        <v>0</v>
      </c>
      <c r="BO464" s="271" t="str">
        <f t="shared" si="222"/>
        <v>Confection</v>
      </c>
      <c r="BP464" s="271">
        <f t="shared" si="223"/>
        <v>0</v>
      </c>
      <c r="BQ464" s="269"/>
      <c r="BR464" s="269"/>
      <c r="BS464" s="269"/>
      <c r="BT464" s="285"/>
      <c r="BU464" s="273"/>
    </row>
    <row r="465" spans="1:73" ht="60.75" thickBot="1" x14ac:dyDescent="0.3">
      <c r="A465" s="269"/>
      <c r="B465" s="270"/>
      <c r="C465" s="271" t="str">
        <f t="shared" si="196"/>
        <v/>
      </c>
      <c r="D465" s="271" t="str">
        <f t="shared" si="197"/>
        <v/>
      </c>
      <c r="E465" s="270"/>
      <c r="F465" s="273"/>
      <c r="G465" s="269"/>
      <c r="H465" s="274"/>
      <c r="I465" s="274"/>
      <c r="J465" s="274"/>
      <c r="K465" s="274"/>
      <c r="L465" s="274"/>
      <c r="M465" s="275"/>
      <c r="N465" s="274"/>
      <c r="O465" s="276" t="str">
        <f t="shared" si="198"/>
        <v>Compéter montant FI</v>
      </c>
      <c r="P465" s="277" t="str">
        <f t="shared" si="199"/>
        <v/>
      </c>
      <c r="Q465" s="274"/>
      <c r="R465" s="276" t="str">
        <f t="shared" si="200"/>
        <v>Compléter montant contrat</v>
      </c>
      <c r="S465" s="278" t="str">
        <f t="shared" si="201"/>
        <v/>
      </c>
      <c r="T465" s="274"/>
      <c r="U465" s="276" t="str">
        <f t="shared" si="202"/>
        <v>Compléter montant contrat</v>
      </c>
      <c r="V465" s="279"/>
      <c r="W465" s="279"/>
      <c r="X465" s="279"/>
      <c r="Y465" s="274"/>
      <c r="Z465" s="280"/>
      <c r="AA465" s="281" t="str">
        <f t="shared" si="203"/>
        <v>Compléter date émission</v>
      </c>
      <c r="AB465" s="269"/>
      <c r="AC465" s="269"/>
      <c r="AD465" s="282"/>
      <c r="AE465" s="282"/>
      <c r="AF465" s="270"/>
      <c r="AG465" s="269"/>
      <c r="AH465" s="269"/>
      <c r="AI465" s="269"/>
      <c r="AJ465" s="269"/>
      <c r="AK465" s="283" t="str">
        <f t="shared" si="204"/>
        <v>Compléter mode de gestion et montant FI</v>
      </c>
      <c r="AL465" s="270"/>
      <c r="AM465" s="270"/>
      <c r="AN465" s="270"/>
      <c r="AO465" s="280"/>
      <c r="AP465" s="281" t="str">
        <f t="shared" si="205"/>
        <v>Préciser montant FI, mode de passation et Type marché</v>
      </c>
      <c r="AQ465" s="281" t="str">
        <f t="shared" si="206"/>
        <v>Préciser montant FI, mode de passation et Type marché</v>
      </c>
      <c r="AR465" s="281" t="str">
        <f t="shared" si="207"/>
        <v>Préciser montant FI, mode de passation et Type marché</v>
      </c>
      <c r="AS465" s="281" t="str">
        <f t="shared" si="208"/>
        <v>Préciser montant FI, mode de passation et Type marché</v>
      </c>
      <c r="AT465" s="281" t="str">
        <f t="shared" si="209"/>
        <v>Préciser montant FI, mode de passation et Type marché</v>
      </c>
      <c r="AU465" s="281" t="str">
        <f t="shared" si="210"/>
        <v>Compléter délais du marché</v>
      </c>
      <c r="AV465" s="281" t="str">
        <f t="shared" si="211"/>
        <v>Compléter délais du marché</v>
      </c>
      <c r="AW465" s="280"/>
      <c r="AX465" s="284">
        <f t="shared" si="212"/>
        <v>0</v>
      </c>
      <c r="AY465" s="280"/>
      <c r="AZ465" s="284">
        <f t="shared" si="213"/>
        <v>0</v>
      </c>
      <c r="BA465" s="280"/>
      <c r="BB465" s="284">
        <f t="shared" si="214"/>
        <v>0</v>
      </c>
      <c r="BC465" s="280"/>
      <c r="BD465" s="284">
        <f t="shared" si="215"/>
        <v>0</v>
      </c>
      <c r="BE465" s="280"/>
      <c r="BF465" s="284">
        <f t="shared" si="216"/>
        <v>0</v>
      </c>
      <c r="BG465" s="280"/>
      <c r="BH465" s="284">
        <f t="shared" si="217"/>
        <v>0</v>
      </c>
      <c r="BI465" s="280" t="str">
        <f t="shared" si="218"/>
        <v/>
      </c>
      <c r="BJ465" s="280"/>
      <c r="BK465" s="284">
        <f t="shared" si="219"/>
        <v>0</v>
      </c>
      <c r="BL465" s="280"/>
      <c r="BM465" s="284">
        <f t="shared" si="220"/>
        <v>0</v>
      </c>
      <c r="BN465" s="271">
        <f t="shared" si="221"/>
        <v>0</v>
      </c>
      <c r="BO465" s="271" t="str">
        <f t="shared" si="222"/>
        <v>Confection</v>
      </c>
      <c r="BP465" s="271">
        <f t="shared" si="223"/>
        <v>0</v>
      </c>
      <c r="BQ465" s="269"/>
      <c r="BR465" s="269"/>
      <c r="BS465" s="269"/>
      <c r="BT465" s="285"/>
      <c r="BU465" s="273"/>
    </row>
    <row r="466" spans="1:73" ht="60.75" thickBot="1" x14ac:dyDescent="0.3">
      <c r="A466" s="269"/>
      <c r="B466" s="270"/>
      <c r="C466" s="271" t="str">
        <f t="shared" si="196"/>
        <v/>
      </c>
      <c r="D466" s="271" t="str">
        <f t="shared" si="197"/>
        <v/>
      </c>
      <c r="E466" s="270"/>
      <c r="F466" s="273"/>
      <c r="G466" s="269"/>
      <c r="H466" s="274"/>
      <c r="I466" s="274"/>
      <c r="J466" s="274"/>
      <c r="K466" s="274"/>
      <c r="L466" s="274"/>
      <c r="M466" s="275"/>
      <c r="N466" s="274"/>
      <c r="O466" s="276" t="str">
        <f t="shared" si="198"/>
        <v>Compéter montant FI</v>
      </c>
      <c r="P466" s="277" t="str">
        <f t="shared" si="199"/>
        <v/>
      </c>
      <c r="Q466" s="274"/>
      <c r="R466" s="276" t="str">
        <f t="shared" si="200"/>
        <v>Compléter montant contrat</v>
      </c>
      <c r="S466" s="278" t="str">
        <f t="shared" si="201"/>
        <v/>
      </c>
      <c r="T466" s="274"/>
      <c r="U466" s="276" t="str">
        <f t="shared" si="202"/>
        <v>Compléter montant contrat</v>
      </c>
      <c r="V466" s="279"/>
      <c r="W466" s="279"/>
      <c r="X466" s="279"/>
      <c r="Y466" s="274"/>
      <c r="Z466" s="280"/>
      <c r="AA466" s="281" t="str">
        <f t="shared" si="203"/>
        <v>Compléter date émission</v>
      </c>
      <c r="AB466" s="269"/>
      <c r="AC466" s="269"/>
      <c r="AD466" s="282"/>
      <c r="AE466" s="282"/>
      <c r="AF466" s="270"/>
      <c r="AG466" s="269"/>
      <c r="AH466" s="269"/>
      <c r="AI466" s="269"/>
      <c r="AJ466" s="269"/>
      <c r="AK466" s="283" t="str">
        <f t="shared" si="204"/>
        <v>Compléter mode de gestion et montant FI</v>
      </c>
      <c r="AL466" s="270"/>
      <c r="AM466" s="270"/>
      <c r="AN466" s="270"/>
      <c r="AO466" s="280"/>
      <c r="AP466" s="281" t="str">
        <f t="shared" si="205"/>
        <v>Préciser montant FI, mode de passation et Type marché</v>
      </c>
      <c r="AQ466" s="281" t="str">
        <f t="shared" si="206"/>
        <v>Préciser montant FI, mode de passation et Type marché</v>
      </c>
      <c r="AR466" s="281" t="str">
        <f t="shared" si="207"/>
        <v>Préciser montant FI, mode de passation et Type marché</v>
      </c>
      <c r="AS466" s="281" t="str">
        <f t="shared" si="208"/>
        <v>Préciser montant FI, mode de passation et Type marché</v>
      </c>
      <c r="AT466" s="281" t="str">
        <f t="shared" si="209"/>
        <v>Préciser montant FI, mode de passation et Type marché</v>
      </c>
      <c r="AU466" s="281" t="str">
        <f t="shared" si="210"/>
        <v>Compléter délais du marché</v>
      </c>
      <c r="AV466" s="281" t="str">
        <f t="shared" si="211"/>
        <v>Compléter délais du marché</v>
      </c>
      <c r="AW466" s="280"/>
      <c r="AX466" s="284">
        <f t="shared" si="212"/>
        <v>0</v>
      </c>
      <c r="AY466" s="280"/>
      <c r="AZ466" s="284">
        <f t="shared" si="213"/>
        <v>0</v>
      </c>
      <c r="BA466" s="280"/>
      <c r="BB466" s="284">
        <f t="shared" si="214"/>
        <v>0</v>
      </c>
      <c r="BC466" s="280"/>
      <c r="BD466" s="284">
        <f t="shared" si="215"/>
        <v>0</v>
      </c>
      <c r="BE466" s="280"/>
      <c r="BF466" s="284">
        <f t="shared" si="216"/>
        <v>0</v>
      </c>
      <c r="BG466" s="280"/>
      <c r="BH466" s="284">
        <f t="shared" si="217"/>
        <v>0</v>
      </c>
      <c r="BI466" s="280" t="str">
        <f t="shared" si="218"/>
        <v/>
      </c>
      <c r="BJ466" s="280"/>
      <c r="BK466" s="284">
        <f t="shared" si="219"/>
        <v>0</v>
      </c>
      <c r="BL466" s="280"/>
      <c r="BM466" s="284">
        <f t="shared" si="220"/>
        <v>0</v>
      </c>
      <c r="BN466" s="271">
        <f t="shared" si="221"/>
        <v>0</v>
      </c>
      <c r="BO466" s="271" t="str">
        <f t="shared" si="222"/>
        <v>Confection</v>
      </c>
      <c r="BP466" s="271">
        <f t="shared" si="223"/>
        <v>0</v>
      </c>
      <c r="BQ466" s="269"/>
      <c r="BR466" s="269"/>
      <c r="BS466" s="269"/>
      <c r="BT466" s="285"/>
      <c r="BU466" s="273"/>
    </row>
    <row r="467" spans="1:73" ht="60.75" thickBot="1" x14ac:dyDescent="0.3">
      <c r="A467" s="269"/>
      <c r="B467" s="270"/>
      <c r="C467" s="271" t="str">
        <f t="shared" si="196"/>
        <v/>
      </c>
      <c r="D467" s="271" t="str">
        <f t="shared" si="197"/>
        <v/>
      </c>
      <c r="E467" s="270"/>
      <c r="F467" s="273"/>
      <c r="G467" s="269"/>
      <c r="H467" s="274"/>
      <c r="I467" s="274"/>
      <c r="J467" s="274"/>
      <c r="K467" s="274"/>
      <c r="L467" s="274"/>
      <c r="M467" s="275"/>
      <c r="N467" s="274"/>
      <c r="O467" s="276" t="str">
        <f t="shared" si="198"/>
        <v>Compéter montant FI</v>
      </c>
      <c r="P467" s="277" t="str">
        <f t="shared" si="199"/>
        <v/>
      </c>
      <c r="Q467" s="274"/>
      <c r="R467" s="276" t="str">
        <f t="shared" si="200"/>
        <v>Compléter montant contrat</v>
      </c>
      <c r="S467" s="278" t="str">
        <f t="shared" si="201"/>
        <v/>
      </c>
      <c r="T467" s="274"/>
      <c r="U467" s="276" t="str">
        <f t="shared" si="202"/>
        <v>Compléter montant contrat</v>
      </c>
      <c r="V467" s="279"/>
      <c r="W467" s="279"/>
      <c r="X467" s="279"/>
      <c r="Y467" s="274"/>
      <c r="Z467" s="280"/>
      <c r="AA467" s="281" t="str">
        <f t="shared" si="203"/>
        <v>Compléter date émission</v>
      </c>
      <c r="AB467" s="269"/>
      <c r="AC467" s="269"/>
      <c r="AD467" s="282"/>
      <c r="AE467" s="282"/>
      <c r="AF467" s="270"/>
      <c r="AG467" s="269"/>
      <c r="AH467" s="269"/>
      <c r="AI467" s="269"/>
      <c r="AJ467" s="269"/>
      <c r="AK467" s="283" t="str">
        <f t="shared" si="204"/>
        <v>Compléter mode de gestion et montant FI</v>
      </c>
      <c r="AL467" s="270"/>
      <c r="AM467" s="270"/>
      <c r="AN467" s="270"/>
      <c r="AO467" s="280"/>
      <c r="AP467" s="281" t="str">
        <f t="shared" si="205"/>
        <v>Préciser montant FI, mode de passation et Type marché</v>
      </c>
      <c r="AQ467" s="281" t="str">
        <f t="shared" si="206"/>
        <v>Préciser montant FI, mode de passation et Type marché</v>
      </c>
      <c r="AR467" s="281" t="str">
        <f t="shared" si="207"/>
        <v>Préciser montant FI, mode de passation et Type marché</v>
      </c>
      <c r="AS467" s="281" t="str">
        <f t="shared" si="208"/>
        <v>Préciser montant FI, mode de passation et Type marché</v>
      </c>
      <c r="AT467" s="281" t="str">
        <f t="shared" si="209"/>
        <v>Préciser montant FI, mode de passation et Type marché</v>
      </c>
      <c r="AU467" s="281" t="str">
        <f t="shared" si="210"/>
        <v>Compléter délais du marché</v>
      </c>
      <c r="AV467" s="281" t="str">
        <f t="shared" si="211"/>
        <v>Compléter délais du marché</v>
      </c>
      <c r="AW467" s="280"/>
      <c r="AX467" s="284">
        <f t="shared" si="212"/>
        <v>0</v>
      </c>
      <c r="AY467" s="280"/>
      <c r="AZ467" s="284">
        <f t="shared" si="213"/>
        <v>0</v>
      </c>
      <c r="BA467" s="280"/>
      <c r="BB467" s="284">
        <f t="shared" si="214"/>
        <v>0</v>
      </c>
      <c r="BC467" s="280"/>
      <c r="BD467" s="284">
        <f t="shared" si="215"/>
        <v>0</v>
      </c>
      <c r="BE467" s="280"/>
      <c r="BF467" s="284">
        <f t="shared" si="216"/>
        <v>0</v>
      </c>
      <c r="BG467" s="280"/>
      <c r="BH467" s="284">
        <f t="shared" si="217"/>
        <v>0</v>
      </c>
      <c r="BI467" s="280" t="str">
        <f t="shared" si="218"/>
        <v/>
      </c>
      <c r="BJ467" s="280"/>
      <c r="BK467" s="284">
        <f t="shared" si="219"/>
        <v>0</v>
      </c>
      <c r="BL467" s="280"/>
      <c r="BM467" s="284">
        <f t="shared" si="220"/>
        <v>0</v>
      </c>
      <c r="BN467" s="271">
        <f t="shared" si="221"/>
        <v>0</v>
      </c>
      <c r="BO467" s="271" t="str">
        <f t="shared" si="222"/>
        <v>Confection</v>
      </c>
      <c r="BP467" s="271">
        <f t="shared" si="223"/>
        <v>0</v>
      </c>
      <c r="BQ467" s="269"/>
      <c r="BR467" s="269"/>
      <c r="BS467" s="269"/>
      <c r="BT467" s="285"/>
      <c r="BU467" s="273"/>
    </row>
    <row r="468" spans="1:73" ht="60.75" thickBot="1" x14ac:dyDescent="0.3">
      <c r="A468" s="269"/>
      <c r="B468" s="270"/>
      <c r="C468" s="271" t="str">
        <f t="shared" si="196"/>
        <v/>
      </c>
      <c r="D468" s="271" t="str">
        <f t="shared" si="197"/>
        <v/>
      </c>
      <c r="E468" s="270"/>
      <c r="F468" s="273"/>
      <c r="G468" s="269"/>
      <c r="H468" s="274"/>
      <c r="I468" s="274"/>
      <c r="J468" s="274"/>
      <c r="K468" s="274"/>
      <c r="L468" s="274"/>
      <c r="M468" s="275"/>
      <c r="N468" s="274"/>
      <c r="O468" s="276" t="str">
        <f t="shared" si="198"/>
        <v>Compéter montant FI</v>
      </c>
      <c r="P468" s="277" t="str">
        <f t="shared" si="199"/>
        <v/>
      </c>
      <c r="Q468" s="274"/>
      <c r="R468" s="276" t="str">
        <f t="shared" si="200"/>
        <v>Compléter montant contrat</v>
      </c>
      <c r="S468" s="278" t="str">
        <f t="shared" si="201"/>
        <v/>
      </c>
      <c r="T468" s="274"/>
      <c r="U468" s="276" t="str">
        <f t="shared" si="202"/>
        <v>Compléter montant contrat</v>
      </c>
      <c r="V468" s="279"/>
      <c r="W468" s="279"/>
      <c r="X468" s="279"/>
      <c r="Y468" s="274"/>
      <c r="Z468" s="280"/>
      <c r="AA468" s="281" t="str">
        <f t="shared" si="203"/>
        <v>Compléter date émission</v>
      </c>
      <c r="AB468" s="269"/>
      <c r="AC468" s="269"/>
      <c r="AD468" s="282"/>
      <c r="AE468" s="282"/>
      <c r="AF468" s="270"/>
      <c r="AG468" s="269"/>
      <c r="AH468" s="269"/>
      <c r="AI468" s="269"/>
      <c r="AJ468" s="269"/>
      <c r="AK468" s="283" t="str">
        <f t="shared" si="204"/>
        <v>Compléter mode de gestion et montant FI</v>
      </c>
      <c r="AL468" s="270"/>
      <c r="AM468" s="270"/>
      <c r="AN468" s="270"/>
      <c r="AO468" s="280"/>
      <c r="AP468" s="281" t="str">
        <f t="shared" si="205"/>
        <v>Préciser montant FI, mode de passation et Type marché</v>
      </c>
      <c r="AQ468" s="281" t="str">
        <f t="shared" si="206"/>
        <v>Préciser montant FI, mode de passation et Type marché</v>
      </c>
      <c r="AR468" s="281" t="str">
        <f t="shared" si="207"/>
        <v>Préciser montant FI, mode de passation et Type marché</v>
      </c>
      <c r="AS468" s="281" t="str">
        <f t="shared" si="208"/>
        <v>Préciser montant FI, mode de passation et Type marché</v>
      </c>
      <c r="AT468" s="281" t="str">
        <f t="shared" si="209"/>
        <v>Préciser montant FI, mode de passation et Type marché</v>
      </c>
      <c r="AU468" s="281" t="str">
        <f t="shared" si="210"/>
        <v>Compléter délais du marché</v>
      </c>
      <c r="AV468" s="281" t="str">
        <f t="shared" si="211"/>
        <v>Compléter délais du marché</v>
      </c>
      <c r="AW468" s="280"/>
      <c r="AX468" s="284">
        <f t="shared" si="212"/>
        <v>0</v>
      </c>
      <c r="AY468" s="280"/>
      <c r="AZ468" s="284">
        <f t="shared" si="213"/>
        <v>0</v>
      </c>
      <c r="BA468" s="280"/>
      <c r="BB468" s="284">
        <f t="shared" si="214"/>
        <v>0</v>
      </c>
      <c r="BC468" s="280"/>
      <c r="BD468" s="284">
        <f t="shared" si="215"/>
        <v>0</v>
      </c>
      <c r="BE468" s="280"/>
      <c r="BF468" s="284">
        <f t="shared" si="216"/>
        <v>0</v>
      </c>
      <c r="BG468" s="280"/>
      <c r="BH468" s="284">
        <f t="shared" si="217"/>
        <v>0</v>
      </c>
      <c r="BI468" s="280" t="str">
        <f t="shared" si="218"/>
        <v/>
      </c>
      <c r="BJ468" s="280"/>
      <c r="BK468" s="284">
        <f t="shared" si="219"/>
        <v>0</v>
      </c>
      <c r="BL468" s="280"/>
      <c r="BM468" s="284">
        <f t="shared" si="220"/>
        <v>0</v>
      </c>
      <c r="BN468" s="271">
        <f t="shared" si="221"/>
        <v>0</v>
      </c>
      <c r="BO468" s="271" t="str">
        <f t="shared" si="222"/>
        <v>Confection</v>
      </c>
      <c r="BP468" s="271">
        <f t="shared" si="223"/>
        <v>0</v>
      </c>
      <c r="BQ468" s="269"/>
      <c r="BR468" s="269"/>
      <c r="BS468" s="269"/>
      <c r="BT468" s="285"/>
      <c r="BU468" s="273"/>
    </row>
    <row r="469" spans="1:73" ht="60.75" thickBot="1" x14ac:dyDescent="0.3">
      <c r="A469" s="269"/>
      <c r="B469" s="270"/>
      <c r="C469" s="271" t="str">
        <f t="shared" si="196"/>
        <v/>
      </c>
      <c r="D469" s="271" t="str">
        <f t="shared" si="197"/>
        <v/>
      </c>
      <c r="E469" s="270"/>
      <c r="F469" s="273"/>
      <c r="G469" s="269"/>
      <c r="H469" s="274"/>
      <c r="I469" s="274"/>
      <c r="J469" s="274"/>
      <c r="K469" s="274"/>
      <c r="L469" s="274"/>
      <c r="M469" s="275"/>
      <c r="N469" s="274"/>
      <c r="O469" s="276" t="str">
        <f t="shared" si="198"/>
        <v>Compéter montant FI</v>
      </c>
      <c r="P469" s="277" t="str">
        <f t="shared" si="199"/>
        <v/>
      </c>
      <c r="Q469" s="274"/>
      <c r="R469" s="276" t="str">
        <f t="shared" si="200"/>
        <v>Compléter montant contrat</v>
      </c>
      <c r="S469" s="278" t="str">
        <f t="shared" si="201"/>
        <v/>
      </c>
      <c r="T469" s="274"/>
      <c r="U469" s="276" t="str">
        <f t="shared" si="202"/>
        <v>Compléter montant contrat</v>
      </c>
      <c r="V469" s="279"/>
      <c r="W469" s="279"/>
      <c r="X469" s="279"/>
      <c r="Y469" s="274"/>
      <c r="Z469" s="280"/>
      <c r="AA469" s="281" t="str">
        <f t="shared" si="203"/>
        <v>Compléter date émission</v>
      </c>
      <c r="AB469" s="269"/>
      <c r="AC469" s="269"/>
      <c r="AD469" s="282"/>
      <c r="AE469" s="282"/>
      <c r="AF469" s="270"/>
      <c r="AG469" s="269"/>
      <c r="AH469" s="269"/>
      <c r="AI469" s="269"/>
      <c r="AJ469" s="269"/>
      <c r="AK469" s="283" t="str">
        <f t="shared" si="204"/>
        <v>Compléter mode de gestion et montant FI</v>
      </c>
      <c r="AL469" s="270"/>
      <c r="AM469" s="270"/>
      <c r="AN469" s="270"/>
      <c r="AO469" s="280"/>
      <c r="AP469" s="281" t="str">
        <f t="shared" si="205"/>
        <v>Préciser montant FI, mode de passation et Type marché</v>
      </c>
      <c r="AQ469" s="281" t="str">
        <f t="shared" si="206"/>
        <v>Préciser montant FI, mode de passation et Type marché</v>
      </c>
      <c r="AR469" s="281" t="str">
        <f t="shared" si="207"/>
        <v>Préciser montant FI, mode de passation et Type marché</v>
      </c>
      <c r="AS469" s="281" t="str">
        <f t="shared" si="208"/>
        <v>Préciser montant FI, mode de passation et Type marché</v>
      </c>
      <c r="AT469" s="281" t="str">
        <f t="shared" si="209"/>
        <v>Préciser montant FI, mode de passation et Type marché</v>
      </c>
      <c r="AU469" s="281" t="str">
        <f t="shared" si="210"/>
        <v>Compléter délais du marché</v>
      </c>
      <c r="AV469" s="281" t="str">
        <f t="shared" si="211"/>
        <v>Compléter délais du marché</v>
      </c>
      <c r="AW469" s="280"/>
      <c r="AX469" s="284">
        <f t="shared" si="212"/>
        <v>0</v>
      </c>
      <c r="AY469" s="280"/>
      <c r="AZ469" s="284">
        <f t="shared" si="213"/>
        <v>0</v>
      </c>
      <c r="BA469" s="280"/>
      <c r="BB469" s="284">
        <f t="shared" si="214"/>
        <v>0</v>
      </c>
      <c r="BC469" s="280"/>
      <c r="BD469" s="284">
        <f t="shared" si="215"/>
        <v>0</v>
      </c>
      <c r="BE469" s="280"/>
      <c r="BF469" s="284">
        <f t="shared" si="216"/>
        <v>0</v>
      </c>
      <c r="BG469" s="280"/>
      <c r="BH469" s="284">
        <f t="shared" si="217"/>
        <v>0</v>
      </c>
      <c r="BI469" s="280" t="str">
        <f t="shared" si="218"/>
        <v/>
      </c>
      <c r="BJ469" s="280"/>
      <c r="BK469" s="284">
        <f t="shared" si="219"/>
        <v>0</v>
      </c>
      <c r="BL469" s="280"/>
      <c r="BM469" s="284">
        <f t="shared" si="220"/>
        <v>0</v>
      </c>
      <c r="BN469" s="271">
        <f t="shared" si="221"/>
        <v>0</v>
      </c>
      <c r="BO469" s="271" t="str">
        <f t="shared" si="222"/>
        <v>Confection</v>
      </c>
      <c r="BP469" s="271">
        <f t="shared" si="223"/>
        <v>0</v>
      </c>
      <c r="BQ469" s="269"/>
      <c r="BR469" s="269"/>
      <c r="BS469" s="269"/>
      <c r="BT469" s="285"/>
      <c r="BU469" s="273"/>
    </row>
    <row r="470" spans="1:73" ht="60.75" thickBot="1" x14ac:dyDescent="0.3">
      <c r="A470" s="269"/>
      <c r="B470" s="270"/>
      <c r="C470" s="271" t="str">
        <f t="shared" si="196"/>
        <v/>
      </c>
      <c r="D470" s="271" t="str">
        <f t="shared" si="197"/>
        <v/>
      </c>
      <c r="E470" s="270"/>
      <c r="F470" s="273"/>
      <c r="G470" s="269"/>
      <c r="H470" s="274"/>
      <c r="I470" s="274"/>
      <c r="J470" s="274"/>
      <c r="K470" s="274"/>
      <c r="L470" s="274"/>
      <c r="M470" s="275"/>
      <c r="N470" s="274"/>
      <c r="O470" s="276" t="str">
        <f t="shared" si="198"/>
        <v>Compéter montant FI</v>
      </c>
      <c r="P470" s="277" t="str">
        <f t="shared" si="199"/>
        <v/>
      </c>
      <c r="Q470" s="274"/>
      <c r="R470" s="276" t="str">
        <f t="shared" si="200"/>
        <v>Compléter montant contrat</v>
      </c>
      <c r="S470" s="278" t="str">
        <f t="shared" si="201"/>
        <v/>
      </c>
      <c r="T470" s="274"/>
      <c r="U470" s="276" t="str">
        <f t="shared" si="202"/>
        <v>Compléter montant contrat</v>
      </c>
      <c r="V470" s="279"/>
      <c r="W470" s="279"/>
      <c r="X470" s="279"/>
      <c r="Y470" s="274"/>
      <c r="Z470" s="280"/>
      <c r="AA470" s="281" t="str">
        <f t="shared" si="203"/>
        <v>Compléter date émission</v>
      </c>
      <c r="AB470" s="269"/>
      <c r="AC470" s="269"/>
      <c r="AD470" s="282"/>
      <c r="AE470" s="282"/>
      <c r="AF470" s="270"/>
      <c r="AG470" s="269"/>
      <c r="AH470" s="269"/>
      <c r="AI470" s="269"/>
      <c r="AJ470" s="269"/>
      <c r="AK470" s="283" t="str">
        <f t="shared" si="204"/>
        <v>Compléter mode de gestion et montant FI</v>
      </c>
      <c r="AL470" s="270"/>
      <c r="AM470" s="270"/>
      <c r="AN470" s="270"/>
      <c r="AO470" s="280"/>
      <c r="AP470" s="281" t="str">
        <f t="shared" si="205"/>
        <v>Préciser montant FI, mode de passation et Type marché</v>
      </c>
      <c r="AQ470" s="281" t="str">
        <f t="shared" si="206"/>
        <v>Préciser montant FI, mode de passation et Type marché</v>
      </c>
      <c r="AR470" s="281" t="str">
        <f t="shared" si="207"/>
        <v>Préciser montant FI, mode de passation et Type marché</v>
      </c>
      <c r="AS470" s="281" t="str">
        <f t="shared" si="208"/>
        <v>Préciser montant FI, mode de passation et Type marché</v>
      </c>
      <c r="AT470" s="281" t="str">
        <f t="shared" si="209"/>
        <v>Préciser montant FI, mode de passation et Type marché</v>
      </c>
      <c r="AU470" s="281" t="str">
        <f t="shared" si="210"/>
        <v>Compléter délais du marché</v>
      </c>
      <c r="AV470" s="281" t="str">
        <f t="shared" si="211"/>
        <v>Compléter délais du marché</v>
      </c>
      <c r="AW470" s="280"/>
      <c r="AX470" s="284">
        <f t="shared" si="212"/>
        <v>0</v>
      </c>
      <c r="AY470" s="280"/>
      <c r="AZ470" s="284">
        <f t="shared" si="213"/>
        <v>0</v>
      </c>
      <c r="BA470" s="280"/>
      <c r="BB470" s="284">
        <f t="shared" si="214"/>
        <v>0</v>
      </c>
      <c r="BC470" s="280"/>
      <c r="BD470" s="284">
        <f t="shared" si="215"/>
        <v>0</v>
      </c>
      <c r="BE470" s="280"/>
      <c r="BF470" s="284">
        <f t="shared" si="216"/>
        <v>0</v>
      </c>
      <c r="BG470" s="280"/>
      <c r="BH470" s="284">
        <f t="shared" si="217"/>
        <v>0</v>
      </c>
      <c r="BI470" s="280" t="str">
        <f t="shared" si="218"/>
        <v/>
      </c>
      <c r="BJ470" s="280"/>
      <c r="BK470" s="284">
        <f t="shared" si="219"/>
        <v>0</v>
      </c>
      <c r="BL470" s="280"/>
      <c r="BM470" s="284">
        <f t="shared" si="220"/>
        <v>0</v>
      </c>
      <c r="BN470" s="271">
        <f t="shared" si="221"/>
        <v>0</v>
      </c>
      <c r="BO470" s="271" t="str">
        <f t="shared" si="222"/>
        <v>Confection</v>
      </c>
      <c r="BP470" s="271">
        <f t="shared" si="223"/>
        <v>0</v>
      </c>
      <c r="BQ470" s="269"/>
      <c r="BR470" s="269"/>
      <c r="BS470" s="269"/>
      <c r="BT470" s="285"/>
      <c r="BU470" s="273"/>
    </row>
    <row r="471" spans="1:73" ht="60.75" thickBot="1" x14ac:dyDescent="0.3">
      <c r="A471" s="269"/>
      <c r="B471" s="270"/>
      <c r="C471" s="271" t="str">
        <f t="shared" si="196"/>
        <v/>
      </c>
      <c r="D471" s="271" t="str">
        <f t="shared" si="197"/>
        <v/>
      </c>
      <c r="E471" s="270"/>
      <c r="F471" s="273"/>
      <c r="G471" s="269"/>
      <c r="H471" s="274"/>
      <c r="I471" s="274"/>
      <c r="J471" s="274"/>
      <c r="K471" s="274"/>
      <c r="L471" s="274"/>
      <c r="M471" s="275"/>
      <c r="N471" s="274"/>
      <c r="O471" s="276" t="str">
        <f t="shared" si="198"/>
        <v>Compéter montant FI</v>
      </c>
      <c r="P471" s="277" t="str">
        <f t="shared" si="199"/>
        <v/>
      </c>
      <c r="Q471" s="274"/>
      <c r="R471" s="276" t="str">
        <f t="shared" si="200"/>
        <v>Compléter montant contrat</v>
      </c>
      <c r="S471" s="278" t="str">
        <f t="shared" si="201"/>
        <v/>
      </c>
      <c r="T471" s="274"/>
      <c r="U471" s="276" t="str">
        <f t="shared" si="202"/>
        <v>Compléter montant contrat</v>
      </c>
      <c r="V471" s="279"/>
      <c r="W471" s="279"/>
      <c r="X471" s="279"/>
      <c r="Y471" s="274"/>
      <c r="Z471" s="280"/>
      <c r="AA471" s="281" t="str">
        <f t="shared" si="203"/>
        <v>Compléter date émission</v>
      </c>
      <c r="AB471" s="269"/>
      <c r="AC471" s="269"/>
      <c r="AD471" s="282"/>
      <c r="AE471" s="282"/>
      <c r="AF471" s="270"/>
      <c r="AG471" s="269"/>
      <c r="AH471" s="269"/>
      <c r="AI471" s="269"/>
      <c r="AJ471" s="269"/>
      <c r="AK471" s="283" t="str">
        <f t="shared" si="204"/>
        <v>Compléter mode de gestion et montant FI</v>
      </c>
      <c r="AL471" s="270"/>
      <c r="AM471" s="270"/>
      <c r="AN471" s="270"/>
      <c r="AO471" s="280"/>
      <c r="AP471" s="281" t="str">
        <f t="shared" si="205"/>
        <v>Préciser montant FI, mode de passation et Type marché</v>
      </c>
      <c r="AQ471" s="281" t="str">
        <f t="shared" si="206"/>
        <v>Préciser montant FI, mode de passation et Type marché</v>
      </c>
      <c r="AR471" s="281" t="str">
        <f t="shared" si="207"/>
        <v>Préciser montant FI, mode de passation et Type marché</v>
      </c>
      <c r="AS471" s="281" t="str">
        <f t="shared" si="208"/>
        <v>Préciser montant FI, mode de passation et Type marché</v>
      </c>
      <c r="AT471" s="281" t="str">
        <f t="shared" si="209"/>
        <v>Préciser montant FI, mode de passation et Type marché</v>
      </c>
      <c r="AU471" s="281" t="str">
        <f t="shared" si="210"/>
        <v>Compléter délais du marché</v>
      </c>
      <c r="AV471" s="281" t="str">
        <f t="shared" si="211"/>
        <v>Compléter délais du marché</v>
      </c>
      <c r="AW471" s="280"/>
      <c r="AX471" s="284">
        <f t="shared" si="212"/>
        <v>0</v>
      </c>
      <c r="AY471" s="280"/>
      <c r="AZ471" s="284">
        <f t="shared" si="213"/>
        <v>0</v>
      </c>
      <c r="BA471" s="280"/>
      <c r="BB471" s="284">
        <f t="shared" si="214"/>
        <v>0</v>
      </c>
      <c r="BC471" s="280"/>
      <c r="BD471" s="284">
        <f t="shared" si="215"/>
        <v>0</v>
      </c>
      <c r="BE471" s="280"/>
      <c r="BF471" s="284">
        <f t="shared" si="216"/>
        <v>0</v>
      </c>
      <c r="BG471" s="280"/>
      <c r="BH471" s="284">
        <f t="shared" si="217"/>
        <v>0</v>
      </c>
      <c r="BI471" s="280" t="str">
        <f t="shared" si="218"/>
        <v/>
      </c>
      <c r="BJ471" s="280"/>
      <c r="BK471" s="284">
        <f t="shared" si="219"/>
        <v>0</v>
      </c>
      <c r="BL471" s="280"/>
      <c r="BM471" s="284">
        <f t="shared" si="220"/>
        <v>0</v>
      </c>
      <c r="BN471" s="271">
        <f t="shared" si="221"/>
        <v>0</v>
      </c>
      <c r="BO471" s="271" t="str">
        <f t="shared" si="222"/>
        <v>Confection</v>
      </c>
      <c r="BP471" s="271">
        <f t="shared" si="223"/>
        <v>0</v>
      </c>
      <c r="BQ471" s="269"/>
      <c r="BR471" s="269"/>
      <c r="BS471" s="269"/>
      <c r="BT471" s="285"/>
      <c r="BU471" s="273"/>
    </row>
    <row r="472" spans="1:73" ht="60.75" thickBot="1" x14ac:dyDescent="0.3">
      <c r="A472" s="269"/>
      <c r="B472" s="270"/>
      <c r="C472" s="271" t="str">
        <f t="shared" si="196"/>
        <v/>
      </c>
      <c r="D472" s="271" t="str">
        <f t="shared" si="197"/>
        <v/>
      </c>
      <c r="E472" s="270"/>
      <c r="F472" s="273"/>
      <c r="G472" s="269"/>
      <c r="H472" s="274"/>
      <c r="I472" s="274"/>
      <c r="J472" s="274"/>
      <c r="K472" s="274"/>
      <c r="L472" s="274"/>
      <c r="M472" s="275"/>
      <c r="N472" s="274"/>
      <c r="O472" s="276" t="str">
        <f t="shared" si="198"/>
        <v>Compéter montant FI</v>
      </c>
      <c r="P472" s="277" t="str">
        <f t="shared" si="199"/>
        <v/>
      </c>
      <c r="Q472" s="274"/>
      <c r="R472" s="276" t="str">
        <f t="shared" si="200"/>
        <v>Compléter montant contrat</v>
      </c>
      <c r="S472" s="278" t="str">
        <f t="shared" si="201"/>
        <v/>
      </c>
      <c r="T472" s="274"/>
      <c r="U472" s="276" t="str">
        <f t="shared" si="202"/>
        <v>Compléter montant contrat</v>
      </c>
      <c r="V472" s="279"/>
      <c r="W472" s="279"/>
      <c r="X472" s="279"/>
      <c r="Y472" s="274"/>
      <c r="Z472" s="280"/>
      <c r="AA472" s="281" t="str">
        <f t="shared" si="203"/>
        <v>Compléter date émission</v>
      </c>
      <c r="AB472" s="269"/>
      <c r="AC472" s="269"/>
      <c r="AD472" s="282"/>
      <c r="AE472" s="282"/>
      <c r="AF472" s="270"/>
      <c r="AG472" s="269"/>
      <c r="AH472" s="269"/>
      <c r="AI472" s="269"/>
      <c r="AJ472" s="269"/>
      <c r="AK472" s="283" t="str">
        <f t="shared" si="204"/>
        <v>Compléter mode de gestion et montant FI</v>
      </c>
      <c r="AL472" s="270"/>
      <c r="AM472" s="270"/>
      <c r="AN472" s="270"/>
      <c r="AO472" s="280"/>
      <c r="AP472" s="281" t="str">
        <f t="shared" si="205"/>
        <v>Préciser montant FI, mode de passation et Type marché</v>
      </c>
      <c r="AQ472" s="281" t="str">
        <f t="shared" si="206"/>
        <v>Préciser montant FI, mode de passation et Type marché</v>
      </c>
      <c r="AR472" s="281" t="str">
        <f t="shared" si="207"/>
        <v>Préciser montant FI, mode de passation et Type marché</v>
      </c>
      <c r="AS472" s="281" t="str">
        <f t="shared" si="208"/>
        <v>Préciser montant FI, mode de passation et Type marché</v>
      </c>
      <c r="AT472" s="281" t="str">
        <f t="shared" si="209"/>
        <v>Préciser montant FI, mode de passation et Type marché</v>
      </c>
      <c r="AU472" s="281" t="str">
        <f t="shared" si="210"/>
        <v>Compléter délais du marché</v>
      </c>
      <c r="AV472" s="281" t="str">
        <f t="shared" si="211"/>
        <v>Compléter délais du marché</v>
      </c>
      <c r="AW472" s="280"/>
      <c r="AX472" s="284">
        <f t="shared" si="212"/>
        <v>0</v>
      </c>
      <c r="AY472" s="280"/>
      <c r="AZ472" s="284">
        <f t="shared" si="213"/>
        <v>0</v>
      </c>
      <c r="BA472" s="280"/>
      <c r="BB472" s="284">
        <f t="shared" si="214"/>
        <v>0</v>
      </c>
      <c r="BC472" s="280"/>
      <c r="BD472" s="284">
        <f t="shared" si="215"/>
        <v>0</v>
      </c>
      <c r="BE472" s="280"/>
      <c r="BF472" s="284">
        <f t="shared" si="216"/>
        <v>0</v>
      </c>
      <c r="BG472" s="280"/>
      <c r="BH472" s="284">
        <f t="shared" si="217"/>
        <v>0</v>
      </c>
      <c r="BI472" s="280" t="str">
        <f t="shared" si="218"/>
        <v/>
      </c>
      <c r="BJ472" s="280"/>
      <c r="BK472" s="284">
        <f t="shared" si="219"/>
        <v>0</v>
      </c>
      <c r="BL472" s="280"/>
      <c r="BM472" s="284">
        <f t="shared" si="220"/>
        <v>0</v>
      </c>
      <c r="BN472" s="271">
        <f t="shared" si="221"/>
        <v>0</v>
      </c>
      <c r="BO472" s="271" t="str">
        <f t="shared" si="222"/>
        <v>Confection</v>
      </c>
      <c r="BP472" s="271">
        <f t="shared" si="223"/>
        <v>0</v>
      </c>
      <c r="BQ472" s="269"/>
      <c r="BR472" s="269"/>
      <c r="BS472" s="269"/>
      <c r="BT472" s="285"/>
      <c r="BU472" s="273"/>
    </row>
    <row r="473" spans="1:73" ht="60.75" thickBot="1" x14ac:dyDescent="0.3">
      <c r="A473" s="269"/>
      <c r="B473" s="270"/>
      <c r="C473" s="271" t="str">
        <f t="shared" si="196"/>
        <v/>
      </c>
      <c r="D473" s="271" t="str">
        <f t="shared" si="197"/>
        <v/>
      </c>
      <c r="E473" s="270"/>
      <c r="F473" s="273"/>
      <c r="G473" s="269"/>
      <c r="H473" s="274"/>
      <c r="I473" s="274"/>
      <c r="J473" s="274"/>
      <c r="K473" s="274"/>
      <c r="L473" s="274"/>
      <c r="M473" s="275"/>
      <c r="N473" s="274"/>
      <c r="O473" s="276" t="str">
        <f t="shared" si="198"/>
        <v>Compéter montant FI</v>
      </c>
      <c r="P473" s="277" t="str">
        <f t="shared" si="199"/>
        <v/>
      </c>
      <c r="Q473" s="274"/>
      <c r="R473" s="276" t="str">
        <f t="shared" si="200"/>
        <v>Compléter montant contrat</v>
      </c>
      <c r="S473" s="278" t="str">
        <f t="shared" si="201"/>
        <v/>
      </c>
      <c r="T473" s="274"/>
      <c r="U473" s="276" t="str">
        <f t="shared" si="202"/>
        <v>Compléter montant contrat</v>
      </c>
      <c r="V473" s="279"/>
      <c r="W473" s="279"/>
      <c r="X473" s="279"/>
      <c r="Y473" s="274"/>
      <c r="Z473" s="280"/>
      <c r="AA473" s="281" t="str">
        <f t="shared" si="203"/>
        <v>Compléter date émission</v>
      </c>
      <c r="AB473" s="269"/>
      <c r="AC473" s="269"/>
      <c r="AD473" s="282"/>
      <c r="AE473" s="282"/>
      <c r="AF473" s="270"/>
      <c r="AG473" s="269"/>
      <c r="AH473" s="269"/>
      <c r="AI473" s="269"/>
      <c r="AJ473" s="269"/>
      <c r="AK473" s="283" t="str">
        <f t="shared" si="204"/>
        <v>Compléter mode de gestion et montant FI</v>
      </c>
      <c r="AL473" s="270"/>
      <c r="AM473" s="270"/>
      <c r="AN473" s="270"/>
      <c r="AO473" s="280"/>
      <c r="AP473" s="281" t="str">
        <f t="shared" si="205"/>
        <v>Préciser montant FI, mode de passation et Type marché</v>
      </c>
      <c r="AQ473" s="281" t="str">
        <f t="shared" si="206"/>
        <v>Préciser montant FI, mode de passation et Type marché</v>
      </c>
      <c r="AR473" s="281" t="str">
        <f t="shared" si="207"/>
        <v>Préciser montant FI, mode de passation et Type marché</v>
      </c>
      <c r="AS473" s="281" t="str">
        <f t="shared" si="208"/>
        <v>Préciser montant FI, mode de passation et Type marché</v>
      </c>
      <c r="AT473" s="281" t="str">
        <f t="shared" si="209"/>
        <v>Préciser montant FI, mode de passation et Type marché</v>
      </c>
      <c r="AU473" s="281" t="str">
        <f t="shared" si="210"/>
        <v>Compléter délais du marché</v>
      </c>
      <c r="AV473" s="281" t="str">
        <f t="shared" si="211"/>
        <v>Compléter délais du marché</v>
      </c>
      <c r="AW473" s="280"/>
      <c r="AX473" s="284">
        <f t="shared" si="212"/>
        <v>0</v>
      </c>
      <c r="AY473" s="280"/>
      <c r="AZ473" s="284">
        <f t="shared" si="213"/>
        <v>0</v>
      </c>
      <c r="BA473" s="280"/>
      <c r="BB473" s="284">
        <f t="shared" si="214"/>
        <v>0</v>
      </c>
      <c r="BC473" s="280"/>
      <c r="BD473" s="284">
        <f t="shared" si="215"/>
        <v>0</v>
      </c>
      <c r="BE473" s="280"/>
      <c r="BF473" s="284">
        <f t="shared" si="216"/>
        <v>0</v>
      </c>
      <c r="BG473" s="280"/>
      <c r="BH473" s="284">
        <f t="shared" si="217"/>
        <v>0</v>
      </c>
      <c r="BI473" s="280" t="str">
        <f t="shared" si="218"/>
        <v/>
      </c>
      <c r="BJ473" s="280"/>
      <c r="BK473" s="284">
        <f t="shared" si="219"/>
        <v>0</v>
      </c>
      <c r="BL473" s="280"/>
      <c r="BM473" s="284">
        <f t="shared" si="220"/>
        <v>0</v>
      </c>
      <c r="BN473" s="271">
        <f t="shared" si="221"/>
        <v>0</v>
      </c>
      <c r="BO473" s="271" t="str">
        <f t="shared" si="222"/>
        <v>Confection</v>
      </c>
      <c r="BP473" s="271">
        <f t="shared" si="223"/>
        <v>0</v>
      </c>
      <c r="BQ473" s="269"/>
      <c r="BR473" s="269"/>
      <c r="BS473" s="269"/>
      <c r="BT473" s="285"/>
      <c r="BU473" s="273"/>
    </row>
    <row r="474" spans="1:73" ht="60.75" thickBot="1" x14ac:dyDescent="0.3">
      <c r="A474" s="269"/>
      <c r="B474" s="270"/>
      <c r="C474" s="271" t="str">
        <f t="shared" si="196"/>
        <v/>
      </c>
      <c r="D474" s="271" t="str">
        <f t="shared" si="197"/>
        <v/>
      </c>
      <c r="E474" s="270"/>
      <c r="F474" s="273"/>
      <c r="G474" s="269"/>
      <c r="H474" s="274"/>
      <c r="I474" s="274"/>
      <c r="J474" s="274"/>
      <c r="K474" s="274"/>
      <c r="L474" s="274"/>
      <c r="M474" s="275"/>
      <c r="N474" s="274"/>
      <c r="O474" s="276" t="str">
        <f t="shared" si="198"/>
        <v>Compéter montant FI</v>
      </c>
      <c r="P474" s="277" t="str">
        <f t="shared" si="199"/>
        <v/>
      </c>
      <c r="Q474" s="274"/>
      <c r="R474" s="276" t="str">
        <f t="shared" si="200"/>
        <v>Compléter montant contrat</v>
      </c>
      <c r="S474" s="278" t="str">
        <f t="shared" si="201"/>
        <v/>
      </c>
      <c r="T474" s="274"/>
      <c r="U474" s="276" t="str">
        <f t="shared" si="202"/>
        <v>Compléter montant contrat</v>
      </c>
      <c r="V474" s="279"/>
      <c r="W474" s="279"/>
      <c r="X474" s="279"/>
      <c r="Y474" s="274"/>
      <c r="Z474" s="280"/>
      <c r="AA474" s="281" t="str">
        <f t="shared" si="203"/>
        <v>Compléter date émission</v>
      </c>
      <c r="AB474" s="269"/>
      <c r="AC474" s="269"/>
      <c r="AD474" s="282"/>
      <c r="AE474" s="282"/>
      <c r="AF474" s="270"/>
      <c r="AG474" s="269"/>
      <c r="AH474" s="269"/>
      <c r="AI474" s="269"/>
      <c r="AJ474" s="269"/>
      <c r="AK474" s="283" t="str">
        <f t="shared" si="204"/>
        <v>Compléter mode de gestion et montant FI</v>
      </c>
      <c r="AL474" s="270"/>
      <c r="AM474" s="270"/>
      <c r="AN474" s="270"/>
      <c r="AO474" s="280"/>
      <c r="AP474" s="281" t="str">
        <f t="shared" si="205"/>
        <v>Préciser montant FI, mode de passation et Type marché</v>
      </c>
      <c r="AQ474" s="281" t="str">
        <f t="shared" si="206"/>
        <v>Préciser montant FI, mode de passation et Type marché</v>
      </c>
      <c r="AR474" s="281" t="str">
        <f t="shared" si="207"/>
        <v>Préciser montant FI, mode de passation et Type marché</v>
      </c>
      <c r="AS474" s="281" t="str">
        <f t="shared" si="208"/>
        <v>Préciser montant FI, mode de passation et Type marché</v>
      </c>
      <c r="AT474" s="281" t="str">
        <f t="shared" si="209"/>
        <v>Préciser montant FI, mode de passation et Type marché</v>
      </c>
      <c r="AU474" s="281" t="str">
        <f t="shared" si="210"/>
        <v>Compléter délais du marché</v>
      </c>
      <c r="AV474" s="281" t="str">
        <f t="shared" si="211"/>
        <v>Compléter délais du marché</v>
      </c>
      <c r="AW474" s="280"/>
      <c r="AX474" s="284">
        <f t="shared" si="212"/>
        <v>0</v>
      </c>
      <c r="AY474" s="280"/>
      <c r="AZ474" s="284">
        <f t="shared" si="213"/>
        <v>0</v>
      </c>
      <c r="BA474" s="280"/>
      <c r="BB474" s="284">
        <f t="shared" si="214"/>
        <v>0</v>
      </c>
      <c r="BC474" s="280"/>
      <c r="BD474" s="284">
        <f t="shared" si="215"/>
        <v>0</v>
      </c>
      <c r="BE474" s="280"/>
      <c r="BF474" s="284">
        <f t="shared" si="216"/>
        <v>0</v>
      </c>
      <c r="BG474" s="280"/>
      <c r="BH474" s="284">
        <f t="shared" si="217"/>
        <v>0</v>
      </c>
      <c r="BI474" s="280" t="str">
        <f t="shared" si="218"/>
        <v/>
      </c>
      <c r="BJ474" s="280"/>
      <c r="BK474" s="284">
        <f t="shared" si="219"/>
        <v>0</v>
      </c>
      <c r="BL474" s="280"/>
      <c r="BM474" s="284">
        <f t="shared" si="220"/>
        <v>0</v>
      </c>
      <c r="BN474" s="271">
        <f t="shared" si="221"/>
        <v>0</v>
      </c>
      <c r="BO474" s="271" t="str">
        <f t="shared" si="222"/>
        <v>Confection</v>
      </c>
      <c r="BP474" s="271">
        <f t="shared" si="223"/>
        <v>0</v>
      </c>
      <c r="BQ474" s="269"/>
      <c r="BR474" s="269"/>
      <c r="BS474" s="269"/>
      <c r="BT474" s="285"/>
      <c r="BU474" s="273"/>
    </row>
    <row r="475" spans="1:73" ht="60.75" thickBot="1" x14ac:dyDescent="0.3">
      <c r="A475" s="269"/>
      <c r="B475" s="270"/>
      <c r="C475" s="271" t="str">
        <f t="shared" si="196"/>
        <v/>
      </c>
      <c r="D475" s="271" t="str">
        <f t="shared" si="197"/>
        <v/>
      </c>
      <c r="E475" s="270"/>
      <c r="F475" s="273"/>
      <c r="G475" s="269"/>
      <c r="H475" s="274"/>
      <c r="I475" s="274"/>
      <c r="J475" s="274"/>
      <c r="K475" s="274"/>
      <c r="L475" s="274"/>
      <c r="M475" s="275"/>
      <c r="N475" s="274"/>
      <c r="O475" s="276" t="str">
        <f t="shared" si="198"/>
        <v>Compéter montant FI</v>
      </c>
      <c r="P475" s="277" t="str">
        <f t="shared" si="199"/>
        <v/>
      </c>
      <c r="Q475" s="274"/>
      <c r="R475" s="276" t="str">
        <f t="shared" si="200"/>
        <v>Compléter montant contrat</v>
      </c>
      <c r="S475" s="278" t="str">
        <f t="shared" si="201"/>
        <v/>
      </c>
      <c r="T475" s="274"/>
      <c r="U475" s="276" t="str">
        <f t="shared" si="202"/>
        <v>Compléter montant contrat</v>
      </c>
      <c r="V475" s="279"/>
      <c r="W475" s="279"/>
      <c r="X475" s="279"/>
      <c r="Y475" s="274"/>
      <c r="Z475" s="280"/>
      <c r="AA475" s="281" t="str">
        <f t="shared" si="203"/>
        <v>Compléter date émission</v>
      </c>
      <c r="AB475" s="269"/>
      <c r="AC475" s="269"/>
      <c r="AD475" s="282"/>
      <c r="AE475" s="282"/>
      <c r="AF475" s="270"/>
      <c r="AG475" s="269"/>
      <c r="AH475" s="269"/>
      <c r="AI475" s="269"/>
      <c r="AJ475" s="269"/>
      <c r="AK475" s="283" t="str">
        <f t="shared" si="204"/>
        <v>Compléter mode de gestion et montant FI</v>
      </c>
      <c r="AL475" s="270"/>
      <c r="AM475" s="270"/>
      <c r="AN475" s="270"/>
      <c r="AO475" s="280"/>
      <c r="AP475" s="281" t="str">
        <f t="shared" si="205"/>
        <v>Préciser montant FI, mode de passation et Type marché</v>
      </c>
      <c r="AQ475" s="281" t="str">
        <f t="shared" si="206"/>
        <v>Préciser montant FI, mode de passation et Type marché</v>
      </c>
      <c r="AR475" s="281" t="str">
        <f t="shared" si="207"/>
        <v>Préciser montant FI, mode de passation et Type marché</v>
      </c>
      <c r="AS475" s="281" t="str">
        <f t="shared" si="208"/>
        <v>Préciser montant FI, mode de passation et Type marché</v>
      </c>
      <c r="AT475" s="281" t="str">
        <f t="shared" si="209"/>
        <v>Préciser montant FI, mode de passation et Type marché</v>
      </c>
      <c r="AU475" s="281" t="str">
        <f t="shared" si="210"/>
        <v>Compléter délais du marché</v>
      </c>
      <c r="AV475" s="281" t="str">
        <f t="shared" si="211"/>
        <v>Compléter délais du marché</v>
      </c>
      <c r="AW475" s="280"/>
      <c r="AX475" s="284">
        <f t="shared" si="212"/>
        <v>0</v>
      </c>
      <c r="AY475" s="280"/>
      <c r="AZ475" s="284">
        <f t="shared" si="213"/>
        <v>0</v>
      </c>
      <c r="BA475" s="280"/>
      <c r="BB475" s="284">
        <f t="shared" si="214"/>
        <v>0</v>
      </c>
      <c r="BC475" s="280"/>
      <c r="BD475" s="284">
        <f t="shared" si="215"/>
        <v>0</v>
      </c>
      <c r="BE475" s="280"/>
      <c r="BF475" s="284">
        <f t="shared" si="216"/>
        <v>0</v>
      </c>
      <c r="BG475" s="280"/>
      <c r="BH475" s="284">
        <f t="shared" si="217"/>
        <v>0</v>
      </c>
      <c r="BI475" s="280" t="str">
        <f t="shared" si="218"/>
        <v/>
      </c>
      <c r="BJ475" s="280"/>
      <c r="BK475" s="284">
        <f t="shared" si="219"/>
        <v>0</v>
      </c>
      <c r="BL475" s="280"/>
      <c r="BM475" s="284">
        <f t="shared" si="220"/>
        <v>0</v>
      </c>
      <c r="BN475" s="271">
        <f t="shared" si="221"/>
        <v>0</v>
      </c>
      <c r="BO475" s="271" t="str">
        <f t="shared" si="222"/>
        <v>Confection</v>
      </c>
      <c r="BP475" s="271">
        <f t="shared" si="223"/>
        <v>0</v>
      </c>
      <c r="BQ475" s="269"/>
      <c r="BR475" s="269"/>
      <c r="BS475" s="269"/>
      <c r="BT475" s="285"/>
      <c r="BU475" s="273"/>
    </row>
    <row r="476" spans="1:73" ht="60.75" thickBot="1" x14ac:dyDescent="0.3">
      <c r="A476" s="269"/>
      <c r="B476" s="270"/>
      <c r="C476" s="271" t="str">
        <f t="shared" si="196"/>
        <v/>
      </c>
      <c r="D476" s="271" t="str">
        <f t="shared" si="197"/>
        <v/>
      </c>
      <c r="E476" s="270"/>
      <c r="F476" s="273"/>
      <c r="G476" s="269"/>
      <c r="H476" s="274"/>
      <c r="I476" s="274"/>
      <c r="J476" s="274"/>
      <c r="K476" s="274"/>
      <c r="L476" s="274"/>
      <c r="M476" s="275"/>
      <c r="N476" s="274"/>
      <c r="O476" s="276" t="str">
        <f t="shared" si="198"/>
        <v>Compéter montant FI</v>
      </c>
      <c r="P476" s="277" t="str">
        <f t="shared" si="199"/>
        <v/>
      </c>
      <c r="Q476" s="274"/>
      <c r="R476" s="276" t="str">
        <f t="shared" si="200"/>
        <v>Compléter montant contrat</v>
      </c>
      <c r="S476" s="278" t="str">
        <f t="shared" si="201"/>
        <v/>
      </c>
      <c r="T476" s="274"/>
      <c r="U476" s="276" t="str">
        <f t="shared" si="202"/>
        <v>Compléter montant contrat</v>
      </c>
      <c r="V476" s="279"/>
      <c r="W476" s="279"/>
      <c r="X476" s="279"/>
      <c r="Y476" s="274"/>
      <c r="Z476" s="280"/>
      <c r="AA476" s="281" t="str">
        <f t="shared" si="203"/>
        <v>Compléter date émission</v>
      </c>
      <c r="AB476" s="269"/>
      <c r="AC476" s="269"/>
      <c r="AD476" s="282"/>
      <c r="AE476" s="282"/>
      <c r="AF476" s="270"/>
      <c r="AG476" s="269"/>
      <c r="AH476" s="269"/>
      <c r="AI476" s="269"/>
      <c r="AJ476" s="269"/>
      <c r="AK476" s="283" t="str">
        <f t="shared" si="204"/>
        <v>Compléter mode de gestion et montant FI</v>
      </c>
      <c r="AL476" s="270"/>
      <c r="AM476" s="270"/>
      <c r="AN476" s="270"/>
      <c r="AO476" s="280"/>
      <c r="AP476" s="281" t="str">
        <f t="shared" si="205"/>
        <v>Préciser montant FI, mode de passation et Type marché</v>
      </c>
      <c r="AQ476" s="281" t="str">
        <f t="shared" si="206"/>
        <v>Préciser montant FI, mode de passation et Type marché</v>
      </c>
      <c r="AR476" s="281" t="str">
        <f t="shared" si="207"/>
        <v>Préciser montant FI, mode de passation et Type marché</v>
      </c>
      <c r="AS476" s="281" t="str">
        <f t="shared" si="208"/>
        <v>Préciser montant FI, mode de passation et Type marché</v>
      </c>
      <c r="AT476" s="281" t="str">
        <f t="shared" si="209"/>
        <v>Préciser montant FI, mode de passation et Type marché</v>
      </c>
      <c r="AU476" s="281" t="str">
        <f t="shared" si="210"/>
        <v>Compléter délais du marché</v>
      </c>
      <c r="AV476" s="281" t="str">
        <f t="shared" si="211"/>
        <v>Compléter délais du marché</v>
      </c>
      <c r="AW476" s="280"/>
      <c r="AX476" s="284">
        <f t="shared" si="212"/>
        <v>0</v>
      </c>
      <c r="AY476" s="280"/>
      <c r="AZ476" s="284">
        <f t="shared" si="213"/>
        <v>0</v>
      </c>
      <c r="BA476" s="280"/>
      <c r="BB476" s="284">
        <f t="shared" si="214"/>
        <v>0</v>
      </c>
      <c r="BC476" s="280"/>
      <c r="BD476" s="284">
        <f t="shared" si="215"/>
        <v>0</v>
      </c>
      <c r="BE476" s="280"/>
      <c r="BF476" s="284">
        <f t="shared" si="216"/>
        <v>0</v>
      </c>
      <c r="BG476" s="280"/>
      <c r="BH476" s="284">
        <f t="shared" si="217"/>
        <v>0</v>
      </c>
      <c r="BI476" s="280" t="str">
        <f t="shared" si="218"/>
        <v/>
      </c>
      <c r="BJ476" s="280"/>
      <c r="BK476" s="284">
        <f t="shared" si="219"/>
        <v>0</v>
      </c>
      <c r="BL476" s="280"/>
      <c r="BM476" s="284">
        <f t="shared" si="220"/>
        <v>0</v>
      </c>
      <c r="BN476" s="271">
        <f t="shared" si="221"/>
        <v>0</v>
      </c>
      <c r="BO476" s="271" t="str">
        <f t="shared" si="222"/>
        <v>Confection</v>
      </c>
      <c r="BP476" s="271">
        <f t="shared" si="223"/>
        <v>0</v>
      </c>
      <c r="BQ476" s="269"/>
      <c r="BR476" s="269"/>
      <c r="BS476" s="269"/>
      <c r="BT476" s="285"/>
      <c r="BU476" s="273"/>
    </row>
    <row r="477" spans="1:73" ht="60.75" thickBot="1" x14ac:dyDescent="0.3">
      <c r="A477" s="269"/>
      <c r="B477" s="270"/>
      <c r="C477" s="271" t="str">
        <f t="shared" si="196"/>
        <v/>
      </c>
      <c r="D477" s="271" t="str">
        <f t="shared" si="197"/>
        <v/>
      </c>
      <c r="E477" s="270"/>
      <c r="F477" s="273"/>
      <c r="G477" s="269"/>
      <c r="H477" s="274"/>
      <c r="I477" s="274"/>
      <c r="J477" s="274"/>
      <c r="K477" s="274"/>
      <c r="L477" s="274"/>
      <c r="M477" s="275"/>
      <c r="N477" s="274"/>
      <c r="O477" s="276" t="str">
        <f t="shared" si="198"/>
        <v>Compéter montant FI</v>
      </c>
      <c r="P477" s="277" t="str">
        <f t="shared" si="199"/>
        <v/>
      </c>
      <c r="Q477" s="274"/>
      <c r="R477" s="276" t="str">
        <f t="shared" si="200"/>
        <v>Compléter montant contrat</v>
      </c>
      <c r="S477" s="278" t="str">
        <f t="shared" si="201"/>
        <v/>
      </c>
      <c r="T477" s="274"/>
      <c r="U477" s="276" t="str">
        <f t="shared" si="202"/>
        <v>Compléter montant contrat</v>
      </c>
      <c r="V477" s="279"/>
      <c r="W477" s="279"/>
      <c r="X477" s="279"/>
      <c r="Y477" s="274"/>
      <c r="Z477" s="280"/>
      <c r="AA477" s="281" t="str">
        <f t="shared" si="203"/>
        <v>Compléter date émission</v>
      </c>
      <c r="AB477" s="269"/>
      <c r="AC477" s="269"/>
      <c r="AD477" s="282"/>
      <c r="AE477" s="282"/>
      <c r="AF477" s="270"/>
      <c r="AG477" s="269"/>
      <c r="AH477" s="269"/>
      <c r="AI477" s="269"/>
      <c r="AJ477" s="269"/>
      <c r="AK477" s="283" t="str">
        <f t="shared" si="204"/>
        <v>Compléter mode de gestion et montant FI</v>
      </c>
      <c r="AL477" s="270"/>
      <c r="AM477" s="270"/>
      <c r="AN477" s="270"/>
      <c r="AO477" s="280"/>
      <c r="AP477" s="281" t="str">
        <f t="shared" si="205"/>
        <v>Préciser montant FI, mode de passation et Type marché</v>
      </c>
      <c r="AQ477" s="281" t="str">
        <f t="shared" si="206"/>
        <v>Préciser montant FI, mode de passation et Type marché</v>
      </c>
      <c r="AR477" s="281" t="str">
        <f t="shared" si="207"/>
        <v>Préciser montant FI, mode de passation et Type marché</v>
      </c>
      <c r="AS477" s="281" t="str">
        <f t="shared" si="208"/>
        <v>Préciser montant FI, mode de passation et Type marché</v>
      </c>
      <c r="AT477" s="281" t="str">
        <f t="shared" si="209"/>
        <v>Préciser montant FI, mode de passation et Type marché</v>
      </c>
      <c r="AU477" s="281" t="str">
        <f t="shared" si="210"/>
        <v>Compléter délais du marché</v>
      </c>
      <c r="AV477" s="281" t="str">
        <f t="shared" si="211"/>
        <v>Compléter délais du marché</v>
      </c>
      <c r="AW477" s="280"/>
      <c r="AX477" s="284">
        <f t="shared" si="212"/>
        <v>0</v>
      </c>
      <c r="AY477" s="280"/>
      <c r="AZ477" s="284">
        <f t="shared" si="213"/>
        <v>0</v>
      </c>
      <c r="BA477" s="280"/>
      <c r="BB477" s="284">
        <f t="shared" si="214"/>
        <v>0</v>
      </c>
      <c r="BC477" s="280"/>
      <c r="BD477" s="284">
        <f t="shared" si="215"/>
        <v>0</v>
      </c>
      <c r="BE477" s="280"/>
      <c r="BF477" s="284">
        <f t="shared" si="216"/>
        <v>0</v>
      </c>
      <c r="BG477" s="280"/>
      <c r="BH477" s="284">
        <f t="shared" si="217"/>
        <v>0</v>
      </c>
      <c r="BI477" s="280" t="str">
        <f t="shared" si="218"/>
        <v/>
      </c>
      <c r="BJ477" s="280"/>
      <c r="BK477" s="284">
        <f t="shared" si="219"/>
        <v>0</v>
      </c>
      <c r="BL477" s="280"/>
      <c r="BM477" s="284">
        <f t="shared" si="220"/>
        <v>0</v>
      </c>
      <c r="BN477" s="271">
        <f t="shared" si="221"/>
        <v>0</v>
      </c>
      <c r="BO477" s="271" t="str">
        <f t="shared" si="222"/>
        <v>Confection</v>
      </c>
      <c r="BP477" s="271">
        <f t="shared" si="223"/>
        <v>0</v>
      </c>
      <c r="BQ477" s="269"/>
      <c r="BR477" s="269"/>
      <c r="BS477" s="269"/>
      <c r="BT477" s="285"/>
      <c r="BU477" s="273"/>
    </row>
    <row r="478" spans="1:73" ht="60.75" thickBot="1" x14ac:dyDescent="0.3">
      <c r="A478" s="269"/>
      <c r="B478" s="270"/>
      <c r="C478" s="271" t="str">
        <f t="shared" si="196"/>
        <v/>
      </c>
      <c r="D478" s="271" t="str">
        <f t="shared" si="197"/>
        <v/>
      </c>
      <c r="E478" s="270"/>
      <c r="F478" s="273"/>
      <c r="G478" s="269"/>
      <c r="H478" s="274"/>
      <c r="I478" s="274"/>
      <c r="J478" s="274"/>
      <c r="K478" s="274"/>
      <c r="L478" s="274"/>
      <c r="M478" s="275"/>
      <c r="N478" s="274"/>
      <c r="O478" s="276" t="str">
        <f t="shared" si="198"/>
        <v>Compéter montant FI</v>
      </c>
      <c r="P478" s="277" t="str">
        <f t="shared" si="199"/>
        <v/>
      </c>
      <c r="Q478" s="274"/>
      <c r="R478" s="276" t="str">
        <f t="shared" si="200"/>
        <v>Compléter montant contrat</v>
      </c>
      <c r="S478" s="278" t="str">
        <f t="shared" si="201"/>
        <v/>
      </c>
      <c r="T478" s="274"/>
      <c r="U478" s="276" t="str">
        <f t="shared" si="202"/>
        <v>Compléter montant contrat</v>
      </c>
      <c r="V478" s="279"/>
      <c r="W478" s="279"/>
      <c r="X478" s="279"/>
      <c r="Y478" s="274"/>
      <c r="Z478" s="280"/>
      <c r="AA478" s="281" t="str">
        <f t="shared" si="203"/>
        <v>Compléter date émission</v>
      </c>
      <c r="AB478" s="269"/>
      <c r="AC478" s="269"/>
      <c r="AD478" s="282"/>
      <c r="AE478" s="282"/>
      <c r="AF478" s="270"/>
      <c r="AG478" s="269"/>
      <c r="AH478" s="269"/>
      <c r="AI478" s="269"/>
      <c r="AJ478" s="269"/>
      <c r="AK478" s="283" t="str">
        <f t="shared" si="204"/>
        <v>Compléter mode de gestion et montant FI</v>
      </c>
      <c r="AL478" s="270"/>
      <c r="AM478" s="270"/>
      <c r="AN478" s="270"/>
      <c r="AO478" s="280"/>
      <c r="AP478" s="281" t="str">
        <f t="shared" si="205"/>
        <v>Préciser montant FI, mode de passation et Type marché</v>
      </c>
      <c r="AQ478" s="281" t="str">
        <f t="shared" si="206"/>
        <v>Préciser montant FI, mode de passation et Type marché</v>
      </c>
      <c r="AR478" s="281" t="str">
        <f t="shared" si="207"/>
        <v>Préciser montant FI, mode de passation et Type marché</v>
      </c>
      <c r="AS478" s="281" t="str">
        <f t="shared" si="208"/>
        <v>Préciser montant FI, mode de passation et Type marché</v>
      </c>
      <c r="AT478" s="281" t="str">
        <f t="shared" si="209"/>
        <v>Préciser montant FI, mode de passation et Type marché</v>
      </c>
      <c r="AU478" s="281" t="str">
        <f t="shared" si="210"/>
        <v>Compléter délais du marché</v>
      </c>
      <c r="AV478" s="281" t="str">
        <f t="shared" si="211"/>
        <v>Compléter délais du marché</v>
      </c>
      <c r="AW478" s="280"/>
      <c r="AX478" s="284">
        <f t="shared" si="212"/>
        <v>0</v>
      </c>
      <c r="AY478" s="280"/>
      <c r="AZ478" s="284">
        <f t="shared" si="213"/>
        <v>0</v>
      </c>
      <c r="BA478" s="280"/>
      <c r="BB478" s="284">
        <f t="shared" si="214"/>
        <v>0</v>
      </c>
      <c r="BC478" s="280"/>
      <c r="BD478" s="284">
        <f t="shared" si="215"/>
        <v>0</v>
      </c>
      <c r="BE478" s="280"/>
      <c r="BF478" s="284">
        <f t="shared" si="216"/>
        <v>0</v>
      </c>
      <c r="BG478" s="280"/>
      <c r="BH478" s="284">
        <f t="shared" si="217"/>
        <v>0</v>
      </c>
      <c r="BI478" s="280" t="str">
        <f t="shared" si="218"/>
        <v/>
      </c>
      <c r="BJ478" s="280"/>
      <c r="BK478" s="284">
        <f t="shared" si="219"/>
        <v>0</v>
      </c>
      <c r="BL478" s="280"/>
      <c r="BM478" s="284">
        <f t="shared" si="220"/>
        <v>0</v>
      </c>
      <c r="BN478" s="271">
        <f t="shared" si="221"/>
        <v>0</v>
      </c>
      <c r="BO478" s="271" t="str">
        <f t="shared" si="222"/>
        <v>Confection</v>
      </c>
      <c r="BP478" s="271">
        <f t="shared" si="223"/>
        <v>0</v>
      </c>
      <c r="BQ478" s="269"/>
      <c r="BR478" s="269"/>
      <c r="BS478" s="269"/>
      <c r="BT478" s="285"/>
      <c r="BU478" s="273"/>
    </row>
    <row r="479" spans="1:73" ht="60.75" thickBot="1" x14ac:dyDescent="0.3">
      <c r="A479" s="269"/>
      <c r="B479" s="270"/>
      <c r="C479" s="271" t="str">
        <f t="shared" si="196"/>
        <v/>
      </c>
      <c r="D479" s="271" t="str">
        <f t="shared" si="197"/>
        <v/>
      </c>
      <c r="E479" s="270"/>
      <c r="F479" s="273"/>
      <c r="G479" s="269"/>
      <c r="H479" s="274"/>
      <c r="I479" s="274"/>
      <c r="J479" s="274"/>
      <c r="K479" s="274"/>
      <c r="L479" s="274"/>
      <c r="M479" s="275"/>
      <c r="N479" s="274"/>
      <c r="O479" s="276" t="str">
        <f t="shared" si="198"/>
        <v>Compéter montant FI</v>
      </c>
      <c r="P479" s="277" t="str">
        <f t="shared" si="199"/>
        <v/>
      </c>
      <c r="Q479" s="274"/>
      <c r="R479" s="276" t="str">
        <f t="shared" si="200"/>
        <v>Compléter montant contrat</v>
      </c>
      <c r="S479" s="278" t="str">
        <f t="shared" si="201"/>
        <v/>
      </c>
      <c r="T479" s="274"/>
      <c r="U479" s="276" t="str">
        <f t="shared" si="202"/>
        <v>Compléter montant contrat</v>
      </c>
      <c r="V479" s="279"/>
      <c r="W479" s="279"/>
      <c r="X479" s="279"/>
      <c r="Y479" s="274"/>
      <c r="Z479" s="280"/>
      <c r="AA479" s="281" t="str">
        <f t="shared" si="203"/>
        <v>Compléter date émission</v>
      </c>
      <c r="AB479" s="269"/>
      <c r="AC479" s="269"/>
      <c r="AD479" s="282"/>
      <c r="AE479" s="282"/>
      <c r="AF479" s="270"/>
      <c r="AG479" s="269"/>
      <c r="AH479" s="269"/>
      <c r="AI479" s="269"/>
      <c r="AJ479" s="269"/>
      <c r="AK479" s="283" t="str">
        <f t="shared" si="204"/>
        <v>Compléter mode de gestion et montant FI</v>
      </c>
      <c r="AL479" s="270"/>
      <c r="AM479" s="270"/>
      <c r="AN479" s="270"/>
      <c r="AO479" s="280"/>
      <c r="AP479" s="281" t="str">
        <f t="shared" si="205"/>
        <v>Préciser montant FI, mode de passation et Type marché</v>
      </c>
      <c r="AQ479" s="281" t="str">
        <f t="shared" si="206"/>
        <v>Préciser montant FI, mode de passation et Type marché</v>
      </c>
      <c r="AR479" s="281" t="str">
        <f t="shared" si="207"/>
        <v>Préciser montant FI, mode de passation et Type marché</v>
      </c>
      <c r="AS479" s="281" t="str">
        <f t="shared" si="208"/>
        <v>Préciser montant FI, mode de passation et Type marché</v>
      </c>
      <c r="AT479" s="281" t="str">
        <f t="shared" si="209"/>
        <v>Préciser montant FI, mode de passation et Type marché</v>
      </c>
      <c r="AU479" s="281" t="str">
        <f t="shared" si="210"/>
        <v>Compléter délais du marché</v>
      </c>
      <c r="AV479" s="281" t="str">
        <f t="shared" si="211"/>
        <v>Compléter délais du marché</v>
      </c>
      <c r="AW479" s="280"/>
      <c r="AX479" s="284">
        <f t="shared" si="212"/>
        <v>0</v>
      </c>
      <c r="AY479" s="280"/>
      <c r="AZ479" s="284">
        <f t="shared" si="213"/>
        <v>0</v>
      </c>
      <c r="BA479" s="280"/>
      <c r="BB479" s="284">
        <f t="shared" si="214"/>
        <v>0</v>
      </c>
      <c r="BC479" s="280"/>
      <c r="BD479" s="284">
        <f t="shared" si="215"/>
        <v>0</v>
      </c>
      <c r="BE479" s="280"/>
      <c r="BF479" s="284">
        <f t="shared" si="216"/>
        <v>0</v>
      </c>
      <c r="BG479" s="280"/>
      <c r="BH479" s="284">
        <f t="shared" si="217"/>
        <v>0</v>
      </c>
      <c r="BI479" s="280" t="str">
        <f t="shared" si="218"/>
        <v/>
      </c>
      <c r="BJ479" s="280"/>
      <c r="BK479" s="284">
        <f t="shared" si="219"/>
        <v>0</v>
      </c>
      <c r="BL479" s="280"/>
      <c r="BM479" s="284">
        <f t="shared" si="220"/>
        <v>0</v>
      </c>
      <c r="BN479" s="271">
        <f t="shared" si="221"/>
        <v>0</v>
      </c>
      <c r="BO479" s="271" t="str">
        <f t="shared" si="222"/>
        <v>Confection</v>
      </c>
      <c r="BP479" s="271">
        <f t="shared" si="223"/>
        <v>0</v>
      </c>
      <c r="BQ479" s="269"/>
      <c r="BR479" s="269"/>
      <c r="BS479" s="269"/>
      <c r="BT479" s="285"/>
      <c r="BU479" s="273"/>
    </row>
    <row r="480" spans="1:73" ht="60.75" thickBot="1" x14ac:dyDescent="0.3">
      <c r="A480" s="269"/>
      <c r="B480" s="270"/>
      <c r="C480" s="271" t="str">
        <f t="shared" si="196"/>
        <v/>
      </c>
      <c r="D480" s="271" t="str">
        <f t="shared" si="197"/>
        <v/>
      </c>
      <c r="E480" s="270"/>
      <c r="F480" s="273"/>
      <c r="G480" s="269"/>
      <c r="H480" s="274"/>
      <c r="I480" s="274"/>
      <c r="J480" s="274"/>
      <c r="K480" s="274"/>
      <c r="L480" s="274"/>
      <c r="M480" s="275"/>
      <c r="N480" s="274"/>
      <c r="O480" s="276" t="str">
        <f t="shared" si="198"/>
        <v>Compéter montant FI</v>
      </c>
      <c r="P480" s="277" t="str">
        <f t="shared" si="199"/>
        <v/>
      </c>
      <c r="Q480" s="274"/>
      <c r="R480" s="276" t="str">
        <f t="shared" si="200"/>
        <v>Compléter montant contrat</v>
      </c>
      <c r="S480" s="278" t="str">
        <f t="shared" si="201"/>
        <v/>
      </c>
      <c r="T480" s="274"/>
      <c r="U480" s="276" t="str">
        <f t="shared" si="202"/>
        <v>Compléter montant contrat</v>
      </c>
      <c r="V480" s="279"/>
      <c r="W480" s="279"/>
      <c r="X480" s="279"/>
      <c r="Y480" s="274"/>
      <c r="Z480" s="280"/>
      <c r="AA480" s="281" t="str">
        <f t="shared" si="203"/>
        <v>Compléter date émission</v>
      </c>
      <c r="AB480" s="269"/>
      <c r="AC480" s="269"/>
      <c r="AD480" s="282"/>
      <c r="AE480" s="282"/>
      <c r="AF480" s="270"/>
      <c r="AG480" s="269"/>
      <c r="AH480" s="269"/>
      <c r="AI480" s="269"/>
      <c r="AJ480" s="269"/>
      <c r="AK480" s="283" t="str">
        <f t="shared" si="204"/>
        <v>Compléter mode de gestion et montant FI</v>
      </c>
      <c r="AL480" s="270"/>
      <c r="AM480" s="270"/>
      <c r="AN480" s="270"/>
      <c r="AO480" s="280"/>
      <c r="AP480" s="281" t="str">
        <f t="shared" si="205"/>
        <v>Préciser montant FI, mode de passation et Type marché</v>
      </c>
      <c r="AQ480" s="281" t="str">
        <f t="shared" si="206"/>
        <v>Préciser montant FI, mode de passation et Type marché</v>
      </c>
      <c r="AR480" s="281" t="str">
        <f t="shared" si="207"/>
        <v>Préciser montant FI, mode de passation et Type marché</v>
      </c>
      <c r="AS480" s="281" t="str">
        <f t="shared" si="208"/>
        <v>Préciser montant FI, mode de passation et Type marché</v>
      </c>
      <c r="AT480" s="281" t="str">
        <f t="shared" si="209"/>
        <v>Préciser montant FI, mode de passation et Type marché</v>
      </c>
      <c r="AU480" s="281" t="str">
        <f t="shared" si="210"/>
        <v>Compléter délais du marché</v>
      </c>
      <c r="AV480" s="281" t="str">
        <f t="shared" si="211"/>
        <v>Compléter délais du marché</v>
      </c>
      <c r="AW480" s="280"/>
      <c r="AX480" s="284">
        <f t="shared" si="212"/>
        <v>0</v>
      </c>
      <c r="AY480" s="280"/>
      <c r="AZ480" s="284">
        <f t="shared" si="213"/>
        <v>0</v>
      </c>
      <c r="BA480" s="280"/>
      <c r="BB480" s="284">
        <f t="shared" si="214"/>
        <v>0</v>
      </c>
      <c r="BC480" s="280"/>
      <c r="BD480" s="284">
        <f t="shared" si="215"/>
        <v>0</v>
      </c>
      <c r="BE480" s="280"/>
      <c r="BF480" s="284">
        <f t="shared" si="216"/>
        <v>0</v>
      </c>
      <c r="BG480" s="280"/>
      <c r="BH480" s="284">
        <f t="shared" si="217"/>
        <v>0</v>
      </c>
      <c r="BI480" s="280" t="str">
        <f t="shared" si="218"/>
        <v/>
      </c>
      <c r="BJ480" s="280"/>
      <c r="BK480" s="284">
        <f t="shared" si="219"/>
        <v>0</v>
      </c>
      <c r="BL480" s="280"/>
      <c r="BM480" s="284">
        <f t="shared" si="220"/>
        <v>0</v>
      </c>
      <c r="BN480" s="271">
        <f t="shared" si="221"/>
        <v>0</v>
      </c>
      <c r="BO480" s="271" t="str">
        <f t="shared" si="222"/>
        <v>Confection</v>
      </c>
      <c r="BP480" s="271">
        <f t="shared" si="223"/>
        <v>0</v>
      </c>
      <c r="BQ480" s="269"/>
      <c r="BR480" s="269"/>
      <c r="BS480" s="269"/>
      <c r="BT480" s="285"/>
      <c r="BU480" s="273"/>
    </row>
    <row r="481" spans="1:73" ht="60.75" thickBot="1" x14ac:dyDescent="0.3">
      <c r="A481" s="269"/>
      <c r="B481" s="270"/>
      <c r="C481" s="271" t="str">
        <f t="shared" si="196"/>
        <v/>
      </c>
      <c r="D481" s="271" t="str">
        <f t="shared" si="197"/>
        <v/>
      </c>
      <c r="E481" s="270"/>
      <c r="F481" s="273"/>
      <c r="G481" s="269"/>
      <c r="H481" s="274"/>
      <c r="I481" s="274"/>
      <c r="J481" s="274"/>
      <c r="K481" s="274"/>
      <c r="L481" s="274"/>
      <c r="M481" s="275"/>
      <c r="N481" s="274"/>
      <c r="O481" s="276" t="str">
        <f t="shared" si="198"/>
        <v>Compéter montant FI</v>
      </c>
      <c r="P481" s="277" t="str">
        <f t="shared" si="199"/>
        <v/>
      </c>
      <c r="Q481" s="274"/>
      <c r="R481" s="276" t="str">
        <f t="shared" si="200"/>
        <v>Compléter montant contrat</v>
      </c>
      <c r="S481" s="278" t="str">
        <f t="shared" si="201"/>
        <v/>
      </c>
      <c r="T481" s="274"/>
      <c r="U481" s="276" t="str">
        <f t="shared" si="202"/>
        <v>Compléter montant contrat</v>
      </c>
      <c r="V481" s="279"/>
      <c r="W481" s="279"/>
      <c r="X481" s="279"/>
      <c r="Y481" s="274"/>
      <c r="Z481" s="280"/>
      <c r="AA481" s="281" t="str">
        <f t="shared" si="203"/>
        <v>Compléter date émission</v>
      </c>
      <c r="AB481" s="269"/>
      <c r="AC481" s="269"/>
      <c r="AD481" s="282"/>
      <c r="AE481" s="282"/>
      <c r="AF481" s="270"/>
      <c r="AG481" s="269"/>
      <c r="AH481" s="269"/>
      <c r="AI481" s="269"/>
      <c r="AJ481" s="269"/>
      <c r="AK481" s="283" t="str">
        <f t="shared" si="204"/>
        <v>Compléter mode de gestion et montant FI</v>
      </c>
      <c r="AL481" s="270"/>
      <c r="AM481" s="270"/>
      <c r="AN481" s="270"/>
      <c r="AO481" s="280"/>
      <c r="AP481" s="281" t="str">
        <f t="shared" si="205"/>
        <v>Préciser montant FI, mode de passation et Type marché</v>
      </c>
      <c r="AQ481" s="281" t="str">
        <f t="shared" si="206"/>
        <v>Préciser montant FI, mode de passation et Type marché</v>
      </c>
      <c r="AR481" s="281" t="str">
        <f t="shared" si="207"/>
        <v>Préciser montant FI, mode de passation et Type marché</v>
      </c>
      <c r="AS481" s="281" t="str">
        <f t="shared" si="208"/>
        <v>Préciser montant FI, mode de passation et Type marché</v>
      </c>
      <c r="AT481" s="281" t="str">
        <f t="shared" si="209"/>
        <v>Préciser montant FI, mode de passation et Type marché</v>
      </c>
      <c r="AU481" s="281" t="str">
        <f t="shared" si="210"/>
        <v>Compléter délais du marché</v>
      </c>
      <c r="AV481" s="281" t="str">
        <f t="shared" si="211"/>
        <v>Compléter délais du marché</v>
      </c>
      <c r="AW481" s="280"/>
      <c r="AX481" s="284">
        <f t="shared" si="212"/>
        <v>0</v>
      </c>
      <c r="AY481" s="280"/>
      <c r="AZ481" s="284">
        <f t="shared" si="213"/>
        <v>0</v>
      </c>
      <c r="BA481" s="280"/>
      <c r="BB481" s="284">
        <f t="shared" si="214"/>
        <v>0</v>
      </c>
      <c r="BC481" s="280"/>
      <c r="BD481" s="284">
        <f t="shared" si="215"/>
        <v>0</v>
      </c>
      <c r="BE481" s="280"/>
      <c r="BF481" s="284">
        <f t="shared" si="216"/>
        <v>0</v>
      </c>
      <c r="BG481" s="280"/>
      <c r="BH481" s="284">
        <f t="shared" si="217"/>
        <v>0</v>
      </c>
      <c r="BI481" s="280" t="str">
        <f t="shared" si="218"/>
        <v/>
      </c>
      <c r="BJ481" s="280"/>
      <c r="BK481" s="284">
        <f t="shared" si="219"/>
        <v>0</v>
      </c>
      <c r="BL481" s="280"/>
      <c r="BM481" s="284">
        <f t="shared" si="220"/>
        <v>0</v>
      </c>
      <c r="BN481" s="271">
        <f t="shared" si="221"/>
        <v>0</v>
      </c>
      <c r="BO481" s="271" t="str">
        <f t="shared" si="222"/>
        <v>Confection</v>
      </c>
      <c r="BP481" s="271">
        <f t="shared" si="223"/>
        <v>0</v>
      </c>
      <c r="BQ481" s="269"/>
      <c r="BR481" s="269"/>
      <c r="BS481" s="269"/>
      <c r="BT481" s="285"/>
      <c r="BU481" s="273"/>
    </row>
    <row r="482" spans="1:73" ht="60.75" thickBot="1" x14ac:dyDescent="0.3">
      <c r="A482" s="269"/>
      <c r="B482" s="270"/>
      <c r="C482" s="271" t="str">
        <f t="shared" si="196"/>
        <v/>
      </c>
      <c r="D482" s="271" t="str">
        <f t="shared" si="197"/>
        <v/>
      </c>
      <c r="E482" s="270"/>
      <c r="F482" s="273"/>
      <c r="G482" s="269"/>
      <c r="H482" s="274"/>
      <c r="I482" s="274"/>
      <c r="J482" s="274"/>
      <c r="K482" s="274"/>
      <c r="L482" s="274"/>
      <c r="M482" s="275"/>
      <c r="N482" s="274"/>
      <c r="O482" s="276" t="str">
        <f t="shared" si="198"/>
        <v>Compéter montant FI</v>
      </c>
      <c r="P482" s="277" t="str">
        <f t="shared" si="199"/>
        <v/>
      </c>
      <c r="Q482" s="274"/>
      <c r="R482" s="276" t="str">
        <f t="shared" si="200"/>
        <v>Compléter montant contrat</v>
      </c>
      <c r="S482" s="278" t="str">
        <f t="shared" si="201"/>
        <v/>
      </c>
      <c r="T482" s="274"/>
      <c r="U482" s="276" t="str">
        <f t="shared" si="202"/>
        <v>Compléter montant contrat</v>
      </c>
      <c r="V482" s="279"/>
      <c r="W482" s="279"/>
      <c r="X482" s="279"/>
      <c r="Y482" s="274"/>
      <c r="Z482" s="280"/>
      <c r="AA482" s="281" t="str">
        <f t="shared" si="203"/>
        <v>Compléter date émission</v>
      </c>
      <c r="AB482" s="269"/>
      <c r="AC482" s="269"/>
      <c r="AD482" s="282"/>
      <c r="AE482" s="282"/>
      <c r="AF482" s="270"/>
      <c r="AG482" s="269"/>
      <c r="AH482" s="269"/>
      <c r="AI482" s="269"/>
      <c r="AJ482" s="269"/>
      <c r="AK482" s="283" t="str">
        <f t="shared" si="204"/>
        <v>Compléter mode de gestion et montant FI</v>
      </c>
      <c r="AL482" s="270"/>
      <c r="AM482" s="270"/>
      <c r="AN482" s="270"/>
      <c r="AO482" s="280"/>
      <c r="AP482" s="281" t="str">
        <f t="shared" si="205"/>
        <v>Préciser montant FI, mode de passation et Type marché</v>
      </c>
      <c r="AQ482" s="281" t="str">
        <f t="shared" si="206"/>
        <v>Préciser montant FI, mode de passation et Type marché</v>
      </c>
      <c r="AR482" s="281" t="str">
        <f t="shared" si="207"/>
        <v>Préciser montant FI, mode de passation et Type marché</v>
      </c>
      <c r="AS482" s="281" t="str">
        <f t="shared" si="208"/>
        <v>Préciser montant FI, mode de passation et Type marché</v>
      </c>
      <c r="AT482" s="281" t="str">
        <f t="shared" si="209"/>
        <v>Préciser montant FI, mode de passation et Type marché</v>
      </c>
      <c r="AU482" s="281" t="str">
        <f t="shared" si="210"/>
        <v>Compléter délais du marché</v>
      </c>
      <c r="AV482" s="281" t="str">
        <f t="shared" si="211"/>
        <v>Compléter délais du marché</v>
      </c>
      <c r="AW482" s="280"/>
      <c r="AX482" s="284">
        <f t="shared" si="212"/>
        <v>0</v>
      </c>
      <c r="AY482" s="280"/>
      <c r="AZ482" s="284">
        <f t="shared" si="213"/>
        <v>0</v>
      </c>
      <c r="BA482" s="280"/>
      <c r="BB482" s="284">
        <f t="shared" si="214"/>
        <v>0</v>
      </c>
      <c r="BC482" s="280"/>
      <c r="BD482" s="284">
        <f t="shared" si="215"/>
        <v>0</v>
      </c>
      <c r="BE482" s="280"/>
      <c r="BF482" s="284">
        <f t="shared" si="216"/>
        <v>0</v>
      </c>
      <c r="BG482" s="280"/>
      <c r="BH482" s="284">
        <f t="shared" si="217"/>
        <v>0</v>
      </c>
      <c r="BI482" s="280" t="str">
        <f t="shared" si="218"/>
        <v/>
      </c>
      <c r="BJ482" s="280"/>
      <c r="BK482" s="284">
        <f t="shared" si="219"/>
        <v>0</v>
      </c>
      <c r="BL482" s="280"/>
      <c r="BM482" s="284">
        <f t="shared" si="220"/>
        <v>0</v>
      </c>
      <c r="BN482" s="271">
        <f t="shared" si="221"/>
        <v>0</v>
      </c>
      <c r="BO482" s="271" t="str">
        <f t="shared" si="222"/>
        <v>Confection</v>
      </c>
      <c r="BP482" s="271">
        <f t="shared" si="223"/>
        <v>0</v>
      </c>
      <c r="BQ482" s="269"/>
      <c r="BR482" s="269"/>
      <c r="BS482" s="269"/>
      <c r="BT482" s="285"/>
      <c r="BU482" s="273"/>
    </row>
    <row r="483" spans="1:73" ht="60.75" thickBot="1" x14ac:dyDescent="0.3">
      <c r="A483" s="269"/>
      <c r="B483" s="270"/>
      <c r="C483" s="271" t="str">
        <f t="shared" si="196"/>
        <v/>
      </c>
      <c r="D483" s="271" t="str">
        <f t="shared" si="197"/>
        <v/>
      </c>
      <c r="E483" s="270"/>
      <c r="F483" s="273"/>
      <c r="G483" s="269"/>
      <c r="H483" s="274"/>
      <c r="I483" s="274"/>
      <c r="J483" s="274"/>
      <c r="K483" s="274"/>
      <c r="L483" s="274"/>
      <c r="M483" s="275"/>
      <c r="N483" s="274"/>
      <c r="O483" s="276" t="str">
        <f t="shared" si="198"/>
        <v>Compéter montant FI</v>
      </c>
      <c r="P483" s="277" t="str">
        <f t="shared" si="199"/>
        <v/>
      </c>
      <c r="Q483" s="274"/>
      <c r="R483" s="276" t="str">
        <f t="shared" si="200"/>
        <v>Compléter montant contrat</v>
      </c>
      <c r="S483" s="278" t="str">
        <f t="shared" si="201"/>
        <v/>
      </c>
      <c r="T483" s="274"/>
      <c r="U483" s="276" t="str">
        <f t="shared" si="202"/>
        <v>Compléter montant contrat</v>
      </c>
      <c r="V483" s="279"/>
      <c r="W483" s="279"/>
      <c r="X483" s="279"/>
      <c r="Y483" s="274"/>
      <c r="Z483" s="280"/>
      <c r="AA483" s="281" t="str">
        <f t="shared" si="203"/>
        <v>Compléter date émission</v>
      </c>
      <c r="AB483" s="269"/>
      <c r="AC483" s="269"/>
      <c r="AD483" s="282"/>
      <c r="AE483" s="282"/>
      <c r="AF483" s="270"/>
      <c r="AG483" s="269"/>
      <c r="AH483" s="269"/>
      <c r="AI483" s="269"/>
      <c r="AJ483" s="269"/>
      <c r="AK483" s="283" t="str">
        <f t="shared" si="204"/>
        <v>Compléter mode de gestion et montant FI</v>
      </c>
      <c r="AL483" s="270"/>
      <c r="AM483" s="270"/>
      <c r="AN483" s="270"/>
      <c r="AO483" s="280"/>
      <c r="AP483" s="281" t="str">
        <f t="shared" si="205"/>
        <v>Préciser montant FI, mode de passation et Type marché</v>
      </c>
      <c r="AQ483" s="281" t="str">
        <f t="shared" si="206"/>
        <v>Préciser montant FI, mode de passation et Type marché</v>
      </c>
      <c r="AR483" s="281" t="str">
        <f t="shared" si="207"/>
        <v>Préciser montant FI, mode de passation et Type marché</v>
      </c>
      <c r="AS483" s="281" t="str">
        <f t="shared" si="208"/>
        <v>Préciser montant FI, mode de passation et Type marché</v>
      </c>
      <c r="AT483" s="281" t="str">
        <f t="shared" si="209"/>
        <v>Préciser montant FI, mode de passation et Type marché</v>
      </c>
      <c r="AU483" s="281" t="str">
        <f t="shared" si="210"/>
        <v>Compléter délais du marché</v>
      </c>
      <c r="AV483" s="281" t="str">
        <f t="shared" si="211"/>
        <v>Compléter délais du marché</v>
      </c>
      <c r="AW483" s="280"/>
      <c r="AX483" s="284">
        <f t="shared" si="212"/>
        <v>0</v>
      </c>
      <c r="AY483" s="280"/>
      <c r="AZ483" s="284">
        <f t="shared" si="213"/>
        <v>0</v>
      </c>
      <c r="BA483" s="280"/>
      <c r="BB483" s="284">
        <f t="shared" si="214"/>
        <v>0</v>
      </c>
      <c r="BC483" s="280"/>
      <c r="BD483" s="284">
        <f t="shared" si="215"/>
        <v>0</v>
      </c>
      <c r="BE483" s="280"/>
      <c r="BF483" s="284">
        <f t="shared" si="216"/>
        <v>0</v>
      </c>
      <c r="BG483" s="280"/>
      <c r="BH483" s="284">
        <f t="shared" si="217"/>
        <v>0</v>
      </c>
      <c r="BI483" s="280" t="str">
        <f t="shared" si="218"/>
        <v/>
      </c>
      <c r="BJ483" s="280"/>
      <c r="BK483" s="284">
        <f t="shared" si="219"/>
        <v>0</v>
      </c>
      <c r="BL483" s="280"/>
      <c r="BM483" s="284">
        <f t="shared" si="220"/>
        <v>0</v>
      </c>
      <c r="BN483" s="271">
        <f t="shared" si="221"/>
        <v>0</v>
      </c>
      <c r="BO483" s="271" t="str">
        <f t="shared" si="222"/>
        <v>Confection</v>
      </c>
      <c r="BP483" s="271">
        <f t="shared" si="223"/>
        <v>0</v>
      </c>
      <c r="BQ483" s="269"/>
      <c r="BR483" s="269"/>
      <c r="BS483" s="269"/>
      <c r="BT483" s="285"/>
      <c r="BU483" s="273"/>
    </row>
    <row r="484" spans="1:73" ht="60.75" thickBot="1" x14ac:dyDescent="0.3">
      <c r="A484" s="269"/>
      <c r="B484" s="270"/>
      <c r="C484" s="271" t="str">
        <f t="shared" si="196"/>
        <v/>
      </c>
      <c r="D484" s="271" t="str">
        <f t="shared" si="197"/>
        <v/>
      </c>
      <c r="E484" s="270"/>
      <c r="F484" s="273"/>
      <c r="G484" s="269"/>
      <c r="H484" s="274"/>
      <c r="I484" s="274"/>
      <c r="J484" s="274"/>
      <c r="K484" s="274"/>
      <c r="L484" s="274"/>
      <c r="M484" s="275"/>
      <c r="N484" s="274"/>
      <c r="O484" s="276" t="str">
        <f t="shared" si="198"/>
        <v>Compéter montant FI</v>
      </c>
      <c r="P484" s="277" t="str">
        <f t="shared" si="199"/>
        <v/>
      </c>
      <c r="Q484" s="274"/>
      <c r="R484" s="276" t="str">
        <f t="shared" si="200"/>
        <v>Compléter montant contrat</v>
      </c>
      <c r="S484" s="278" t="str">
        <f t="shared" si="201"/>
        <v/>
      </c>
      <c r="T484" s="274"/>
      <c r="U484" s="276" t="str">
        <f t="shared" si="202"/>
        <v>Compléter montant contrat</v>
      </c>
      <c r="V484" s="279"/>
      <c r="W484" s="279"/>
      <c r="X484" s="279"/>
      <c r="Y484" s="274"/>
      <c r="Z484" s="280"/>
      <c r="AA484" s="281" t="str">
        <f t="shared" si="203"/>
        <v>Compléter date émission</v>
      </c>
      <c r="AB484" s="269"/>
      <c r="AC484" s="269"/>
      <c r="AD484" s="282"/>
      <c r="AE484" s="282"/>
      <c r="AF484" s="270"/>
      <c r="AG484" s="269"/>
      <c r="AH484" s="269"/>
      <c r="AI484" s="269"/>
      <c r="AJ484" s="269"/>
      <c r="AK484" s="283" t="str">
        <f t="shared" si="204"/>
        <v>Compléter mode de gestion et montant FI</v>
      </c>
      <c r="AL484" s="270"/>
      <c r="AM484" s="270"/>
      <c r="AN484" s="270"/>
      <c r="AO484" s="280"/>
      <c r="AP484" s="281" t="str">
        <f t="shared" si="205"/>
        <v>Préciser montant FI, mode de passation et Type marché</v>
      </c>
      <c r="AQ484" s="281" t="str">
        <f t="shared" si="206"/>
        <v>Préciser montant FI, mode de passation et Type marché</v>
      </c>
      <c r="AR484" s="281" t="str">
        <f t="shared" si="207"/>
        <v>Préciser montant FI, mode de passation et Type marché</v>
      </c>
      <c r="AS484" s="281" t="str">
        <f t="shared" si="208"/>
        <v>Préciser montant FI, mode de passation et Type marché</v>
      </c>
      <c r="AT484" s="281" t="str">
        <f t="shared" si="209"/>
        <v>Préciser montant FI, mode de passation et Type marché</v>
      </c>
      <c r="AU484" s="281" t="str">
        <f t="shared" si="210"/>
        <v>Compléter délais du marché</v>
      </c>
      <c r="AV484" s="281" t="str">
        <f t="shared" si="211"/>
        <v>Compléter délais du marché</v>
      </c>
      <c r="AW484" s="280"/>
      <c r="AX484" s="284">
        <f t="shared" si="212"/>
        <v>0</v>
      </c>
      <c r="AY484" s="280"/>
      <c r="AZ484" s="284">
        <f t="shared" si="213"/>
        <v>0</v>
      </c>
      <c r="BA484" s="280"/>
      <c r="BB484" s="284">
        <f t="shared" si="214"/>
        <v>0</v>
      </c>
      <c r="BC484" s="280"/>
      <c r="BD484" s="284">
        <f t="shared" si="215"/>
        <v>0</v>
      </c>
      <c r="BE484" s="280"/>
      <c r="BF484" s="284">
        <f t="shared" si="216"/>
        <v>0</v>
      </c>
      <c r="BG484" s="280"/>
      <c r="BH484" s="284">
        <f t="shared" si="217"/>
        <v>0</v>
      </c>
      <c r="BI484" s="280" t="str">
        <f t="shared" si="218"/>
        <v/>
      </c>
      <c r="BJ484" s="280"/>
      <c r="BK484" s="284">
        <f t="shared" si="219"/>
        <v>0</v>
      </c>
      <c r="BL484" s="280"/>
      <c r="BM484" s="284">
        <f t="shared" si="220"/>
        <v>0</v>
      </c>
      <c r="BN484" s="271">
        <f t="shared" si="221"/>
        <v>0</v>
      </c>
      <c r="BO484" s="271" t="str">
        <f t="shared" si="222"/>
        <v>Confection</v>
      </c>
      <c r="BP484" s="271">
        <f t="shared" si="223"/>
        <v>0</v>
      </c>
      <c r="BQ484" s="269"/>
      <c r="BR484" s="269"/>
      <c r="BS484" s="269"/>
      <c r="BT484" s="285"/>
      <c r="BU484" s="273"/>
    </row>
    <row r="485" spans="1:73" ht="60.75" thickBot="1" x14ac:dyDescent="0.3">
      <c r="A485" s="269"/>
      <c r="B485" s="270"/>
      <c r="C485" s="271" t="str">
        <f t="shared" si="196"/>
        <v/>
      </c>
      <c r="D485" s="271" t="str">
        <f t="shared" si="197"/>
        <v/>
      </c>
      <c r="E485" s="270"/>
      <c r="F485" s="273"/>
      <c r="G485" s="269"/>
      <c r="H485" s="274"/>
      <c r="I485" s="274"/>
      <c r="J485" s="274"/>
      <c r="K485" s="274"/>
      <c r="L485" s="274"/>
      <c r="M485" s="275"/>
      <c r="N485" s="274"/>
      <c r="O485" s="276" t="str">
        <f t="shared" si="198"/>
        <v>Compéter montant FI</v>
      </c>
      <c r="P485" s="277" t="str">
        <f t="shared" si="199"/>
        <v/>
      </c>
      <c r="Q485" s="274"/>
      <c r="R485" s="276" t="str">
        <f t="shared" si="200"/>
        <v>Compléter montant contrat</v>
      </c>
      <c r="S485" s="278" t="str">
        <f t="shared" si="201"/>
        <v/>
      </c>
      <c r="T485" s="274"/>
      <c r="U485" s="276" t="str">
        <f t="shared" si="202"/>
        <v>Compléter montant contrat</v>
      </c>
      <c r="V485" s="279"/>
      <c r="W485" s="279"/>
      <c r="X485" s="279"/>
      <c r="Y485" s="274"/>
      <c r="Z485" s="280"/>
      <c r="AA485" s="281" t="str">
        <f t="shared" si="203"/>
        <v>Compléter date émission</v>
      </c>
      <c r="AB485" s="269"/>
      <c r="AC485" s="269"/>
      <c r="AD485" s="282"/>
      <c r="AE485" s="282"/>
      <c r="AF485" s="270"/>
      <c r="AG485" s="269"/>
      <c r="AH485" s="269"/>
      <c r="AI485" s="269"/>
      <c r="AJ485" s="269"/>
      <c r="AK485" s="283" t="str">
        <f t="shared" si="204"/>
        <v>Compléter mode de gestion et montant FI</v>
      </c>
      <c r="AL485" s="270"/>
      <c r="AM485" s="270"/>
      <c r="AN485" s="270"/>
      <c r="AO485" s="280"/>
      <c r="AP485" s="281" t="str">
        <f t="shared" si="205"/>
        <v>Préciser montant FI, mode de passation et Type marché</v>
      </c>
      <c r="AQ485" s="281" t="str">
        <f t="shared" si="206"/>
        <v>Préciser montant FI, mode de passation et Type marché</v>
      </c>
      <c r="AR485" s="281" t="str">
        <f t="shared" si="207"/>
        <v>Préciser montant FI, mode de passation et Type marché</v>
      </c>
      <c r="AS485" s="281" t="str">
        <f t="shared" si="208"/>
        <v>Préciser montant FI, mode de passation et Type marché</v>
      </c>
      <c r="AT485" s="281" t="str">
        <f t="shared" si="209"/>
        <v>Préciser montant FI, mode de passation et Type marché</v>
      </c>
      <c r="AU485" s="281" t="str">
        <f t="shared" si="210"/>
        <v>Compléter délais du marché</v>
      </c>
      <c r="AV485" s="281" t="str">
        <f t="shared" si="211"/>
        <v>Compléter délais du marché</v>
      </c>
      <c r="AW485" s="280"/>
      <c r="AX485" s="284">
        <f t="shared" si="212"/>
        <v>0</v>
      </c>
      <c r="AY485" s="280"/>
      <c r="AZ485" s="284">
        <f t="shared" si="213"/>
        <v>0</v>
      </c>
      <c r="BA485" s="280"/>
      <c r="BB485" s="284">
        <f t="shared" si="214"/>
        <v>0</v>
      </c>
      <c r="BC485" s="280"/>
      <c r="BD485" s="284">
        <f t="shared" si="215"/>
        <v>0</v>
      </c>
      <c r="BE485" s="280"/>
      <c r="BF485" s="284">
        <f t="shared" si="216"/>
        <v>0</v>
      </c>
      <c r="BG485" s="280"/>
      <c r="BH485" s="284">
        <f t="shared" si="217"/>
        <v>0</v>
      </c>
      <c r="BI485" s="280" t="str">
        <f t="shared" si="218"/>
        <v/>
      </c>
      <c r="BJ485" s="280"/>
      <c r="BK485" s="284">
        <f t="shared" si="219"/>
        <v>0</v>
      </c>
      <c r="BL485" s="280"/>
      <c r="BM485" s="284">
        <f t="shared" si="220"/>
        <v>0</v>
      </c>
      <c r="BN485" s="271">
        <f t="shared" si="221"/>
        <v>0</v>
      </c>
      <c r="BO485" s="271" t="str">
        <f t="shared" si="222"/>
        <v>Confection</v>
      </c>
      <c r="BP485" s="271">
        <f t="shared" si="223"/>
        <v>0</v>
      </c>
      <c r="BQ485" s="269"/>
      <c r="BR485" s="269"/>
      <c r="BS485" s="269"/>
      <c r="BT485" s="285"/>
      <c r="BU485" s="273"/>
    </row>
    <row r="486" spans="1:73" ht="60.75" thickBot="1" x14ac:dyDescent="0.3">
      <c r="A486" s="269"/>
      <c r="B486" s="270"/>
      <c r="C486" s="271" t="str">
        <f t="shared" si="196"/>
        <v/>
      </c>
      <c r="D486" s="271" t="str">
        <f t="shared" si="197"/>
        <v/>
      </c>
      <c r="E486" s="270"/>
      <c r="F486" s="273"/>
      <c r="G486" s="269"/>
      <c r="H486" s="274"/>
      <c r="I486" s="274"/>
      <c r="J486" s="274"/>
      <c r="K486" s="274"/>
      <c r="L486" s="274"/>
      <c r="M486" s="275"/>
      <c r="N486" s="274"/>
      <c r="O486" s="276" t="str">
        <f t="shared" si="198"/>
        <v>Compéter montant FI</v>
      </c>
      <c r="P486" s="277" t="str">
        <f t="shared" si="199"/>
        <v/>
      </c>
      <c r="Q486" s="274"/>
      <c r="R486" s="276" t="str">
        <f t="shared" si="200"/>
        <v>Compléter montant contrat</v>
      </c>
      <c r="S486" s="278" t="str">
        <f t="shared" si="201"/>
        <v/>
      </c>
      <c r="T486" s="274"/>
      <c r="U486" s="276" t="str">
        <f t="shared" si="202"/>
        <v>Compléter montant contrat</v>
      </c>
      <c r="V486" s="279"/>
      <c r="W486" s="279"/>
      <c r="X486" s="279"/>
      <c r="Y486" s="274"/>
      <c r="Z486" s="280"/>
      <c r="AA486" s="281" t="str">
        <f t="shared" si="203"/>
        <v>Compléter date émission</v>
      </c>
      <c r="AB486" s="269"/>
      <c r="AC486" s="269"/>
      <c r="AD486" s="282"/>
      <c r="AE486" s="282"/>
      <c r="AF486" s="270"/>
      <c r="AG486" s="269"/>
      <c r="AH486" s="269"/>
      <c r="AI486" s="269"/>
      <c r="AJ486" s="269"/>
      <c r="AK486" s="283" t="str">
        <f t="shared" si="204"/>
        <v>Compléter mode de gestion et montant FI</v>
      </c>
      <c r="AL486" s="270"/>
      <c r="AM486" s="270"/>
      <c r="AN486" s="270"/>
      <c r="AO486" s="280"/>
      <c r="AP486" s="281" t="str">
        <f t="shared" si="205"/>
        <v>Préciser montant FI, mode de passation et Type marché</v>
      </c>
      <c r="AQ486" s="281" t="str">
        <f t="shared" si="206"/>
        <v>Préciser montant FI, mode de passation et Type marché</v>
      </c>
      <c r="AR486" s="281" t="str">
        <f t="shared" si="207"/>
        <v>Préciser montant FI, mode de passation et Type marché</v>
      </c>
      <c r="AS486" s="281" t="str">
        <f t="shared" si="208"/>
        <v>Préciser montant FI, mode de passation et Type marché</v>
      </c>
      <c r="AT486" s="281" t="str">
        <f t="shared" si="209"/>
        <v>Préciser montant FI, mode de passation et Type marché</v>
      </c>
      <c r="AU486" s="281" t="str">
        <f t="shared" si="210"/>
        <v>Compléter délais du marché</v>
      </c>
      <c r="AV486" s="281" t="str">
        <f t="shared" si="211"/>
        <v>Compléter délais du marché</v>
      </c>
      <c r="AW486" s="280"/>
      <c r="AX486" s="284">
        <f t="shared" si="212"/>
        <v>0</v>
      </c>
      <c r="AY486" s="280"/>
      <c r="AZ486" s="284">
        <f t="shared" si="213"/>
        <v>0</v>
      </c>
      <c r="BA486" s="280"/>
      <c r="BB486" s="284">
        <f t="shared" si="214"/>
        <v>0</v>
      </c>
      <c r="BC486" s="280"/>
      <c r="BD486" s="284">
        <f t="shared" si="215"/>
        <v>0</v>
      </c>
      <c r="BE486" s="280"/>
      <c r="BF486" s="284">
        <f t="shared" si="216"/>
        <v>0</v>
      </c>
      <c r="BG486" s="280"/>
      <c r="BH486" s="284">
        <f t="shared" si="217"/>
        <v>0</v>
      </c>
      <c r="BI486" s="280" t="str">
        <f t="shared" si="218"/>
        <v/>
      </c>
      <c r="BJ486" s="280"/>
      <c r="BK486" s="284">
        <f t="shared" si="219"/>
        <v>0</v>
      </c>
      <c r="BL486" s="280"/>
      <c r="BM486" s="284">
        <f t="shared" si="220"/>
        <v>0</v>
      </c>
      <c r="BN486" s="271">
        <f t="shared" si="221"/>
        <v>0</v>
      </c>
      <c r="BO486" s="271" t="str">
        <f t="shared" si="222"/>
        <v>Confection</v>
      </c>
      <c r="BP486" s="271">
        <f t="shared" si="223"/>
        <v>0</v>
      </c>
      <c r="BQ486" s="269"/>
      <c r="BR486" s="269"/>
      <c r="BS486" s="269"/>
      <c r="BT486" s="285"/>
      <c r="BU486" s="273"/>
    </row>
    <row r="487" spans="1:73" ht="60.75" thickBot="1" x14ac:dyDescent="0.3">
      <c r="A487" s="269"/>
      <c r="B487" s="270"/>
      <c r="C487" s="271" t="str">
        <f t="shared" si="196"/>
        <v/>
      </c>
      <c r="D487" s="271" t="str">
        <f t="shared" si="197"/>
        <v/>
      </c>
      <c r="E487" s="270"/>
      <c r="F487" s="273"/>
      <c r="G487" s="269"/>
      <c r="H487" s="274"/>
      <c r="I487" s="274"/>
      <c r="J487" s="274"/>
      <c r="K487" s="274"/>
      <c r="L487" s="274"/>
      <c r="M487" s="275"/>
      <c r="N487" s="274"/>
      <c r="O487" s="276" t="str">
        <f t="shared" si="198"/>
        <v>Compéter montant FI</v>
      </c>
      <c r="P487" s="277" t="str">
        <f t="shared" si="199"/>
        <v/>
      </c>
      <c r="Q487" s="274"/>
      <c r="R487" s="276" t="str">
        <f t="shared" si="200"/>
        <v>Compléter montant contrat</v>
      </c>
      <c r="S487" s="278" t="str">
        <f t="shared" si="201"/>
        <v/>
      </c>
      <c r="T487" s="274"/>
      <c r="U487" s="276" t="str">
        <f t="shared" si="202"/>
        <v>Compléter montant contrat</v>
      </c>
      <c r="V487" s="279"/>
      <c r="W487" s="279"/>
      <c r="X487" s="279"/>
      <c r="Y487" s="274"/>
      <c r="Z487" s="280"/>
      <c r="AA487" s="281" t="str">
        <f t="shared" si="203"/>
        <v>Compléter date émission</v>
      </c>
      <c r="AB487" s="269"/>
      <c r="AC487" s="269"/>
      <c r="AD487" s="282"/>
      <c r="AE487" s="282"/>
      <c r="AF487" s="270"/>
      <c r="AG487" s="269"/>
      <c r="AH487" s="269"/>
      <c r="AI487" s="269"/>
      <c r="AJ487" s="269"/>
      <c r="AK487" s="283" t="str">
        <f t="shared" si="204"/>
        <v>Compléter mode de gestion et montant FI</v>
      </c>
      <c r="AL487" s="270"/>
      <c r="AM487" s="270"/>
      <c r="AN487" s="270"/>
      <c r="AO487" s="280"/>
      <c r="AP487" s="281" t="str">
        <f t="shared" si="205"/>
        <v>Préciser montant FI, mode de passation et Type marché</v>
      </c>
      <c r="AQ487" s="281" t="str">
        <f t="shared" si="206"/>
        <v>Préciser montant FI, mode de passation et Type marché</v>
      </c>
      <c r="AR487" s="281" t="str">
        <f t="shared" si="207"/>
        <v>Préciser montant FI, mode de passation et Type marché</v>
      </c>
      <c r="AS487" s="281" t="str">
        <f t="shared" si="208"/>
        <v>Préciser montant FI, mode de passation et Type marché</v>
      </c>
      <c r="AT487" s="281" t="str">
        <f t="shared" si="209"/>
        <v>Préciser montant FI, mode de passation et Type marché</v>
      </c>
      <c r="AU487" s="281" t="str">
        <f t="shared" si="210"/>
        <v>Compléter délais du marché</v>
      </c>
      <c r="AV487" s="281" t="str">
        <f t="shared" si="211"/>
        <v>Compléter délais du marché</v>
      </c>
      <c r="AW487" s="280"/>
      <c r="AX487" s="284">
        <f t="shared" si="212"/>
        <v>0</v>
      </c>
      <c r="AY487" s="280"/>
      <c r="AZ487" s="284">
        <f t="shared" si="213"/>
        <v>0</v>
      </c>
      <c r="BA487" s="280"/>
      <c r="BB487" s="284">
        <f t="shared" si="214"/>
        <v>0</v>
      </c>
      <c r="BC487" s="280"/>
      <c r="BD487" s="284">
        <f t="shared" si="215"/>
        <v>0</v>
      </c>
      <c r="BE487" s="280"/>
      <c r="BF487" s="284">
        <f t="shared" si="216"/>
        <v>0</v>
      </c>
      <c r="BG487" s="280"/>
      <c r="BH487" s="284">
        <f t="shared" si="217"/>
        <v>0</v>
      </c>
      <c r="BI487" s="280" t="str">
        <f t="shared" si="218"/>
        <v/>
      </c>
      <c r="BJ487" s="280"/>
      <c r="BK487" s="284">
        <f t="shared" si="219"/>
        <v>0</v>
      </c>
      <c r="BL487" s="280"/>
      <c r="BM487" s="284">
        <f t="shared" si="220"/>
        <v>0</v>
      </c>
      <c r="BN487" s="271">
        <f t="shared" si="221"/>
        <v>0</v>
      </c>
      <c r="BO487" s="271" t="str">
        <f t="shared" si="222"/>
        <v>Confection</v>
      </c>
      <c r="BP487" s="271">
        <f t="shared" si="223"/>
        <v>0</v>
      </c>
      <c r="BQ487" s="269"/>
      <c r="BR487" s="269"/>
      <c r="BS487" s="269"/>
      <c r="BT487" s="285"/>
      <c r="BU487" s="273"/>
    </row>
    <row r="488" spans="1:73" ht="60.75" thickBot="1" x14ac:dyDescent="0.3">
      <c r="A488" s="269"/>
      <c r="B488" s="270"/>
      <c r="C488" s="271" t="str">
        <f t="shared" si="196"/>
        <v/>
      </c>
      <c r="D488" s="271" t="str">
        <f t="shared" si="197"/>
        <v/>
      </c>
      <c r="E488" s="270"/>
      <c r="F488" s="273"/>
      <c r="G488" s="269"/>
      <c r="H488" s="274"/>
      <c r="I488" s="274"/>
      <c r="J488" s="274"/>
      <c r="K488" s="274"/>
      <c r="L488" s="274"/>
      <c r="M488" s="275"/>
      <c r="N488" s="274"/>
      <c r="O488" s="276" t="str">
        <f t="shared" si="198"/>
        <v>Compéter montant FI</v>
      </c>
      <c r="P488" s="277" t="str">
        <f t="shared" si="199"/>
        <v/>
      </c>
      <c r="Q488" s="274"/>
      <c r="R488" s="276" t="str">
        <f t="shared" si="200"/>
        <v>Compléter montant contrat</v>
      </c>
      <c r="S488" s="278" t="str">
        <f t="shared" si="201"/>
        <v/>
      </c>
      <c r="T488" s="274"/>
      <c r="U488" s="276" t="str">
        <f t="shared" si="202"/>
        <v>Compléter montant contrat</v>
      </c>
      <c r="V488" s="279"/>
      <c r="W488" s="279"/>
      <c r="X488" s="279"/>
      <c r="Y488" s="274"/>
      <c r="Z488" s="280"/>
      <c r="AA488" s="281" t="str">
        <f t="shared" si="203"/>
        <v>Compléter date émission</v>
      </c>
      <c r="AB488" s="269"/>
      <c r="AC488" s="269"/>
      <c r="AD488" s="282"/>
      <c r="AE488" s="282"/>
      <c r="AF488" s="270"/>
      <c r="AG488" s="269"/>
      <c r="AH488" s="269"/>
      <c r="AI488" s="269"/>
      <c r="AJ488" s="269"/>
      <c r="AK488" s="283" t="str">
        <f t="shared" si="204"/>
        <v>Compléter mode de gestion et montant FI</v>
      </c>
      <c r="AL488" s="270"/>
      <c r="AM488" s="270"/>
      <c r="AN488" s="270"/>
      <c r="AO488" s="280"/>
      <c r="AP488" s="281" t="str">
        <f t="shared" si="205"/>
        <v>Préciser montant FI, mode de passation et Type marché</v>
      </c>
      <c r="AQ488" s="281" t="str">
        <f t="shared" si="206"/>
        <v>Préciser montant FI, mode de passation et Type marché</v>
      </c>
      <c r="AR488" s="281" t="str">
        <f t="shared" si="207"/>
        <v>Préciser montant FI, mode de passation et Type marché</v>
      </c>
      <c r="AS488" s="281" t="str">
        <f t="shared" si="208"/>
        <v>Préciser montant FI, mode de passation et Type marché</v>
      </c>
      <c r="AT488" s="281" t="str">
        <f t="shared" si="209"/>
        <v>Préciser montant FI, mode de passation et Type marché</v>
      </c>
      <c r="AU488" s="281" t="str">
        <f t="shared" si="210"/>
        <v>Compléter délais du marché</v>
      </c>
      <c r="AV488" s="281" t="str">
        <f t="shared" si="211"/>
        <v>Compléter délais du marché</v>
      </c>
      <c r="AW488" s="280"/>
      <c r="AX488" s="284">
        <f t="shared" si="212"/>
        <v>0</v>
      </c>
      <c r="AY488" s="280"/>
      <c r="AZ488" s="284">
        <f t="shared" si="213"/>
        <v>0</v>
      </c>
      <c r="BA488" s="280"/>
      <c r="BB488" s="284">
        <f t="shared" si="214"/>
        <v>0</v>
      </c>
      <c r="BC488" s="280"/>
      <c r="BD488" s="284">
        <f t="shared" si="215"/>
        <v>0</v>
      </c>
      <c r="BE488" s="280"/>
      <c r="BF488" s="284">
        <f t="shared" si="216"/>
        <v>0</v>
      </c>
      <c r="BG488" s="280"/>
      <c r="BH488" s="284">
        <f t="shared" si="217"/>
        <v>0</v>
      </c>
      <c r="BI488" s="280" t="str">
        <f t="shared" si="218"/>
        <v/>
      </c>
      <c r="BJ488" s="280"/>
      <c r="BK488" s="284">
        <f t="shared" si="219"/>
        <v>0</v>
      </c>
      <c r="BL488" s="280"/>
      <c r="BM488" s="284">
        <f t="shared" si="220"/>
        <v>0</v>
      </c>
      <c r="BN488" s="271">
        <f t="shared" si="221"/>
        <v>0</v>
      </c>
      <c r="BO488" s="271" t="str">
        <f t="shared" si="222"/>
        <v>Confection</v>
      </c>
      <c r="BP488" s="271">
        <f t="shared" si="223"/>
        <v>0</v>
      </c>
      <c r="BQ488" s="269"/>
      <c r="BR488" s="269"/>
      <c r="BS488" s="269"/>
      <c r="BT488" s="285"/>
      <c r="BU488" s="273"/>
    </row>
    <row r="489" spans="1:73" ht="60.75" thickBot="1" x14ac:dyDescent="0.3">
      <c r="A489" s="269"/>
      <c r="B489" s="270"/>
      <c r="C489" s="271" t="str">
        <f t="shared" si="196"/>
        <v/>
      </c>
      <c r="D489" s="271" t="str">
        <f t="shared" si="197"/>
        <v/>
      </c>
      <c r="E489" s="270"/>
      <c r="F489" s="273"/>
      <c r="G489" s="269"/>
      <c r="H489" s="274"/>
      <c r="I489" s="274"/>
      <c r="J489" s="274"/>
      <c r="K489" s="274"/>
      <c r="L489" s="274"/>
      <c r="M489" s="275"/>
      <c r="N489" s="274"/>
      <c r="O489" s="276" t="str">
        <f t="shared" si="198"/>
        <v>Compéter montant FI</v>
      </c>
      <c r="P489" s="277" t="str">
        <f t="shared" si="199"/>
        <v/>
      </c>
      <c r="Q489" s="274"/>
      <c r="R489" s="276" t="str">
        <f t="shared" si="200"/>
        <v>Compléter montant contrat</v>
      </c>
      <c r="S489" s="278" t="str">
        <f t="shared" si="201"/>
        <v/>
      </c>
      <c r="T489" s="274"/>
      <c r="U489" s="276" t="str">
        <f t="shared" si="202"/>
        <v>Compléter montant contrat</v>
      </c>
      <c r="V489" s="279"/>
      <c r="W489" s="279"/>
      <c r="X489" s="279"/>
      <c r="Y489" s="274"/>
      <c r="Z489" s="280"/>
      <c r="AA489" s="281" t="str">
        <f t="shared" si="203"/>
        <v>Compléter date émission</v>
      </c>
      <c r="AB489" s="269"/>
      <c r="AC489" s="269"/>
      <c r="AD489" s="282"/>
      <c r="AE489" s="282"/>
      <c r="AF489" s="270"/>
      <c r="AG489" s="269"/>
      <c r="AH489" s="269"/>
      <c r="AI489" s="269"/>
      <c r="AJ489" s="269"/>
      <c r="AK489" s="283" t="str">
        <f t="shared" si="204"/>
        <v>Compléter mode de gestion et montant FI</v>
      </c>
      <c r="AL489" s="270"/>
      <c r="AM489" s="270"/>
      <c r="AN489" s="270"/>
      <c r="AO489" s="280"/>
      <c r="AP489" s="281" t="str">
        <f t="shared" si="205"/>
        <v>Préciser montant FI, mode de passation et Type marché</v>
      </c>
      <c r="AQ489" s="281" t="str">
        <f t="shared" si="206"/>
        <v>Préciser montant FI, mode de passation et Type marché</v>
      </c>
      <c r="AR489" s="281" t="str">
        <f t="shared" si="207"/>
        <v>Préciser montant FI, mode de passation et Type marché</v>
      </c>
      <c r="AS489" s="281" t="str">
        <f t="shared" si="208"/>
        <v>Préciser montant FI, mode de passation et Type marché</v>
      </c>
      <c r="AT489" s="281" t="str">
        <f t="shared" si="209"/>
        <v>Préciser montant FI, mode de passation et Type marché</v>
      </c>
      <c r="AU489" s="281" t="str">
        <f t="shared" si="210"/>
        <v>Compléter délais du marché</v>
      </c>
      <c r="AV489" s="281" t="str">
        <f t="shared" si="211"/>
        <v>Compléter délais du marché</v>
      </c>
      <c r="AW489" s="280"/>
      <c r="AX489" s="284">
        <f t="shared" si="212"/>
        <v>0</v>
      </c>
      <c r="AY489" s="280"/>
      <c r="AZ489" s="284">
        <f t="shared" si="213"/>
        <v>0</v>
      </c>
      <c r="BA489" s="280"/>
      <c r="BB489" s="284">
        <f t="shared" si="214"/>
        <v>0</v>
      </c>
      <c r="BC489" s="280"/>
      <c r="BD489" s="284">
        <f t="shared" si="215"/>
        <v>0</v>
      </c>
      <c r="BE489" s="280"/>
      <c r="BF489" s="284">
        <f t="shared" si="216"/>
        <v>0</v>
      </c>
      <c r="BG489" s="280"/>
      <c r="BH489" s="284">
        <f t="shared" si="217"/>
        <v>0</v>
      </c>
      <c r="BI489" s="280" t="str">
        <f t="shared" si="218"/>
        <v/>
      </c>
      <c r="BJ489" s="280"/>
      <c r="BK489" s="284">
        <f t="shared" si="219"/>
        <v>0</v>
      </c>
      <c r="BL489" s="280"/>
      <c r="BM489" s="284">
        <f t="shared" si="220"/>
        <v>0</v>
      </c>
      <c r="BN489" s="271">
        <f t="shared" si="221"/>
        <v>0</v>
      </c>
      <c r="BO489" s="271" t="str">
        <f t="shared" si="222"/>
        <v>Confection</v>
      </c>
      <c r="BP489" s="271">
        <f t="shared" si="223"/>
        <v>0</v>
      </c>
      <c r="BQ489" s="269"/>
      <c r="BR489" s="269"/>
      <c r="BS489" s="269"/>
      <c r="BT489" s="285"/>
      <c r="BU489" s="273"/>
    </row>
    <row r="490" spans="1:73" ht="60.75" thickBot="1" x14ac:dyDescent="0.3">
      <c r="A490" s="269"/>
      <c r="B490" s="270"/>
      <c r="C490" s="271" t="str">
        <f t="shared" si="196"/>
        <v/>
      </c>
      <c r="D490" s="271" t="str">
        <f t="shared" si="197"/>
        <v/>
      </c>
      <c r="E490" s="270"/>
      <c r="F490" s="273"/>
      <c r="G490" s="269"/>
      <c r="H490" s="274"/>
      <c r="I490" s="274"/>
      <c r="J490" s="274"/>
      <c r="K490" s="274"/>
      <c r="L490" s="274"/>
      <c r="M490" s="275"/>
      <c r="N490" s="274"/>
      <c r="O490" s="276" t="str">
        <f t="shared" si="198"/>
        <v>Compéter montant FI</v>
      </c>
      <c r="P490" s="277" t="str">
        <f t="shared" si="199"/>
        <v/>
      </c>
      <c r="Q490" s="274"/>
      <c r="R490" s="276" t="str">
        <f t="shared" si="200"/>
        <v>Compléter montant contrat</v>
      </c>
      <c r="S490" s="278" t="str">
        <f t="shared" si="201"/>
        <v/>
      </c>
      <c r="T490" s="274"/>
      <c r="U490" s="276" t="str">
        <f t="shared" si="202"/>
        <v>Compléter montant contrat</v>
      </c>
      <c r="V490" s="279"/>
      <c r="W490" s="279"/>
      <c r="X490" s="279"/>
      <c r="Y490" s="274"/>
      <c r="Z490" s="280"/>
      <c r="AA490" s="281" t="str">
        <f t="shared" si="203"/>
        <v>Compléter date émission</v>
      </c>
      <c r="AB490" s="269"/>
      <c r="AC490" s="269"/>
      <c r="AD490" s="282"/>
      <c r="AE490" s="282"/>
      <c r="AF490" s="270"/>
      <c r="AG490" s="269"/>
      <c r="AH490" s="269"/>
      <c r="AI490" s="269"/>
      <c r="AJ490" s="269"/>
      <c r="AK490" s="283" t="str">
        <f t="shared" si="204"/>
        <v>Compléter mode de gestion et montant FI</v>
      </c>
      <c r="AL490" s="270"/>
      <c r="AM490" s="270"/>
      <c r="AN490" s="270"/>
      <c r="AO490" s="280"/>
      <c r="AP490" s="281" t="str">
        <f t="shared" si="205"/>
        <v>Préciser montant FI, mode de passation et Type marché</v>
      </c>
      <c r="AQ490" s="281" t="str">
        <f t="shared" si="206"/>
        <v>Préciser montant FI, mode de passation et Type marché</v>
      </c>
      <c r="AR490" s="281" t="str">
        <f t="shared" si="207"/>
        <v>Préciser montant FI, mode de passation et Type marché</v>
      </c>
      <c r="AS490" s="281" t="str">
        <f t="shared" si="208"/>
        <v>Préciser montant FI, mode de passation et Type marché</v>
      </c>
      <c r="AT490" s="281" t="str">
        <f t="shared" si="209"/>
        <v>Préciser montant FI, mode de passation et Type marché</v>
      </c>
      <c r="AU490" s="281" t="str">
        <f t="shared" si="210"/>
        <v>Compléter délais du marché</v>
      </c>
      <c r="AV490" s="281" t="str">
        <f t="shared" si="211"/>
        <v>Compléter délais du marché</v>
      </c>
      <c r="AW490" s="280"/>
      <c r="AX490" s="284">
        <f t="shared" si="212"/>
        <v>0</v>
      </c>
      <c r="AY490" s="280"/>
      <c r="AZ490" s="284">
        <f t="shared" si="213"/>
        <v>0</v>
      </c>
      <c r="BA490" s="280"/>
      <c r="BB490" s="284">
        <f t="shared" si="214"/>
        <v>0</v>
      </c>
      <c r="BC490" s="280"/>
      <c r="BD490" s="284">
        <f t="shared" si="215"/>
        <v>0</v>
      </c>
      <c r="BE490" s="280"/>
      <c r="BF490" s="284">
        <f t="shared" si="216"/>
        <v>0</v>
      </c>
      <c r="BG490" s="280"/>
      <c r="BH490" s="284">
        <f t="shared" si="217"/>
        <v>0</v>
      </c>
      <c r="BI490" s="280" t="str">
        <f t="shared" si="218"/>
        <v/>
      </c>
      <c r="BJ490" s="280"/>
      <c r="BK490" s="284">
        <f t="shared" si="219"/>
        <v>0</v>
      </c>
      <c r="BL490" s="280"/>
      <c r="BM490" s="284">
        <f t="shared" si="220"/>
        <v>0</v>
      </c>
      <c r="BN490" s="271">
        <f t="shared" si="221"/>
        <v>0</v>
      </c>
      <c r="BO490" s="271" t="str">
        <f t="shared" si="222"/>
        <v>Confection</v>
      </c>
      <c r="BP490" s="271">
        <f t="shared" si="223"/>
        <v>0</v>
      </c>
      <c r="BQ490" s="269"/>
      <c r="BR490" s="269"/>
      <c r="BS490" s="269"/>
      <c r="BT490" s="285"/>
      <c r="BU490" s="273"/>
    </row>
    <row r="491" spans="1:73" ht="60.75" thickBot="1" x14ac:dyDescent="0.3">
      <c r="A491" s="269"/>
      <c r="B491" s="270"/>
      <c r="C491" s="271" t="str">
        <f t="shared" si="196"/>
        <v/>
      </c>
      <c r="D491" s="271" t="str">
        <f t="shared" si="197"/>
        <v/>
      </c>
      <c r="E491" s="270"/>
      <c r="F491" s="273"/>
      <c r="G491" s="269"/>
      <c r="H491" s="274"/>
      <c r="I491" s="274"/>
      <c r="J491" s="274"/>
      <c r="K491" s="274"/>
      <c r="L491" s="274"/>
      <c r="M491" s="275"/>
      <c r="N491" s="274"/>
      <c r="O491" s="276" t="str">
        <f t="shared" si="198"/>
        <v>Compéter montant FI</v>
      </c>
      <c r="P491" s="277" t="str">
        <f t="shared" si="199"/>
        <v/>
      </c>
      <c r="Q491" s="274"/>
      <c r="R491" s="276" t="str">
        <f t="shared" si="200"/>
        <v>Compléter montant contrat</v>
      </c>
      <c r="S491" s="278" t="str">
        <f t="shared" si="201"/>
        <v/>
      </c>
      <c r="T491" s="274"/>
      <c r="U491" s="276" t="str">
        <f t="shared" si="202"/>
        <v>Compléter montant contrat</v>
      </c>
      <c r="V491" s="279"/>
      <c r="W491" s="279"/>
      <c r="X491" s="279"/>
      <c r="Y491" s="274"/>
      <c r="Z491" s="280"/>
      <c r="AA491" s="281" t="str">
        <f t="shared" si="203"/>
        <v>Compléter date émission</v>
      </c>
      <c r="AB491" s="269"/>
      <c r="AC491" s="269"/>
      <c r="AD491" s="282"/>
      <c r="AE491" s="282"/>
      <c r="AF491" s="270"/>
      <c r="AG491" s="269"/>
      <c r="AH491" s="269"/>
      <c r="AI491" s="269"/>
      <c r="AJ491" s="269"/>
      <c r="AK491" s="283" t="str">
        <f t="shared" si="204"/>
        <v>Compléter mode de gestion et montant FI</v>
      </c>
      <c r="AL491" s="270"/>
      <c r="AM491" s="270"/>
      <c r="AN491" s="270"/>
      <c r="AO491" s="280"/>
      <c r="AP491" s="281" t="str">
        <f t="shared" si="205"/>
        <v>Préciser montant FI, mode de passation et Type marché</v>
      </c>
      <c r="AQ491" s="281" t="str">
        <f t="shared" si="206"/>
        <v>Préciser montant FI, mode de passation et Type marché</v>
      </c>
      <c r="AR491" s="281" t="str">
        <f t="shared" si="207"/>
        <v>Préciser montant FI, mode de passation et Type marché</v>
      </c>
      <c r="AS491" s="281" t="str">
        <f t="shared" si="208"/>
        <v>Préciser montant FI, mode de passation et Type marché</v>
      </c>
      <c r="AT491" s="281" t="str">
        <f t="shared" si="209"/>
        <v>Préciser montant FI, mode de passation et Type marché</v>
      </c>
      <c r="AU491" s="281" t="str">
        <f t="shared" si="210"/>
        <v>Compléter délais du marché</v>
      </c>
      <c r="AV491" s="281" t="str">
        <f t="shared" si="211"/>
        <v>Compléter délais du marché</v>
      </c>
      <c r="AW491" s="280"/>
      <c r="AX491" s="284">
        <f t="shared" si="212"/>
        <v>0</v>
      </c>
      <c r="AY491" s="280"/>
      <c r="AZ491" s="284">
        <f t="shared" si="213"/>
        <v>0</v>
      </c>
      <c r="BA491" s="280"/>
      <c r="BB491" s="284">
        <f t="shared" si="214"/>
        <v>0</v>
      </c>
      <c r="BC491" s="280"/>
      <c r="BD491" s="284">
        <f t="shared" si="215"/>
        <v>0</v>
      </c>
      <c r="BE491" s="280"/>
      <c r="BF491" s="284">
        <f t="shared" si="216"/>
        <v>0</v>
      </c>
      <c r="BG491" s="280"/>
      <c r="BH491" s="284">
        <f t="shared" si="217"/>
        <v>0</v>
      </c>
      <c r="BI491" s="280" t="str">
        <f t="shared" si="218"/>
        <v/>
      </c>
      <c r="BJ491" s="280"/>
      <c r="BK491" s="284">
        <f t="shared" si="219"/>
        <v>0</v>
      </c>
      <c r="BL491" s="280"/>
      <c r="BM491" s="284">
        <f t="shared" si="220"/>
        <v>0</v>
      </c>
      <c r="BN491" s="271">
        <f t="shared" si="221"/>
        <v>0</v>
      </c>
      <c r="BO491" s="271" t="str">
        <f t="shared" si="222"/>
        <v>Confection</v>
      </c>
      <c r="BP491" s="271">
        <f t="shared" si="223"/>
        <v>0</v>
      </c>
      <c r="BQ491" s="269"/>
      <c r="BR491" s="269"/>
      <c r="BS491" s="269"/>
      <c r="BT491" s="285"/>
      <c r="BU491" s="273"/>
    </row>
    <row r="492" spans="1:73" ht="60.75" thickBot="1" x14ac:dyDescent="0.3">
      <c r="A492" s="269"/>
      <c r="B492" s="270"/>
      <c r="C492" s="271" t="str">
        <f t="shared" si="196"/>
        <v/>
      </c>
      <c r="D492" s="271" t="str">
        <f t="shared" si="197"/>
        <v/>
      </c>
      <c r="E492" s="270"/>
      <c r="F492" s="273"/>
      <c r="G492" s="269"/>
      <c r="H492" s="274"/>
      <c r="I492" s="274"/>
      <c r="J492" s="274"/>
      <c r="K492" s="274"/>
      <c r="L492" s="274"/>
      <c r="M492" s="275"/>
      <c r="N492" s="274"/>
      <c r="O492" s="276" t="str">
        <f t="shared" si="198"/>
        <v>Compéter montant FI</v>
      </c>
      <c r="P492" s="277" t="str">
        <f t="shared" si="199"/>
        <v/>
      </c>
      <c r="Q492" s="274"/>
      <c r="R492" s="276" t="str">
        <f t="shared" si="200"/>
        <v>Compléter montant contrat</v>
      </c>
      <c r="S492" s="278" t="str">
        <f t="shared" si="201"/>
        <v/>
      </c>
      <c r="T492" s="274"/>
      <c r="U492" s="276" t="str">
        <f t="shared" si="202"/>
        <v>Compléter montant contrat</v>
      </c>
      <c r="V492" s="279"/>
      <c r="W492" s="279"/>
      <c r="X492" s="279"/>
      <c r="Y492" s="274"/>
      <c r="Z492" s="280"/>
      <c r="AA492" s="281" t="str">
        <f t="shared" si="203"/>
        <v>Compléter date émission</v>
      </c>
      <c r="AB492" s="269"/>
      <c r="AC492" s="269"/>
      <c r="AD492" s="282"/>
      <c r="AE492" s="282"/>
      <c r="AF492" s="270"/>
      <c r="AG492" s="269"/>
      <c r="AH492" s="269"/>
      <c r="AI492" s="269"/>
      <c r="AJ492" s="269"/>
      <c r="AK492" s="283" t="str">
        <f t="shared" si="204"/>
        <v>Compléter mode de gestion et montant FI</v>
      </c>
      <c r="AL492" s="270"/>
      <c r="AM492" s="270"/>
      <c r="AN492" s="270"/>
      <c r="AO492" s="280"/>
      <c r="AP492" s="281" t="str">
        <f t="shared" si="205"/>
        <v>Préciser montant FI, mode de passation et Type marché</v>
      </c>
      <c r="AQ492" s="281" t="str">
        <f t="shared" si="206"/>
        <v>Préciser montant FI, mode de passation et Type marché</v>
      </c>
      <c r="AR492" s="281" t="str">
        <f t="shared" si="207"/>
        <v>Préciser montant FI, mode de passation et Type marché</v>
      </c>
      <c r="AS492" s="281" t="str">
        <f t="shared" si="208"/>
        <v>Préciser montant FI, mode de passation et Type marché</v>
      </c>
      <c r="AT492" s="281" t="str">
        <f t="shared" si="209"/>
        <v>Préciser montant FI, mode de passation et Type marché</v>
      </c>
      <c r="AU492" s="281" t="str">
        <f t="shared" si="210"/>
        <v>Compléter délais du marché</v>
      </c>
      <c r="AV492" s="281" t="str">
        <f t="shared" si="211"/>
        <v>Compléter délais du marché</v>
      </c>
      <c r="AW492" s="280"/>
      <c r="AX492" s="284">
        <f t="shared" si="212"/>
        <v>0</v>
      </c>
      <c r="AY492" s="280"/>
      <c r="AZ492" s="284">
        <f t="shared" si="213"/>
        <v>0</v>
      </c>
      <c r="BA492" s="280"/>
      <c r="BB492" s="284">
        <f t="shared" si="214"/>
        <v>0</v>
      </c>
      <c r="BC492" s="280"/>
      <c r="BD492" s="284">
        <f t="shared" si="215"/>
        <v>0</v>
      </c>
      <c r="BE492" s="280"/>
      <c r="BF492" s="284">
        <f t="shared" si="216"/>
        <v>0</v>
      </c>
      <c r="BG492" s="280"/>
      <c r="BH492" s="284">
        <f t="shared" si="217"/>
        <v>0</v>
      </c>
      <c r="BI492" s="280" t="str">
        <f t="shared" si="218"/>
        <v/>
      </c>
      <c r="BJ492" s="280"/>
      <c r="BK492" s="284">
        <f t="shared" si="219"/>
        <v>0</v>
      </c>
      <c r="BL492" s="280"/>
      <c r="BM492" s="284">
        <f t="shared" si="220"/>
        <v>0</v>
      </c>
      <c r="BN492" s="271">
        <f t="shared" si="221"/>
        <v>0</v>
      </c>
      <c r="BO492" s="271" t="str">
        <f t="shared" si="222"/>
        <v>Confection</v>
      </c>
      <c r="BP492" s="271">
        <f t="shared" si="223"/>
        <v>0</v>
      </c>
      <c r="BQ492" s="269"/>
      <c r="BR492" s="269"/>
      <c r="BS492" s="269"/>
      <c r="BT492" s="285"/>
      <c r="BU492" s="273"/>
    </row>
    <row r="493" spans="1:73" ht="60.75" thickBot="1" x14ac:dyDescent="0.3">
      <c r="A493" s="269"/>
      <c r="B493" s="270"/>
      <c r="C493" s="271" t="str">
        <f t="shared" si="196"/>
        <v/>
      </c>
      <c r="D493" s="271" t="str">
        <f t="shared" si="197"/>
        <v/>
      </c>
      <c r="E493" s="270"/>
      <c r="F493" s="273"/>
      <c r="G493" s="269"/>
      <c r="H493" s="274"/>
      <c r="I493" s="274"/>
      <c r="J493" s="274"/>
      <c r="K493" s="274"/>
      <c r="L493" s="274"/>
      <c r="M493" s="275"/>
      <c r="N493" s="274"/>
      <c r="O493" s="276" t="str">
        <f t="shared" si="198"/>
        <v>Compéter montant FI</v>
      </c>
      <c r="P493" s="277" t="str">
        <f t="shared" si="199"/>
        <v/>
      </c>
      <c r="Q493" s="274"/>
      <c r="R493" s="276" t="str">
        <f t="shared" si="200"/>
        <v>Compléter montant contrat</v>
      </c>
      <c r="S493" s="278" t="str">
        <f t="shared" si="201"/>
        <v/>
      </c>
      <c r="T493" s="274"/>
      <c r="U493" s="276" t="str">
        <f t="shared" si="202"/>
        <v>Compléter montant contrat</v>
      </c>
      <c r="V493" s="279"/>
      <c r="W493" s="279"/>
      <c r="X493" s="279"/>
      <c r="Y493" s="274"/>
      <c r="Z493" s="280"/>
      <c r="AA493" s="281" t="str">
        <f t="shared" si="203"/>
        <v>Compléter date émission</v>
      </c>
      <c r="AB493" s="269"/>
      <c r="AC493" s="269"/>
      <c r="AD493" s="282"/>
      <c r="AE493" s="282"/>
      <c r="AF493" s="270"/>
      <c r="AG493" s="269"/>
      <c r="AH493" s="269"/>
      <c r="AI493" s="269"/>
      <c r="AJ493" s="269"/>
      <c r="AK493" s="283" t="str">
        <f t="shared" si="204"/>
        <v>Compléter mode de gestion et montant FI</v>
      </c>
      <c r="AL493" s="270"/>
      <c r="AM493" s="270"/>
      <c r="AN493" s="270"/>
      <c r="AO493" s="280"/>
      <c r="AP493" s="281" t="str">
        <f t="shared" si="205"/>
        <v>Préciser montant FI, mode de passation et Type marché</v>
      </c>
      <c r="AQ493" s="281" t="str">
        <f t="shared" si="206"/>
        <v>Préciser montant FI, mode de passation et Type marché</v>
      </c>
      <c r="AR493" s="281" t="str">
        <f t="shared" si="207"/>
        <v>Préciser montant FI, mode de passation et Type marché</v>
      </c>
      <c r="AS493" s="281" t="str">
        <f t="shared" si="208"/>
        <v>Préciser montant FI, mode de passation et Type marché</v>
      </c>
      <c r="AT493" s="281" t="str">
        <f t="shared" si="209"/>
        <v>Préciser montant FI, mode de passation et Type marché</v>
      </c>
      <c r="AU493" s="281" t="str">
        <f t="shared" si="210"/>
        <v>Compléter délais du marché</v>
      </c>
      <c r="AV493" s="281" t="str">
        <f t="shared" si="211"/>
        <v>Compléter délais du marché</v>
      </c>
      <c r="AW493" s="280"/>
      <c r="AX493" s="284">
        <f t="shared" si="212"/>
        <v>0</v>
      </c>
      <c r="AY493" s="280"/>
      <c r="AZ493" s="284">
        <f t="shared" si="213"/>
        <v>0</v>
      </c>
      <c r="BA493" s="280"/>
      <c r="BB493" s="284">
        <f t="shared" si="214"/>
        <v>0</v>
      </c>
      <c r="BC493" s="280"/>
      <c r="BD493" s="284">
        <f t="shared" si="215"/>
        <v>0</v>
      </c>
      <c r="BE493" s="280"/>
      <c r="BF493" s="284">
        <f t="shared" si="216"/>
        <v>0</v>
      </c>
      <c r="BG493" s="280"/>
      <c r="BH493" s="284">
        <f t="shared" si="217"/>
        <v>0</v>
      </c>
      <c r="BI493" s="280" t="str">
        <f t="shared" si="218"/>
        <v/>
      </c>
      <c r="BJ493" s="280"/>
      <c r="BK493" s="284">
        <f t="shared" si="219"/>
        <v>0</v>
      </c>
      <c r="BL493" s="280"/>
      <c r="BM493" s="284">
        <f t="shared" si="220"/>
        <v>0</v>
      </c>
      <c r="BN493" s="271">
        <f t="shared" si="221"/>
        <v>0</v>
      </c>
      <c r="BO493" s="271" t="str">
        <f t="shared" si="222"/>
        <v>Confection</v>
      </c>
      <c r="BP493" s="271">
        <f t="shared" si="223"/>
        <v>0</v>
      </c>
      <c r="BQ493" s="269"/>
      <c r="BR493" s="269"/>
      <c r="BS493" s="269"/>
      <c r="BT493" s="285"/>
      <c r="BU493" s="273"/>
    </row>
    <row r="494" spans="1:73" ht="60.75" thickBot="1" x14ac:dyDescent="0.3">
      <c r="A494" s="269"/>
      <c r="B494" s="270"/>
      <c r="C494" s="271" t="str">
        <f t="shared" si="196"/>
        <v/>
      </c>
      <c r="D494" s="271" t="str">
        <f t="shared" si="197"/>
        <v/>
      </c>
      <c r="E494" s="270"/>
      <c r="F494" s="273"/>
      <c r="G494" s="269"/>
      <c r="H494" s="274"/>
      <c r="I494" s="274"/>
      <c r="J494" s="274"/>
      <c r="K494" s="274"/>
      <c r="L494" s="274"/>
      <c r="M494" s="275"/>
      <c r="N494" s="274"/>
      <c r="O494" s="276" t="str">
        <f t="shared" si="198"/>
        <v>Compéter montant FI</v>
      </c>
      <c r="P494" s="277" t="str">
        <f t="shared" si="199"/>
        <v/>
      </c>
      <c r="Q494" s="274"/>
      <c r="R494" s="276" t="str">
        <f t="shared" si="200"/>
        <v>Compléter montant contrat</v>
      </c>
      <c r="S494" s="278" t="str">
        <f t="shared" si="201"/>
        <v/>
      </c>
      <c r="T494" s="274"/>
      <c r="U494" s="276" t="str">
        <f t="shared" si="202"/>
        <v>Compléter montant contrat</v>
      </c>
      <c r="V494" s="279"/>
      <c r="W494" s="279"/>
      <c r="X494" s="279"/>
      <c r="Y494" s="274"/>
      <c r="Z494" s="280"/>
      <c r="AA494" s="281" t="str">
        <f t="shared" si="203"/>
        <v>Compléter date émission</v>
      </c>
      <c r="AB494" s="269"/>
      <c r="AC494" s="269"/>
      <c r="AD494" s="282"/>
      <c r="AE494" s="282"/>
      <c r="AF494" s="270"/>
      <c r="AG494" s="269"/>
      <c r="AH494" s="269"/>
      <c r="AI494" s="269"/>
      <c r="AJ494" s="269"/>
      <c r="AK494" s="283" t="str">
        <f t="shared" si="204"/>
        <v>Compléter mode de gestion et montant FI</v>
      </c>
      <c r="AL494" s="270"/>
      <c r="AM494" s="270"/>
      <c r="AN494" s="270"/>
      <c r="AO494" s="280"/>
      <c r="AP494" s="281" t="str">
        <f t="shared" si="205"/>
        <v>Préciser montant FI, mode de passation et Type marché</v>
      </c>
      <c r="AQ494" s="281" t="str">
        <f t="shared" si="206"/>
        <v>Préciser montant FI, mode de passation et Type marché</v>
      </c>
      <c r="AR494" s="281" t="str">
        <f t="shared" si="207"/>
        <v>Préciser montant FI, mode de passation et Type marché</v>
      </c>
      <c r="AS494" s="281" t="str">
        <f t="shared" si="208"/>
        <v>Préciser montant FI, mode de passation et Type marché</v>
      </c>
      <c r="AT494" s="281" t="str">
        <f t="shared" si="209"/>
        <v>Préciser montant FI, mode de passation et Type marché</v>
      </c>
      <c r="AU494" s="281" t="str">
        <f t="shared" si="210"/>
        <v>Compléter délais du marché</v>
      </c>
      <c r="AV494" s="281" t="str">
        <f t="shared" si="211"/>
        <v>Compléter délais du marché</v>
      </c>
      <c r="AW494" s="280"/>
      <c r="AX494" s="284">
        <f t="shared" si="212"/>
        <v>0</v>
      </c>
      <c r="AY494" s="280"/>
      <c r="AZ494" s="284">
        <f t="shared" si="213"/>
        <v>0</v>
      </c>
      <c r="BA494" s="280"/>
      <c r="BB494" s="284">
        <f t="shared" si="214"/>
        <v>0</v>
      </c>
      <c r="BC494" s="280"/>
      <c r="BD494" s="284">
        <f t="shared" si="215"/>
        <v>0</v>
      </c>
      <c r="BE494" s="280"/>
      <c r="BF494" s="284">
        <f t="shared" si="216"/>
        <v>0</v>
      </c>
      <c r="BG494" s="280"/>
      <c r="BH494" s="284">
        <f t="shared" si="217"/>
        <v>0</v>
      </c>
      <c r="BI494" s="280" t="str">
        <f t="shared" si="218"/>
        <v/>
      </c>
      <c r="BJ494" s="280"/>
      <c r="BK494" s="284">
        <f t="shared" si="219"/>
        <v>0</v>
      </c>
      <c r="BL494" s="280"/>
      <c r="BM494" s="284">
        <f t="shared" si="220"/>
        <v>0</v>
      </c>
      <c r="BN494" s="271">
        <f t="shared" si="221"/>
        <v>0</v>
      </c>
      <c r="BO494" s="271" t="str">
        <f t="shared" si="222"/>
        <v>Confection</v>
      </c>
      <c r="BP494" s="271">
        <f t="shared" si="223"/>
        <v>0</v>
      </c>
      <c r="BQ494" s="269"/>
      <c r="BR494" s="269"/>
      <c r="BS494" s="269"/>
      <c r="BT494" s="285"/>
      <c r="BU494" s="273"/>
    </row>
    <row r="495" spans="1:73" ht="60.75" thickBot="1" x14ac:dyDescent="0.3">
      <c r="A495" s="269"/>
      <c r="B495" s="270"/>
      <c r="C495" s="271" t="str">
        <f t="shared" si="196"/>
        <v/>
      </c>
      <c r="D495" s="271" t="str">
        <f t="shared" si="197"/>
        <v/>
      </c>
      <c r="E495" s="270"/>
      <c r="F495" s="273"/>
      <c r="G495" s="269"/>
      <c r="H495" s="274"/>
      <c r="I495" s="274"/>
      <c r="J495" s="274"/>
      <c r="K495" s="274"/>
      <c r="L495" s="274"/>
      <c r="M495" s="275"/>
      <c r="N495" s="274"/>
      <c r="O495" s="276" t="str">
        <f t="shared" si="198"/>
        <v>Compéter montant FI</v>
      </c>
      <c r="P495" s="277" t="str">
        <f t="shared" si="199"/>
        <v/>
      </c>
      <c r="Q495" s="274"/>
      <c r="R495" s="276" t="str">
        <f t="shared" si="200"/>
        <v>Compléter montant contrat</v>
      </c>
      <c r="S495" s="278" t="str">
        <f t="shared" si="201"/>
        <v/>
      </c>
      <c r="T495" s="274"/>
      <c r="U495" s="276" t="str">
        <f t="shared" si="202"/>
        <v>Compléter montant contrat</v>
      </c>
      <c r="V495" s="279"/>
      <c r="W495" s="279"/>
      <c r="X495" s="279"/>
      <c r="Y495" s="274"/>
      <c r="Z495" s="280"/>
      <c r="AA495" s="281" t="str">
        <f t="shared" si="203"/>
        <v>Compléter date émission</v>
      </c>
      <c r="AB495" s="269"/>
      <c r="AC495" s="269"/>
      <c r="AD495" s="282"/>
      <c r="AE495" s="282"/>
      <c r="AF495" s="270"/>
      <c r="AG495" s="269"/>
      <c r="AH495" s="269"/>
      <c r="AI495" s="269"/>
      <c r="AJ495" s="269"/>
      <c r="AK495" s="283" t="str">
        <f t="shared" si="204"/>
        <v>Compléter mode de gestion et montant FI</v>
      </c>
      <c r="AL495" s="270"/>
      <c r="AM495" s="270"/>
      <c r="AN495" s="270"/>
      <c r="AO495" s="280"/>
      <c r="AP495" s="281" t="str">
        <f t="shared" si="205"/>
        <v>Préciser montant FI, mode de passation et Type marché</v>
      </c>
      <c r="AQ495" s="281" t="str">
        <f t="shared" si="206"/>
        <v>Préciser montant FI, mode de passation et Type marché</v>
      </c>
      <c r="AR495" s="281" t="str">
        <f t="shared" si="207"/>
        <v>Préciser montant FI, mode de passation et Type marché</v>
      </c>
      <c r="AS495" s="281" t="str">
        <f t="shared" si="208"/>
        <v>Préciser montant FI, mode de passation et Type marché</v>
      </c>
      <c r="AT495" s="281" t="str">
        <f t="shared" si="209"/>
        <v>Préciser montant FI, mode de passation et Type marché</v>
      </c>
      <c r="AU495" s="281" t="str">
        <f t="shared" si="210"/>
        <v>Compléter délais du marché</v>
      </c>
      <c r="AV495" s="281" t="str">
        <f t="shared" si="211"/>
        <v>Compléter délais du marché</v>
      </c>
      <c r="AW495" s="280"/>
      <c r="AX495" s="284">
        <f t="shared" si="212"/>
        <v>0</v>
      </c>
      <c r="AY495" s="280"/>
      <c r="AZ495" s="284">
        <f t="shared" si="213"/>
        <v>0</v>
      </c>
      <c r="BA495" s="280"/>
      <c r="BB495" s="284">
        <f t="shared" si="214"/>
        <v>0</v>
      </c>
      <c r="BC495" s="280"/>
      <c r="BD495" s="284">
        <f t="shared" si="215"/>
        <v>0</v>
      </c>
      <c r="BE495" s="280"/>
      <c r="BF495" s="284">
        <f t="shared" si="216"/>
        <v>0</v>
      </c>
      <c r="BG495" s="280"/>
      <c r="BH495" s="284">
        <f t="shared" si="217"/>
        <v>0</v>
      </c>
      <c r="BI495" s="280" t="str">
        <f t="shared" si="218"/>
        <v/>
      </c>
      <c r="BJ495" s="280"/>
      <c r="BK495" s="284">
        <f t="shared" si="219"/>
        <v>0</v>
      </c>
      <c r="BL495" s="280"/>
      <c r="BM495" s="284">
        <f t="shared" si="220"/>
        <v>0</v>
      </c>
      <c r="BN495" s="271">
        <f t="shared" si="221"/>
        <v>0</v>
      </c>
      <c r="BO495" s="271" t="str">
        <f t="shared" si="222"/>
        <v>Confection</v>
      </c>
      <c r="BP495" s="271">
        <f t="shared" si="223"/>
        <v>0</v>
      </c>
      <c r="BQ495" s="269"/>
      <c r="BR495" s="269"/>
      <c r="BS495" s="269"/>
      <c r="BT495" s="285"/>
      <c r="BU495" s="273"/>
    </row>
    <row r="496" spans="1:73" ht="60" x14ac:dyDescent="0.25">
      <c r="A496" s="269"/>
      <c r="B496" s="270"/>
      <c r="C496" s="271" t="str">
        <f t="shared" si="196"/>
        <v/>
      </c>
      <c r="D496" s="271" t="str">
        <f t="shared" si="197"/>
        <v/>
      </c>
      <c r="E496" s="270"/>
      <c r="F496" s="273"/>
      <c r="G496" s="269"/>
      <c r="H496" s="274"/>
      <c r="I496" s="274"/>
      <c r="J496" s="274"/>
      <c r="K496" s="274"/>
      <c r="L496" s="274"/>
      <c r="M496" s="275"/>
      <c r="N496" s="274"/>
      <c r="O496" s="276" t="str">
        <f t="shared" si="198"/>
        <v>Compéter montant FI</v>
      </c>
      <c r="P496" s="277" t="str">
        <f t="shared" si="199"/>
        <v/>
      </c>
      <c r="Q496" s="274"/>
      <c r="R496" s="276" t="str">
        <f t="shared" si="200"/>
        <v>Compléter montant contrat</v>
      </c>
      <c r="S496" s="278" t="str">
        <f t="shared" si="201"/>
        <v/>
      </c>
      <c r="T496" s="274"/>
      <c r="U496" s="276" t="str">
        <f t="shared" si="202"/>
        <v>Compléter montant contrat</v>
      </c>
      <c r="V496" s="279"/>
      <c r="W496" s="279"/>
      <c r="X496" s="279"/>
      <c r="Y496" s="274"/>
      <c r="Z496" s="280"/>
      <c r="AA496" s="281" t="str">
        <f t="shared" si="203"/>
        <v>Compléter date émission</v>
      </c>
      <c r="AB496" s="269"/>
      <c r="AC496" s="269"/>
      <c r="AD496" s="282"/>
      <c r="AE496" s="282"/>
      <c r="AF496" s="270"/>
      <c r="AG496" s="269"/>
      <c r="AH496" s="269"/>
      <c r="AI496" s="269"/>
      <c r="AJ496" s="269"/>
      <c r="AK496" s="283" t="str">
        <f t="shared" si="204"/>
        <v>Compléter mode de gestion et montant FI</v>
      </c>
      <c r="AL496" s="270"/>
      <c r="AM496" s="270"/>
      <c r="AN496" s="270"/>
      <c r="AO496" s="280"/>
      <c r="AP496" s="281" t="str">
        <f t="shared" si="205"/>
        <v>Préciser montant FI, mode de passation et Type marché</v>
      </c>
      <c r="AQ496" s="281" t="str">
        <f t="shared" si="206"/>
        <v>Préciser montant FI, mode de passation et Type marché</v>
      </c>
      <c r="AR496" s="281" t="str">
        <f t="shared" si="207"/>
        <v>Préciser montant FI, mode de passation et Type marché</v>
      </c>
      <c r="AS496" s="281" t="str">
        <f t="shared" si="208"/>
        <v>Préciser montant FI, mode de passation et Type marché</v>
      </c>
      <c r="AT496" s="281" t="str">
        <f t="shared" si="209"/>
        <v>Préciser montant FI, mode de passation et Type marché</v>
      </c>
      <c r="AU496" s="281" t="str">
        <f t="shared" si="210"/>
        <v>Compléter délais du marché</v>
      </c>
      <c r="AV496" s="281" t="str">
        <f t="shared" si="211"/>
        <v>Compléter délais du marché</v>
      </c>
      <c r="AW496" s="280"/>
      <c r="AX496" s="284">
        <f t="shared" si="212"/>
        <v>0</v>
      </c>
      <c r="AY496" s="280"/>
      <c r="AZ496" s="284">
        <f t="shared" si="213"/>
        <v>0</v>
      </c>
      <c r="BA496" s="280"/>
      <c r="BB496" s="284">
        <f t="shared" si="214"/>
        <v>0</v>
      </c>
      <c r="BC496" s="280"/>
      <c r="BD496" s="284">
        <f t="shared" si="215"/>
        <v>0</v>
      </c>
      <c r="BE496" s="280"/>
      <c r="BF496" s="284">
        <f t="shared" si="216"/>
        <v>0</v>
      </c>
      <c r="BG496" s="280"/>
      <c r="BH496" s="284">
        <f t="shared" si="217"/>
        <v>0</v>
      </c>
      <c r="BI496" s="280" t="str">
        <f t="shared" si="218"/>
        <v/>
      </c>
      <c r="BJ496" s="280"/>
      <c r="BK496" s="284">
        <f t="shared" si="219"/>
        <v>0</v>
      </c>
      <c r="BL496" s="280"/>
      <c r="BM496" s="284">
        <f t="shared" si="220"/>
        <v>0</v>
      </c>
      <c r="BN496" s="271">
        <f t="shared" si="221"/>
        <v>0</v>
      </c>
      <c r="BO496" s="271" t="str">
        <f t="shared" si="222"/>
        <v>Confection</v>
      </c>
      <c r="BP496" s="271">
        <f t="shared" si="223"/>
        <v>0</v>
      </c>
      <c r="BQ496" s="269"/>
      <c r="BR496" s="269"/>
      <c r="BS496" s="269"/>
      <c r="BT496" s="285"/>
      <c r="BU496" s="273"/>
    </row>
  </sheetData>
  <sheetProtection algorithmName="SHA-512" hashValue="AhV0ejT/5RgkLDo6ZMldkuAMaBBiQBPCszGQE1TmlP9zeYWtrRG5jKGhtejj4gCLVuS0rOpX43vN0GChG6fq6Q==" saltValue="NZ1zafxnUlnSGdv7eg6Neg==" spinCount="100000" sheet="1" objects="1" scenarios="1" formatColumns="0" formatRows="0" insertRows="0" deleteRows="0" sort="0" autoFilter="0"/>
  <autoFilter ref="A5:BU5"/>
  <mergeCells count="39">
    <mergeCell ref="BO4:BP4"/>
    <mergeCell ref="BC4:BD4"/>
    <mergeCell ref="BE4:BF4"/>
    <mergeCell ref="BG4:BH4"/>
    <mergeCell ref="BJ4:BK4"/>
    <mergeCell ref="BL4:BM4"/>
    <mergeCell ref="BN4:BN5"/>
    <mergeCell ref="BR3:BT4"/>
    <mergeCell ref="BU3:BU5"/>
    <mergeCell ref="H4:J4"/>
    <mergeCell ref="K4:L4"/>
    <mergeCell ref="M4:O4"/>
    <mergeCell ref="P4:R4"/>
    <mergeCell ref="S4:U4"/>
    <mergeCell ref="AG4:AG5"/>
    <mergeCell ref="AH4:AH5"/>
    <mergeCell ref="AI4:AJ4"/>
    <mergeCell ref="AK3:AK5"/>
    <mergeCell ref="AL3:AN4"/>
    <mergeCell ref="AO3:AV3"/>
    <mergeCell ref="AW3:BM3"/>
    <mergeCell ref="BN3:BP3"/>
    <mergeCell ref="BQ3:BQ5"/>
    <mergeCell ref="AO4:AV4"/>
    <mergeCell ref="AW4:AX4"/>
    <mergeCell ref="AY4:AZ4"/>
    <mergeCell ref="BA4:BB4"/>
    <mergeCell ref="H3:U3"/>
    <mergeCell ref="V3:AA4"/>
    <mergeCell ref="AB3:AB5"/>
    <mergeCell ref="AC3:AC5"/>
    <mergeCell ref="AD3:AF4"/>
    <mergeCell ref="AG3:AJ3"/>
    <mergeCell ref="G3:G5"/>
    <mergeCell ref="A1:B1"/>
    <mergeCell ref="C1:D1"/>
    <mergeCell ref="A3:D4"/>
    <mergeCell ref="E3:E5"/>
    <mergeCell ref="F3:F5"/>
  </mergeCells>
  <conditionalFormatting sqref="AI6:AI496">
    <cfRule type="containsText" dxfId="204" priority="28" operator="containsText" text="non">
      <formula>NOT(ISERROR(SEARCH("non",AI6)))</formula>
    </cfRule>
    <cfRule type="containsText" dxfId="203" priority="29" operator="containsText" text="oui">
      <formula>NOT(ISERROR(SEARCH("oui",AI6)))</formula>
    </cfRule>
  </conditionalFormatting>
  <conditionalFormatting sqref="O6:O496">
    <cfRule type="cellIs" dxfId="202" priority="16" operator="equal">
      <formula>0</formula>
    </cfRule>
    <cfRule type="containsText" dxfId="201" priority="24" operator="containsText" text="FI">
      <formula>NOT(ISERROR(SEARCH("FI",O6)))</formula>
    </cfRule>
    <cfRule type="cellIs" dxfId="200" priority="25" operator="between">
      <formula>0.8</formula>
      <formula>1.2</formula>
    </cfRule>
    <cfRule type="cellIs" dxfId="199" priority="26" operator="lessThan">
      <formula>0.8</formula>
    </cfRule>
    <cfRule type="cellIs" dxfId="198" priority="27" operator="greaterThan">
      <formula>1.2</formula>
    </cfRule>
  </conditionalFormatting>
  <conditionalFormatting sqref="U6:U496">
    <cfRule type="containsText" dxfId="197" priority="20" operator="containsText" text="contrat">
      <formula>NOT(ISERROR(SEARCH("contrat",U6)))</formula>
    </cfRule>
    <cfRule type="cellIs" dxfId="196" priority="21" operator="equal">
      <formula>1</formula>
    </cfRule>
    <cfRule type="cellIs" dxfId="195" priority="22" operator="lessThan">
      <formula>1</formula>
    </cfRule>
    <cfRule type="cellIs" dxfId="194" priority="23" operator="greaterThan">
      <formula>1</formula>
    </cfRule>
  </conditionalFormatting>
  <conditionalFormatting sqref="AX6:AX496 AZ6:AZ496 BB6:BB496 BD6:BD496 BP6:BP496 BF6:BF496 BH6:BH496 BK6:BK496 BM6:BN496">
    <cfRule type="cellIs" dxfId="193" priority="19" operator="greaterThan">
      <formula>0</formula>
    </cfRule>
  </conditionalFormatting>
  <conditionalFormatting sqref="AX6:AX496 AZ6:AZ496 BB6:BB496 BD6:BD496 BP6:BP496 BF6:BF496 BH6:BH496 BK6:BK496 BM6:BN496">
    <cfRule type="cellIs" dxfId="192" priority="18" operator="lessThan">
      <formula>0</formula>
    </cfRule>
  </conditionalFormatting>
  <conditionalFormatting sqref="AX6:AX496 AZ6:AZ496 BB6:BB496 BD6:BD496 BP6:BP496 BF6:BF496 BH6:BH496 BK6:BK496 BM6:BN496">
    <cfRule type="cellIs" dxfId="191" priority="17" operator="equal">
      <formula>0</formula>
    </cfRule>
  </conditionalFormatting>
  <conditionalFormatting sqref="AZ6:AZ496">
    <cfRule type="containsText" dxfId="190" priority="15" operator="containsText" text="n/a">
      <formula>NOT(ISERROR(SEARCH("n/a",AZ6)))</formula>
    </cfRule>
  </conditionalFormatting>
  <conditionalFormatting sqref="AN6:AN496">
    <cfRule type="containsText" dxfId="189" priority="11" operator="containsText" text="mauvais">
      <formula>NOT(ISERROR(SEARCH("mauvais",AN6)))</formula>
    </cfRule>
    <cfRule type="containsText" dxfId="188" priority="12" operator="containsText" text="faible">
      <formula>NOT(ISERROR(SEARCH("faible",AN6)))</formula>
    </cfRule>
    <cfRule type="containsText" dxfId="187" priority="13" operator="containsText" text="satisfaisant">
      <formula>NOT(ISERROR(SEARCH("satisfaisant",AN6)))</formula>
    </cfRule>
    <cfRule type="containsText" dxfId="186" priority="14" operator="containsText" text="bon">
      <formula>NOT(ISERROR(SEARCH("bon",AN6)))</formula>
    </cfRule>
  </conditionalFormatting>
  <conditionalFormatting sqref="R6:R496">
    <cfRule type="containsText" dxfId="185" priority="7" operator="containsText" text="Compléter">
      <formula>NOT(ISERROR(SEARCH("Compléter",R6)))</formula>
    </cfRule>
    <cfRule type="cellIs" dxfId="184" priority="8" operator="greaterThan">
      <formula>0.5</formula>
    </cfRule>
    <cfRule type="cellIs" dxfId="183" priority="9" operator="between">
      <formula>0.2</formula>
      <formula>0.5</formula>
    </cfRule>
    <cfRule type="cellIs" dxfId="182" priority="10" operator="between">
      <formula>0</formula>
      <formula>0.2</formula>
    </cfRule>
  </conditionalFormatting>
  <conditionalFormatting sqref="AA6:AA496">
    <cfRule type="containsText" dxfId="181" priority="3" operator="containsText" text="n/a">
      <formula>NOT(ISERROR(SEARCH("n/a",AA6)))</formula>
    </cfRule>
    <cfRule type="containsText" dxfId="180" priority="4" operator="containsText" text="n/a">
      <formula>NOT(ISERROR(SEARCH("n/a",AA6)))</formula>
    </cfRule>
    <cfRule type="containsText" dxfId="179" priority="5" operator="containsText" text="compléter">
      <formula>NOT(ISERROR(SEARCH("compléter",AA6)))</formula>
    </cfRule>
    <cfRule type="cellIs" dxfId="178" priority="6" operator="greaterThan">
      <formula>$C$1</formula>
    </cfRule>
  </conditionalFormatting>
  <conditionalFormatting sqref="BP6:BP496">
    <cfRule type="containsText" dxfId="177" priority="2" operator="containsText" text="phase">
      <formula>NOT(ISERROR(SEARCH("phase",BP6)))</formula>
    </cfRule>
  </conditionalFormatting>
  <conditionalFormatting sqref="O6:O496">
    <cfRule type="containsText" dxfId="176" priority="1" operator="containsText" text="&quot;&quot;">
      <formula>NOT(ISERROR(SEARCH("""""",O6)))</formula>
    </cfRule>
  </conditionalFormatting>
  <dataValidations count="10">
    <dataValidation type="list" allowBlank="1" showInputMessage="1" showErrorMessage="1" sqref="B6:B496">
      <formula1>INDIRECT(A6)</formula1>
    </dataValidation>
    <dataValidation type="list" showInputMessage="1" showErrorMessage="1" sqref="AB6:AB496">
      <formula1>INDIRECT(G6)</formula1>
    </dataValidation>
    <dataValidation type="list" allowBlank="1" showInputMessage="1" showErrorMessage="1" sqref="AN6:AN496">
      <formula1>Appréciation</formula1>
    </dataValidation>
    <dataValidation type="list" allowBlank="1" showInputMessage="1" showErrorMessage="1" sqref="F6:F496">
      <formula1>Statut</formula1>
    </dataValidation>
    <dataValidation type="list" allowBlank="1" showInputMessage="1" showErrorMessage="1" sqref="BU6:BU496">
      <formula1>Critique</formula1>
    </dataValidation>
    <dataValidation type="list" allowBlank="1" showInputMessage="1" showErrorMessage="1" sqref="AC6:AC496">
      <formula1>Typebis</formula1>
    </dataValidation>
    <dataValidation type="list" allowBlank="1" showInputMessage="1" showErrorMessage="1" sqref="A6:A496">
      <formula1>Projet4</formula1>
    </dataValidation>
    <dataValidation type="list" allowBlank="1" showInputMessage="1" showErrorMessage="1" sqref="G6:G496">
      <formula1>Mode_gestion</formula1>
    </dataValidation>
    <dataValidation type="list" allowBlank="1" showInputMessage="1" showErrorMessage="1" sqref="M6:M496 X6:X496">
      <formula1>Devise</formula1>
    </dataValidation>
    <dataValidation type="list" allowBlank="1" showInputMessage="1" showErrorMessage="1" sqref="BR6:BR496">
      <formula1>Qui</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[3]Codes!#REF!</xm:f>
          </x14:formula1>
          <xm:sqref>AI6:AI496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Q461"/>
  <sheetViews>
    <sheetView view="pageLayout" zoomScaleNormal="80" workbookViewId="0">
      <selection activeCell="K20" sqref="K20:K22"/>
    </sheetView>
  </sheetViews>
  <sheetFormatPr baseColWidth="10" defaultColWidth="9.140625" defaultRowHeight="11.25" outlineLevelCol="1" x14ac:dyDescent="0.2"/>
  <cols>
    <col min="1" max="1" width="17" style="24" customWidth="1"/>
    <col min="2" max="2" width="12.5703125" style="24" customWidth="1"/>
    <col min="3" max="3" width="10.5703125" style="24" customWidth="1"/>
    <col min="4" max="5" width="21.140625" style="24" customWidth="1"/>
    <col min="6" max="6" width="37.28515625" style="24" customWidth="1"/>
    <col min="7" max="7" width="17.28515625" style="24" customWidth="1"/>
    <col min="8" max="9" width="9.140625" style="24"/>
    <col min="10" max="10" width="10.85546875" style="24" customWidth="1"/>
    <col min="11" max="11" width="15.140625" style="24" customWidth="1"/>
    <col min="12" max="12" width="11" style="24" customWidth="1"/>
    <col min="13" max="13" width="7.140625" style="24" customWidth="1" outlineLevel="1"/>
    <col min="14" max="14" width="9.5703125" style="24" customWidth="1" outlineLevel="1"/>
    <col min="15" max="15" width="13.28515625" style="24" customWidth="1" outlineLevel="1"/>
    <col min="16" max="16" width="8.7109375" style="24" customWidth="1" outlineLevel="1"/>
    <col min="17" max="17" width="33.140625" style="24" customWidth="1"/>
    <col min="18" max="255" width="9.140625" style="24"/>
    <col min="256" max="256" width="17" style="24" customWidth="1"/>
    <col min="257" max="257" width="12.5703125" style="24" customWidth="1"/>
    <col min="258" max="258" width="9.140625" style="24"/>
    <col min="259" max="260" width="21.140625" style="24" customWidth="1"/>
    <col min="261" max="261" width="37.28515625" style="24" customWidth="1"/>
    <col min="262" max="262" width="17.28515625" style="24" customWidth="1"/>
    <col min="263" max="265" width="9.140625" style="24"/>
    <col min="266" max="266" width="10.7109375" style="24" customWidth="1"/>
    <col min="267" max="267" width="10.85546875" style="24" customWidth="1"/>
    <col min="268" max="268" width="11" style="24" customWidth="1"/>
    <col min="269" max="269" width="7.140625" style="24" customWidth="1"/>
    <col min="270" max="270" width="9.5703125" style="24" customWidth="1"/>
    <col min="271" max="271" width="13.28515625" style="24" customWidth="1"/>
    <col min="272" max="272" width="8.7109375" style="24" customWidth="1"/>
    <col min="273" max="273" width="33.140625" style="24" customWidth="1"/>
    <col min="274" max="511" width="9.140625" style="24"/>
    <col min="512" max="512" width="17" style="24" customWidth="1"/>
    <col min="513" max="513" width="12.5703125" style="24" customWidth="1"/>
    <col min="514" max="514" width="9.140625" style="24"/>
    <col min="515" max="516" width="21.140625" style="24" customWidth="1"/>
    <col min="517" max="517" width="37.28515625" style="24" customWidth="1"/>
    <col min="518" max="518" width="17.28515625" style="24" customWidth="1"/>
    <col min="519" max="521" width="9.140625" style="24"/>
    <col min="522" max="522" width="10.7109375" style="24" customWidth="1"/>
    <col min="523" max="523" width="10.85546875" style="24" customWidth="1"/>
    <col min="524" max="524" width="11" style="24" customWidth="1"/>
    <col min="525" max="525" width="7.140625" style="24" customWidth="1"/>
    <col min="526" max="526" width="9.5703125" style="24" customWidth="1"/>
    <col min="527" max="527" width="13.28515625" style="24" customWidth="1"/>
    <col min="528" max="528" width="8.7109375" style="24" customWidth="1"/>
    <col min="529" max="529" width="33.140625" style="24" customWidth="1"/>
    <col min="530" max="767" width="9.140625" style="24"/>
    <col min="768" max="768" width="17" style="24" customWidth="1"/>
    <col min="769" max="769" width="12.5703125" style="24" customWidth="1"/>
    <col min="770" max="770" width="9.140625" style="24"/>
    <col min="771" max="772" width="21.140625" style="24" customWidth="1"/>
    <col min="773" max="773" width="37.28515625" style="24" customWidth="1"/>
    <col min="774" max="774" width="17.28515625" style="24" customWidth="1"/>
    <col min="775" max="777" width="9.140625" style="24"/>
    <col min="778" max="778" width="10.7109375" style="24" customWidth="1"/>
    <col min="779" max="779" width="10.85546875" style="24" customWidth="1"/>
    <col min="780" max="780" width="11" style="24" customWidth="1"/>
    <col min="781" max="781" width="7.140625" style="24" customWidth="1"/>
    <col min="782" max="782" width="9.5703125" style="24" customWidth="1"/>
    <col min="783" max="783" width="13.28515625" style="24" customWidth="1"/>
    <col min="784" max="784" width="8.7109375" style="24" customWidth="1"/>
    <col min="785" max="785" width="33.140625" style="24" customWidth="1"/>
    <col min="786" max="1023" width="9.140625" style="24"/>
    <col min="1024" max="1024" width="17" style="24" customWidth="1"/>
    <col min="1025" max="1025" width="12.5703125" style="24" customWidth="1"/>
    <col min="1026" max="1026" width="9.140625" style="24"/>
    <col min="1027" max="1028" width="21.140625" style="24" customWidth="1"/>
    <col min="1029" max="1029" width="37.28515625" style="24" customWidth="1"/>
    <col min="1030" max="1030" width="17.28515625" style="24" customWidth="1"/>
    <col min="1031" max="1033" width="9.140625" style="24"/>
    <col min="1034" max="1034" width="10.7109375" style="24" customWidth="1"/>
    <col min="1035" max="1035" width="10.85546875" style="24" customWidth="1"/>
    <col min="1036" max="1036" width="11" style="24" customWidth="1"/>
    <col min="1037" max="1037" width="7.140625" style="24" customWidth="1"/>
    <col min="1038" max="1038" width="9.5703125" style="24" customWidth="1"/>
    <col min="1039" max="1039" width="13.28515625" style="24" customWidth="1"/>
    <col min="1040" max="1040" width="8.7109375" style="24" customWidth="1"/>
    <col min="1041" max="1041" width="33.140625" style="24" customWidth="1"/>
    <col min="1042" max="1279" width="9.140625" style="24"/>
    <col min="1280" max="1280" width="17" style="24" customWidth="1"/>
    <col min="1281" max="1281" width="12.5703125" style="24" customWidth="1"/>
    <col min="1282" max="1282" width="9.140625" style="24"/>
    <col min="1283" max="1284" width="21.140625" style="24" customWidth="1"/>
    <col min="1285" max="1285" width="37.28515625" style="24" customWidth="1"/>
    <col min="1286" max="1286" width="17.28515625" style="24" customWidth="1"/>
    <col min="1287" max="1289" width="9.140625" style="24"/>
    <col min="1290" max="1290" width="10.7109375" style="24" customWidth="1"/>
    <col min="1291" max="1291" width="10.85546875" style="24" customWidth="1"/>
    <col min="1292" max="1292" width="11" style="24" customWidth="1"/>
    <col min="1293" max="1293" width="7.140625" style="24" customWidth="1"/>
    <col min="1294" max="1294" width="9.5703125" style="24" customWidth="1"/>
    <col min="1295" max="1295" width="13.28515625" style="24" customWidth="1"/>
    <col min="1296" max="1296" width="8.7109375" style="24" customWidth="1"/>
    <col min="1297" max="1297" width="33.140625" style="24" customWidth="1"/>
    <col min="1298" max="1535" width="9.140625" style="24"/>
    <col min="1536" max="1536" width="17" style="24" customWidth="1"/>
    <col min="1537" max="1537" width="12.5703125" style="24" customWidth="1"/>
    <col min="1538" max="1538" width="9.140625" style="24"/>
    <col min="1539" max="1540" width="21.140625" style="24" customWidth="1"/>
    <col min="1541" max="1541" width="37.28515625" style="24" customWidth="1"/>
    <col min="1542" max="1542" width="17.28515625" style="24" customWidth="1"/>
    <col min="1543" max="1545" width="9.140625" style="24"/>
    <col min="1546" max="1546" width="10.7109375" style="24" customWidth="1"/>
    <col min="1547" max="1547" width="10.85546875" style="24" customWidth="1"/>
    <col min="1548" max="1548" width="11" style="24" customWidth="1"/>
    <col min="1549" max="1549" width="7.140625" style="24" customWidth="1"/>
    <col min="1550" max="1550" width="9.5703125" style="24" customWidth="1"/>
    <col min="1551" max="1551" width="13.28515625" style="24" customWidth="1"/>
    <col min="1552" max="1552" width="8.7109375" style="24" customWidth="1"/>
    <col min="1553" max="1553" width="33.140625" style="24" customWidth="1"/>
    <col min="1554" max="1791" width="9.140625" style="24"/>
    <col min="1792" max="1792" width="17" style="24" customWidth="1"/>
    <col min="1793" max="1793" width="12.5703125" style="24" customWidth="1"/>
    <col min="1794" max="1794" width="9.140625" style="24"/>
    <col min="1795" max="1796" width="21.140625" style="24" customWidth="1"/>
    <col min="1797" max="1797" width="37.28515625" style="24" customWidth="1"/>
    <col min="1798" max="1798" width="17.28515625" style="24" customWidth="1"/>
    <col min="1799" max="1801" width="9.140625" style="24"/>
    <col min="1802" max="1802" width="10.7109375" style="24" customWidth="1"/>
    <col min="1803" max="1803" width="10.85546875" style="24" customWidth="1"/>
    <col min="1804" max="1804" width="11" style="24" customWidth="1"/>
    <col min="1805" max="1805" width="7.140625" style="24" customWidth="1"/>
    <col min="1806" max="1806" width="9.5703125" style="24" customWidth="1"/>
    <col min="1807" max="1807" width="13.28515625" style="24" customWidth="1"/>
    <col min="1808" max="1808" width="8.7109375" style="24" customWidth="1"/>
    <col min="1809" max="1809" width="33.140625" style="24" customWidth="1"/>
    <col min="1810" max="2047" width="9.140625" style="24"/>
    <col min="2048" max="2048" width="17" style="24" customWidth="1"/>
    <col min="2049" max="2049" width="12.5703125" style="24" customWidth="1"/>
    <col min="2050" max="2050" width="9.140625" style="24"/>
    <col min="2051" max="2052" width="21.140625" style="24" customWidth="1"/>
    <col min="2053" max="2053" width="37.28515625" style="24" customWidth="1"/>
    <col min="2054" max="2054" width="17.28515625" style="24" customWidth="1"/>
    <col min="2055" max="2057" width="9.140625" style="24"/>
    <col min="2058" max="2058" width="10.7109375" style="24" customWidth="1"/>
    <col min="2059" max="2059" width="10.85546875" style="24" customWidth="1"/>
    <col min="2060" max="2060" width="11" style="24" customWidth="1"/>
    <col min="2061" max="2061" width="7.140625" style="24" customWidth="1"/>
    <col min="2062" max="2062" width="9.5703125" style="24" customWidth="1"/>
    <col min="2063" max="2063" width="13.28515625" style="24" customWidth="1"/>
    <col min="2064" max="2064" width="8.7109375" style="24" customWidth="1"/>
    <col min="2065" max="2065" width="33.140625" style="24" customWidth="1"/>
    <col min="2066" max="2303" width="9.140625" style="24"/>
    <col min="2304" max="2304" width="17" style="24" customWidth="1"/>
    <col min="2305" max="2305" width="12.5703125" style="24" customWidth="1"/>
    <col min="2306" max="2306" width="9.140625" style="24"/>
    <col min="2307" max="2308" width="21.140625" style="24" customWidth="1"/>
    <col min="2309" max="2309" width="37.28515625" style="24" customWidth="1"/>
    <col min="2310" max="2310" width="17.28515625" style="24" customWidth="1"/>
    <col min="2311" max="2313" width="9.140625" style="24"/>
    <col min="2314" max="2314" width="10.7109375" style="24" customWidth="1"/>
    <col min="2315" max="2315" width="10.85546875" style="24" customWidth="1"/>
    <col min="2316" max="2316" width="11" style="24" customWidth="1"/>
    <col min="2317" max="2317" width="7.140625" style="24" customWidth="1"/>
    <col min="2318" max="2318" width="9.5703125" style="24" customWidth="1"/>
    <col min="2319" max="2319" width="13.28515625" style="24" customWidth="1"/>
    <col min="2320" max="2320" width="8.7109375" style="24" customWidth="1"/>
    <col min="2321" max="2321" width="33.140625" style="24" customWidth="1"/>
    <col min="2322" max="2559" width="9.140625" style="24"/>
    <col min="2560" max="2560" width="17" style="24" customWidth="1"/>
    <col min="2561" max="2561" width="12.5703125" style="24" customWidth="1"/>
    <col min="2562" max="2562" width="9.140625" style="24"/>
    <col min="2563" max="2564" width="21.140625" style="24" customWidth="1"/>
    <col min="2565" max="2565" width="37.28515625" style="24" customWidth="1"/>
    <col min="2566" max="2566" width="17.28515625" style="24" customWidth="1"/>
    <col min="2567" max="2569" width="9.140625" style="24"/>
    <col min="2570" max="2570" width="10.7109375" style="24" customWidth="1"/>
    <col min="2571" max="2571" width="10.85546875" style="24" customWidth="1"/>
    <col min="2572" max="2572" width="11" style="24" customWidth="1"/>
    <col min="2573" max="2573" width="7.140625" style="24" customWidth="1"/>
    <col min="2574" max="2574" width="9.5703125" style="24" customWidth="1"/>
    <col min="2575" max="2575" width="13.28515625" style="24" customWidth="1"/>
    <col min="2576" max="2576" width="8.7109375" style="24" customWidth="1"/>
    <col min="2577" max="2577" width="33.140625" style="24" customWidth="1"/>
    <col min="2578" max="2815" width="9.140625" style="24"/>
    <col min="2816" max="2816" width="17" style="24" customWidth="1"/>
    <col min="2817" max="2817" width="12.5703125" style="24" customWidth="1"/>
    <col min="2818" max="2818" width="9.140625" style="24"/>
    <col min="2819" max="2820" width="21.140625" style="24" customWidth="1"/>
    <col min="2821" max="2821" width="37.28515625" style="24" customWidth="1"/>
    <col min="2822" max="2822" width="17.28515625" style="24" customWidth="1"/>
    <col min="2823" max="2825" width="9.140625" style="24"/>
    <col min="2826" max="2826" width="10.7109375" style="24" customWidth="1"/>
    <col min="2827" max="2827" width="10.85546875" style="24" customWidth="1"/>
    <col min="2828" max="2828" width="11" style="24" customWidth="1"/>
    <col min="2829" max="2829" width="7.140625" style="24" customWidth="1"/>
    <col min="2830" max="2830" width="9.5703125" style="24" customWidth="1"/>
    <col min="2831" max="2831" width="13.28515625" style="24" customWidth="1"/>
    <col min="2832" max="2832" width="8.7109375" style="24" customWidth="1"/>
    <col min="2833" max="2833" width="33.140625" style="24" customWidth="1"/>
    <col min="2834" max="3071" width="9.140625" style="24"/>
    <col min="3072" max="3072" width="17" style="24" customWidth="1"/>
    <col min="3073" max="3073" width="12.5703125" style="24" customWidth="1"/>
    <col min="3074" max="3074" width="9.140625" style="24"/>
    <col min="3075" max="3076" width="21.140625" style="24" customWidth="1"/>
    <col min="3077" max="3077" width="37.28515625" style="24" customWidth="1"/>
    <col min="3078" max="3078" width="17.28515625" style="24" customWidth="1"/>
    <col min="3079" max="3081" width="9.140625" style="24"/>
    <col min="3082" max="3082" width="10.7109375" style="24" customWidth="1"/>
    <col min="3083" max="3083" width="10.85546875" style="24" customWidth="1"/>
    <col min="3084" max="3084" width="11" style="24" customWidth="1"/>
    <col min="3085" max="3085" width="7.140625" style="24" customWidth="1"/>
    <col min="3086" max="3086" width="9.5703125" style="24" customWidth="1"/>
    <col min="3087" max="3087" width="13.28515625" style="24" customWidth="1"/>
    <col min="3088" max="3088" width="8.7109375" style="24" customWidth="1"/>
    <col min="3089" max="3089" width="33.140625" style="24" customWidth="1"/>
    <col min="3090" max="3327" width="9.140625" style="24"/>
    <col min="3328" max="3328" width="17" style="24" customWidth="1"/>
    <col min="3329" max="3329" width="12.5703125" style="24" customWidth="1"/>
    <col min="3330" max="3330" width="9.140625" style="24"/>
    <col min="3331" max="3332" width="21.140625" style="24" customWidth="1"/>
    <col min="3333" max="3333" width="37.28515625" style="24" customWidth="1"/>
    <col min="3334" max="3334" width="17.28515625" style="24" customWidth="1"/>
    <col min="3335" max="3337" width="9.140625" style="24"/>
    <col min="3338" max="3338" width="10.7109375" style="24" customWidth="1"/>
    <col min="3339" max="3339" width="10.85546875" style="24" customWidth="1"/>
    <col min="3340" max="3340" width="11" style="24" customWidth="1"/>
    <col min="3341" max="3341" width="7.140625" style="24" customWidth="1"/>
    <col min="3342" max="3342" width="9.5703125" style="24" customWidth="1"/>
    <col min="3343" max="3343" width="13.28515625" style="24" customWidth="1"/>
    <col min="3344" max="3344" width="8.7109375" style="24" customWidth="1"/>
    <col min="3345" max="3345" width="33.140625" style="24" customWidth="1"/>
    <col min="3346" max="3583" width="9.140625" style="24"/>
    <col min="3584" max="3584" width="17" style="24" customWidth="1"/>
    <col min="3585" max="3585" width="12.5703125" style="24" customWidth="1"/>
    <col min="3586" max="3586" width="9.140625" style="24"/>
    <col min="3587" max="3588" width="21.140625" style="24" customWidth="1"/>
    <col min="3589" max="3589" width="37.28515625" style="24" customWidth="1"/>
    <col min="3590" max="3590" width="17.28515625" style="24" customWidth="1"/>
    <col min="3591" max="3593" width="9.140625" style="24"/>
    <col min="3594" max="3594" width="10.7109375" style="24" customWidth="1"/>
    <col min="3595" max="3595" width="10.85546875" style="24" customWidth="1"/>
    <col min="3596" max="3596" width="11" style="24" customWidth="1"/>
    <col min="3597" max="3597" width="7.140625" style="24" customWidth="1"/>
    <col min="3598" max="3598" width="9.5703125" style="24" customWidth="1"/>
    <col min="3599" max="3599" width="13.28515625" style="24" customWidth="1"/>
    <col min="3600" max="3600" width="8.7109375" style="24" customWidth="1"/>
    <col min="3601" max="3601" width="33.140625" style="24" customWidth="1"/>
    <col min="3602" max="3839" width="9.140625" style="24"/>
    <col min="3840" max="3840" width="17" style="24" customWidth="1"/>
    <col min="3841" max="3841" width="12.5703125" style="24" customWidth="1"/>
    <col min="3842" max="3842" width="9.140625" style="24"/>
    <col min="3843" max="3844" width="21.140625" style="24" customWidth="1"/>
    <col min="3845" max="3845" width="37.28515625" style="24" customWidth="1"/>
    <col min="3846" max="3846" width="17.28515625" style="24" customWidth="1"/>
    <col min="3847" max="3849" width="9.140625" style="24"/>
    <col min="3850" max="3850" width="10.7109375" style="24" customWidth="1"/>
    <col min="3851" max="3851" width="10.85546875" style="24" customWidth="1"/>
    <col min="3852" max="3852" width="11" style="24" customWidth="1"/>
    <col min="3853" max="3853" width="7.140625" style="24" customWidth="1"/>
    <col min="3854" max="3854" width="9.5703125" style="24" customWidth="1"/>
    <col min="3855" max="3855" width="13.28515625" style="24" customWidth="1"/>
    <col min="3856" max="3856" width="8.7109375" style="24" customWidth="1"/>
    <col min="3857" max="3857" width="33.140625" style="24" customWidth="1"/>
    <col min="3858" max="4095" width="9.140625" style="24"/>
    <col min="4096" max="4096" width="17" style="24" customWidth="1"/>
    <col min="4097" max="4097" width="12.5703125" style="24" customWidth="1"/>
    <col min="4098" max="4098" width="9.140625" style="24"/>
    <col min="4099" max="4100" width="21.140625" style="24" customWidth="1"/>
    <col min="4101" max="4101" width="37.28515625" style="24" customWidth="1"/>
    <col min="4102" max="4102" width="17.28515625" style="24" customWidth="1"/>
    <col min="4103" max="4105" width="9.140625" style="24"/>
    <col min="4106" max="4106" width="10.7109375" style="24" customWidth="1"/>
    <col min="4107" max="4107" width="10.85546875" style="24" customWidth="1"/>
    <col min="4108" max="4108" width="11" style="24" customWidth="1"/>
    <col min="4109" max="4109" width="7.140625" style="24" customWidth="1"/>
    <col min="4110" max="4110" width="9.5703125" style="24" customWidth="1"/>
    <col min="4111" max="4111" width="13.28515625" style="24" customWidth="1"/>
    <col min="4112" max="4112" width="8.7109375" style="24" customWidth="1"/>
    <col min="4113" max="4113" width="33.140625" style="24" customWidth="1"/>
    <col min="4114" max="4351" width="9.140625" style="24"/>
    <col min="4352" max="4352" width="17" style="24" customWidth="1"/>
    <col min="4353" max="4353" width="12.5703125" style="24" customWidth="1"/>
    <col min="4354" max="4354" width="9.140625" style="24"/>
    <col min="4355" max="4356" width="21.140625" style="24" customWidth="1"/>
    <col min="4357" max="4357" width="37.28515625" style="24" customWidth="1"/>
    <col min="4358" max="4358" width="17.28515625" style="24" customWidth="1"/>
    <col min="4359" max="4361" width="9.140625" style="24"/>
    <col min="4362" max="4362" width="10.7109375" style="24" customWidth="1"/>
    <col min="4363" max="4363" width="10.85546875" style="24" customWidth="1"/>
    <col min="4364" max="4364" width="11" style="24" customWidth="1"/>
    <col min="4365" max="4365" width="7.140625" style="24" customWidth="1"/>
    <col min="4366" max="4366" width="9.5703125" style="24" customWidth="1"/>
    <col min="4367" max="4367" width="13.28515625" style="24" customWidth="1"/>
    <col min="4368" max="4368" width="8.7109375" style="24" customWidth="1"/>
    <col min="4369" max="4369" width="33.140625" style="24" customWidth="1"/>
    <col min="4370" max="4607" width="9.140625" style="24"/>
    <col min="4608" max="4608" width="17" style="24" customWidth="1"/>
    <col min="4609" max="4609" width="12.5703125" style="24" customWidth="1"/>
    <col min="4610" max="4610" width="9.140625" style="24"/>
    <col min="4611" max="4612" width="21.140625" style="24" customWidth="1"/>
    <col min="4613" max="4613" width="37.28515625" style="24" customWidth="1"/>
    <col min="4614" max="4614" width="17.28515625" style="24" customWidth="1"/>
    <col min="4615" max="4617" width="9.140625" style="24"/>
    <col min="4618" max="4618" width="10.7109375" style="24" customWidth="1"/>
    <col min="4619" max="4619" width="10.85546875" style="24" customWidth="1"/>
    <col min="4620" max="4620" width="11" style="24" customWidth="1"/>
    <col min="4621" max="4621" width="7.140625" style="24" customWidth="1"/>
    <col min="4622" max="4622" width="9.5703125" style="24" customWidth="1"/>
    <col min="4623" max="4623" width="13.28515625" style="24" customWidth="1"/>
    <col min="4624" max="4624" width="8.7109375" style="24" customWidth="1"/>
    <col min="4625" max="4625" width="33.140625" style="24" customWidth="1"/>
    <col min="4626" max="4863" width="9.140625" style="24"/>
    <col min="4864" max="4864" width="17" style="24" customWidth="1"/>
    <col min="4865" max="4865" width="12.5703125" style="24" customWidth="1"/>
    <col min="4866" max="4866" width="9.140625" style="24"/>
    <col min="4867" max="4868" width="21.140625" style="24" customWidth="1"/>
    <col min="4869" max="4869" width="37.28515625" style="24" customWidth="1"/>
    <col min="4870" max="4870" width="17.28515625" style="24" customWidth="1"/>
    <col min="4871" max="4873" width="9.140625" style="24"/>
    <col min="4874" max="4874" width="10.7109375" style="24" customWidth="1"/>
    <col min="4875" max="4875" width="10.85546875" style="24" customWidth="1"/>
    <col min="4876" max="4876" width="11" style="24" customWidth="1"/>
    <col min="4877" max="4877" width="7.140625" style="24" customWidth="1"/>
    <col min="4878" max="4878" width="9.5703125" style="24" customWidth="1"/>
    <col min="4879" max="4879" width="13.28515625" style="24" customWidth="1"/>
    <col min="4880" max="4880" width="8.7109375" style="24" customWidth="1"/>
    <col min="4881" max="4881" width="33.140625" style="24" customWidth="1"/>
    <col min="4882" max="5119" width="9.140625" style="24"/>
    <col min="5120" max="5120" width="17" style="24" customWidth="1"/>
    <col min="5121" max="5121" width="12.5703125" style="24" customWidth="1"/>
    <col min="5122" max="5122" width="9.140625" style="24"/>
    <col min="5123" max="5124" width="21.140625" style="24" customWidth="1"/>
    <col min="5125" max="5125" width="37.28515625" style="24" customWidth="1"/>
    <col min="5126" max="5126" width="17.28515625" style="24" customWidth="1"/>
    <col min="5127" max="5129" width="9.140625" style="24"/>
    <col min="5130" max="5130" width="10.7109375" style="24" customWidth="1"/>
    <col min="5131" max="5131" width="10.85546875" style="24" customWidth="1"/>
    <col min="5132" max="5132" width="11" style="24" customWidth="1"/>
    <col min="5133" max="5133" width="7.140625" style="24" customWidth="1"/>
    <col min="5134" max="5134" width="9.5703125" style="24" customWidth="1"/>
    <col min="5135" max="5135" width="13.28515625" style="24" customWidth="1"/>
    <col min="5136" max="5136" width="8.7109375" style="24" customWidth="1"/>
    <col min="5137" max="5137" width="33.140625" style="24" customWidth="1"/>
    <col min="5138" max="5375" width="9.140625" style="24"/>
    <col min="5376" max="5376" width="17" style="24" customWidth="1"/>
    <col min="5377" max="5377" width="12.5703125" style="24" customWidth="1"/>
    <col min="5378" max="5378" width="9.140625" style="24"/>
    <col min="5379" max="5380" width="21.140625" style="24" customWidth="1"/>
    <col min="5381" max="5381" width="37.28515625" style="24" customWidth="1"/>
    <col min="5382" max="5382" width="17.28515625" style="24" customWidth="1"/>
    <col min="5383" max="5385" width="9.140625" style="24"/>
    <col min="5386" max="5386" width="10.7109375" style="24" customWidth="1"/>
    <col min="5387" max="5387" width="10.85546875" style="24" customWidth="1"/>
    <col min="5388" max="5388" width="11" style="24" customWidth="1"/>
    <col min="5389" max="5389" width="7.140625" style="24" customWidth="1"/>
    <col min="5390" max="5390" width="9.5703125" style="24" customWidth="1"/>
    <col min="5391" max="5391" width="13.28515625" style="24" customWidth="1"/>
    <col min="5392" max="5392" width="8.7109375" style="24" customWidth="1"/>
    <col min="5393" max="5393" width="33.140625" style="24" customWidth="1"/>
    <col min="5394" max="5631" width="9.140625" style="24"/>
    <col min="5632" max="5632" width="17" style="24" customWidth="1"/>
    <col min="5633" max="5633" width="12.5703125" style="24" customWidth="1"/>
    <col min="5634" max="5634" width="9.140625" style="24"/>
    <col min="5635" max="5636" width="21.140625" style="24" customWidth="1"/>
    <col min="5637" max="5637" width="37.28515625" style="24" customWidth="1"/>
    <col min="5638" max="5638" width="17.28515625" style="24" customWidth="1"/>
    <col min="5639" max="5641" width="9.140625" style="24"/>
    <col min="5642" max="5642" width="10.7109375" style="24" customWidth="1"/>
    <col min="5643" max="5643" width="10.85546875" style="24" customWidth="1"/>
    <col min="5644" max="5644" width="11" style="24" customWidth="1"/>
    <col min="5645" max="5645" width="7.140625" style="24" customWidth="1"/>
    <col min="5646" max="5646" width="9.5703125" style="24" customWidth="1"/>
    <col min="5647" max="5647" width="13.28515625" style="24" customWidth="1"/>
    <col min="5648" max="5648" width="8.7109375" style="24" customWidth="1"/>
    <col min="5649" max="5649" width="33.140625" style="24" customWidth="1"/>
    <col min="5650" max="5887" width="9.140625" style="24"/>
    <col min="5888" max="5888" width="17" style="24" customWidth="1"/>
    <col min="5889" max="5889" width="12.5703125" style="24" customWidth="1"/>
    <col min="5890" max="5890" width="9.140625" style="24"/>
    <col min="5891" max="5892" width="21.140625" style="24" customWidth="1"/>
    <col min="5893" max="5893" width="37.28515625" style="24" customWidth="1"/>
    <col min="5894" max="5894" width="17.28515625" style="24" customWidth="1"/>
    <col min="5895" max="5897" width="9.140625" style="24"/>
    <col min="5898" max="5898" width="10.7109375" style="24" customWidth="1"/>
    <col min="5899" max="5899" width="10.85546875" style="24" customWidth="1"/>
    <col min="5900" max="5900" width="11" style="24" customWidth="1"/>
    <col min="5901" max="5901" width="7.140625" style="24" customWidth="1"/>
    <col min="5902" max="5902" width="9.5703125" style="24" customWidth="1"/>
    <col min="5903" max="5903" width="13.28515625" style="24" customWidth="1"/>
    <col min="5904" max="5904" width="8.7109375" style="24" customWidth="1"/>
    <col min="5905" max="5905" width="33.140625" style="24" customWidth="1"/>
    <col min="5906" max="6143" width="9.140625" style="24"/>
    <col min="6144" max="6144" width="17" style="24" customWidth="1"/>
    <col min="6145" max="6145" width="12.5703125" style="24" customWidth="1"/>
    <col min="6146" max="6146" width="9.140625" style="24"/>
    <col min="6147" max="6148" width="21.140625" style="24" customWidth="1"/>
    <col min="6149" max="6149" width="37.28515625" style="24" customWidth="1"/>
    <col min="6150" max="6150" width="17.28515625" style="24" customWidth="1"/>
    <col min="6151" max="6153" width="9.140625" style="24"/>
    <col min="6154" max="6154" width="10.7109375" style="24" customWidth="1"/>
    <col min="6155" max="6155" width="10.85546875" style="24" customWidth="1"/>
    <col min="6156" max="6156" width="11" style="24" customWidth="1"/>
    <col min="6157" max="6157" width="7.140625" style="24" customWidth="1"/>
    <col min="6158" max="6158" width="9.5703125" style="24" customWidth="1"/>
    <col min="6159" max="6159" width="13.28515625" style="24" customWidth="1"/>
    <col min="6160" max="6160" width="8.7109375" style="24" customWidth="1"/>
    <col min="6161" max="6161" width="33.140625" style="24" customWidth="1"/>
    <col min="6162" max="6399" width="9.140625" style="24"/>
    <col min="6400" max="6400" width="17" style="24" customWidth="1"/>
    <col min="6401" max="6401" width="12.5703125" style="24" customWidth="1"/>
    <col min="6402" max="6402" width="9.140625" style="24"/>
    <col min="6403" max="6404" width="21.140625" style="24" customWidth="1"/>
    <col min="6405" max="6405" width="37.28515625" style="24" customWidth="1"/>
    <col min="6406" max="6406" width="17.28515625" style="24" customWidth="1"/>
    <col min="6407" max="6409" width="9.140625" style="24"/>
    <col min="6410" max="6410" width="10.7109375" style="24" customWidth="1"/>
    <col min="6411" max="6411" width="10.85546875" style="24" customWidth="1"/>
    <col min="6412" max="6412" width="11" style="24" customWidth="1"/>
    <col min="6413" max="6413" width="7.140625" style="24" customWidth="1"/>
    <col min="6414" max="6414" width="9.5703125" style="24" customWidth="1"/>
    <col min="6415" max="6415" width="13.28515625" style="24" customWidth="1"/>
    <col min="6416" max="6416" width="8.7109375" style="24" customWidth="1"/>
    <col min="6417" max="6417" width="33.140625" style="24" customWidth="1"/>
    <col min="6418" max="6655" width="9.140625" style="24"/>
    <col min="6656" max="6656" width="17" style="24" customWidth="1"/>
    <col min="6657" max="6657" width="12.5703125" style="24" customWidth="1"/>
    <col min="6658" max="6658" width="9.140625" style="24"/>
    <col min="6659" max="6660" width="21.140625" style="24" customWidth="1"/>
    <col min="6661" max="6661" width="37.28515625" style="24" customWidth="1"/>
    <col min="6662" max="6662" width="17.28515625" style="24" customWidth="1"/>
    <col min="6663" max="6665" width="9.140625" style="24"/>
    <col min="6666" max="6666" width="10.7109375" style="24" customWidth="1"/>
    <col min="6667" max="6667" width="10.85546875" style="24" customWidth="1"/>
    <col min="6668" max="6668" width="11" style="24" customWidth="1"/>
    <col min="6669" max="6669" width="7.140625" style="24" customWidth="1"/>
    <col min="6670" max="6670" width="9.5703125" style="24" customWidth="1"/>
    <col min="6671" max="6671" width="13.28515625" style="24" customWidth="1"/>
    <col min="6672" max="6672" width="8.7109375" style="24" customWidth="1"/>
    <col min="6673" max="6673" width="33.140625" style="24" customWidth="1"/>
    <col min="6674" max="6911" width="9.140625" style="24"/>
    <col min="6912" max="6912" width="17" style="24" customWidth="1"/>
    <col min="6913" max="6913" width="12.5703125" style="24" customWidth="1"/>
    <col min="6914" max="6914" width="9.140625" style="24"/>
    <col min="6915" max="6916" width="21.140625" style="24" customWidth="1"/>
    <col min="6917" max="6917" width="37.28515625" style="24" customWidth="1"/>
    <col min="6918" max="6918" width="17.28515625" style="24" customWidth="1"/>
    <col min="6919" max="6921" width="9.140625" style="24"/>
    <col min="6922" max="6922" width="10.7109375" style="24" customWidth="1"/>
    <col min="6923" max="6923" width="10.85546875" style="24" customWidth="1"/>
    <col min="6924" max="6924" width="11" style="24" customWidth="1"/>
    <col min="6925" max="6925" width="7.140625" style="24" customWidth="1"/>
    <col min="6926" max="6926" width="9.5703125" style="24" customWidth="1"/>
    <col min="6927" max="6927" width="13.28515625" style="24" customWidth="1"/>
    <col min="6928" max="6928" width="8.7109375" style="24" customWidth="1"/>
    <col min="6929" max="6929" width="33.140625" style="24" customWidth="1"/>
    <col min="6930" max="7167" width="9.140625" style="24"/>
    <col min="7168" max="7168" width="17" style="24" customWidth="1"/>
    <col min="7169" max="7169" width="12.5703125" style="24" customWidth="1"/>
    <col min="7170" max="7170" width="9.140625" style="24"/>
    <col min="7171" max="7172" width="21.140625" style="24" customWidth="1"/>
    <col min="7173" max="7173" width="37.28515625" style="24" customWidth="1"/>
    <col min="7174" max="7174" width="17.28515625" style="24" customWidth="1"/>
    <col min="7175" max="7177" width="9.140625" style="24"/>
    <col min="7178" max="7178" width="10.7109375" style="24" customWidth="1"/>
    <col min="7179" max="7179" width="10.85546875" style="24" customWidth="1"/>
    <col min="7180" max="7180" width="11" style="24" customWidth="1"/>
    <col min="7181" max="7181" width="7.140625" style="24" customWidth="1"/>
    <col min="7182" max="7182" width="9.5703125" style="24" customWidth="1"/>
    <col min="7183" max="7183" width="13.28515625" style="24" customWidth="1"/>
    <col min="7184" max="7184" width="8.7109375" style="24" customWidth="1"/>
    <col min="7185" max="7185" width="33.140625" style="24" customWidth="1"/>
    <col min="7186" max="7423" width="9.140625" style="24"/>
    <col min="7424" max="7424" width="17" style="24" customWidth="1"/>
    <col min="7425" max="7425" width="12.5703125" style="24" customWidth="1"/>
    <col min="7426" max="7426" width="9.140625" style="24"/>
    <col min="7427" max="7428" width="21.140625" style="24" customWidth="1"/>
    <col min="7429" max="7429" width="37.28515625" style="24" customWidth="1"/>
    <col min="7430" max="7430" width="17.28515625" style="24" customWidth="1"/>
    <col min="7431" max="7433" width="9.140625" style="24"/>
    <col min="7434" max="7434" width="10.7109375" style="24" customWidth="1"/>
    <col min="7435" max="7435" width="10.85546875" style="24" customWidth="1"/>
    <col min="7436" max="7436" width="11" style="24" customWidth="1"/>
    <col min="7437" max="7437" width="7.140625" style="24" customWidth="1"/>
    <col min="7438" max="7438" width="9.5703125" style="24" customWidth="1"/>
    <col min="7439" max="7439" width="13.28515625" style="24" customWidth="1"/>
    <col min="7440" max="7440" width="8.7109375" style="24" customWidth="1"/>
    <col min="7441" max="7441" width="33.140625" style="24" customWidth="1"/>
    <col min="7442" max="7679" width="9.140625" style="24"/>
    <col min="7680" max="7680" width="17" style="24" customWidth="1"/>
    <col min="7681" max="7681" width="12.5703125" style="24" customWidth="1"/>
    <col min="7682" max="7682" width="9.140625" style="24"/>
    <col min="7683" max="7684" width="21.140625" style="24" customWidth="1"/>
    <col min="7685" max="7685" width="37.28515625" style="24" customWidth="1"/>
    <col min="7686" max="7686" width="17.28515625" style="24" customWidth="1"/>
    <col min="7687" max="7689" width="9.140625" style="24"/>
    <col min="7690" max="7690" width="10.7109375" style="24" customWidth="1"/>
    <col min="7691" max="7691" width="10.85546875" style="24" customWidth="1"/>
    <col min="7692" max="7692" width="11" style="24" customWidth="1"/>
    <col min="7693" max="7693" width="7.140625" style="24" customWidth="1"/>
    <col min="7694" max="7694" width="9.5703125" style="24" customWidth="1"/>
    <col min="7695" max="7695" width="13.28515625" style="24" customWidth="1"/>
    <col min="7696" max="7696" width="8.7109375" style="24" customWidth="1"/>
    <col min="7697" max="7697" width="33.140625" style="24" customWidth="1"/>
    <col min="7698" max="7935" width="9.140625" style="24"/>
    <col min="7936" max="7936" width="17" style="24" customWidth="1"/>
    <col min="7937" max="7937" width="12.5703125" style="24" customWidth="1"/>
    <col min="7938" max="7938" width="9.140625" style="24"/>
    <col min="7939" max="7940" width="21.140625" style="24" customWidth="1"/>
    <col min="7941" max="7941" width="37.28515625" style="24" customWidth="1"/>
    <col min="7942" max="7942" width="17.28515625" style="24" customWidth="1"/>
    <col min="7943" max="7945" width="9.140625" style="24"/>
    <col min="7946" max="7946" width="10.7109375" style="24" customWidth="1"/>
    <col min="7947" max="7947" width="10.85546875" style="24" customWidth="1"/>
    <col min="7948" max="7948" width="11" style="24" customWidth="1"/>
    <col min="7949" max="7949" width="7.140625" style="24" customWidth="1"/>
    <col min="7950" max="7950" width="9.5703125" style="24" customWidth="1"/>
    <col min="7951" max="7951" width="13.28515625" style="24" customWidth="1"/>
    <col min="7952" max="7952" width="8.7109375" style="24" customWidth="1"/>
    <col min="7953" max="7953" width="33.140625" style="24" customWidth="1"/>
    <col min="7954" max="8191" width="9.140625" style="24"/>
    <col min="8192" max="8192" width="17" style="24" customWidth="1"/>
    <col min="8193" max="8193" width="12.5703125" style="24" customWidth="1"/>
    <col min="8194" max="8194" width="9.140625" style="24"/>
    <col min="8195" max="8196" width="21.140625" style="24" customWidth="1"/>
    <col min="8197" max="8197" width="37.28515625" style="24" customWidth="1"/>
    <col min="8198" max="8198" width="17.28515625" style="24" customWidth="1"/>
    <col min="8199" max="8201" width="9.140625" style="24"/>
    <col min="8202" max="8202" width="10.7109375" style="24" customWidth="1"/>
    <col min="8203" max="8203" width="10.85546875" style="24" customWidth="1"/>
    <col min="8204" max="8204" width="11" style="24" customWidth="1"/>
    <col min="8205" max="8205" width="7.140625" style="24" customWidth="1"/>
    <col min="8206" max="8206" width="9.5703125" style="24" customWidth="1"/>
    <col min="8207" max="8207" width="13.28515625" style="24" customWidth="1"/>
    <col min="8208" max="8208" width="8.7109375" style="24" customWidth="1"/>
    <col min="8209" max="8209" width="33.140625" style="24" customWidth="1"/>
    <col min="8210" max="8447" width="9.140625" style="24"/>
    <col min="8448" max="8448" width="17" style="24" customWidth="1"/>
    <col min="8449" max="8449" width="12.5703125" style="24" customWidth="1"/>
    <col min="8450" max="8450" width="9.140625" style="24"/>
    <col min="8451" max="8452" width="21.140625" style="24" customWidth="1"/>
    <col min="8453" max="8453" width="37.28515625" style="24" customWidth="1"/>
    <col min="8454" max="8454" width="17.28515625" style="24" customWidth="1"/>
    <col min="8455" max="8457" width="9.140625" style="24"/>
    <col min="8458" max="8458" width="10.7109375" style="24" customWidth="1"/>
    <col min="8459" max="8459" width="10.85546875" style="24" customWidth="1"/>
    <col min="8460" max="8460" width="11" style="24" customWidth="1"/>
    <col min="8461" max="8461" width="7.140625" style="24" customWidth="1"/>
    <col min="8462" max="8462" width="9.5703125" style="24" customWidth="1"/>
    <col min="8463" max="8463" width="13.28515625" style="24" customWidth="1"/>
    <col min="8464" max="8464" width="8.7109375" style="24" customWidth="1"/>
    <col min="8465" max="8465" width="33.140625" style="24" customWidth="1"/>
    <col min="8466" max="8703" width="9.140625" style="24"/>
    <col min="8704" max="8704" width="17" style="24" customWidth="1"/>
    <col min="8705" max="8705" width="12.5703125" style="24" customWidth="1"/>
    <col min="8706" max="8706" width="9.140625" style="24"/>
    <col min="8707" max="8708" width="21.140625" style="24" customWidth="1"/>
    <col min="8709" max="8709" width="37.28515625" style="24" customWidth="1"/>
    <col min="8710" max="8710" width="17.28515625" style="24" customWidth="1"/>
    <col min="8711" max="8713" width="9.140625" style="24"/>
    <col min="8714" max="8714" width="10.7109375" style="24" customWidth="1"/>
    <col min="8715" max="8715" width="10.85546875" style="24" customWidth="1"/>
    <col min="8716" max="8716" width="11" style="24" customWidth="1"/>
    <col min="8717" max="8717" width="7.140625" style="24" customWidth="1"/>
    <col min="8718" max="8718" width="9.5703125" style="24" customWidth="1"/>
    <col min="8719" max="8719" width="13.28515625" style="24" customWidth="1"/>
    <col min="8720" max="8720" width="8.7109375" style="24" customWidth="1"/>
    <col min="8721" max="8721" width="33.140625" style="24" customWidth="1"/>
    <col min="8722" max="8959" width="9.140625" style="24"/>
    <col min="8960" max="8960" width="17" style="24" customWidth="1"/>
    <col min="8961" max="8961" width="12.5703125" style="24" customWidth="1"/>
    <col min="8962" max="8962" width="9.140625" style="24"/>
    <col min="8963" max="8964" width="21.140625" style="24" customWidth="1"/>
    <col min="8965" max="8965" width="37.28515625" style="24" customWidth="1"/>
    <col min="8966" max="8966" width="17.28515625" style="24" customWidth="1"/>
    <col min="8967" max="8969" width="9.140625" style="24"/>
    <col min="8970" max="8970" width="10.7109375" style="24" customWidth="1"/>
    <col min="8971" max="8971" width="10.85546875" style="24" customWidth="1"/>
    <col min="8972" max="8972" width="11" style="24" customWidth="1"/>
    <col min="8973" max="8973" width="7.140625" style="24" customWidth="1"/>
    <col min="8974" max="8974" width="9.5703125" style="24" customWidth="1"/>
    <col min="8975" max="8975" width="13.28515625" style="24" customWidth="1"/>
    <col min="8976" max="8976" width="8.7109375" style="24" customWidth="1"/>
    <col min="8977" max="8977" width="33.140625" style="24" customWidth="1"/>
    <col min="8978" max="9215" width="9.140625" style="24"/>
    <col min="9216" max="9216" width="17" style="24" customWidth="1"/>
    <col min="9217" max="9217" width="12.5703125" style="24" customWidth="1"/>
    <col min="9218" max="9218" width="9.140625" style="24"/>
    <col min="9219" max="9220" width="21.140625" style="24" customWidth="1"/>
    <col min="9221" max="9221" width="37.28515625" style="24" customWidth="1"/>
    <col min="9222" max="9222" width="17.28515625" style="24" customWidth="1"/>
    <col min="9223" max="9225" width="9.140625" style="24"/>
    <col min="9226" max="9226" width="10.7109375" style="24" customWidth="1"/>
    <col min="9227" max="9227" width="10.85546875" style="24" customWidth="1"/>
    <col min="9228" max="9228" width="11" style="24" customWidth="1"/>
    <col min="9229" max="9229" width="7.140625" style="24" customWidth="1"/>
    <col min="9230" max="9230" width="9.5703125" style="24" customWidth="1"/>
    <col min="9231" max="9231" width="13.28515625" style="24" customWidth="1"/>
    <col min="9232" max="9232" width="8.7109375" style="24" customWidth="1"/>
    <col min="9233" max="9233" width="33.140625" style="24" customWidth="1"/>
    <col min="9234" max="9471" width="9.140625" style="24"/>
    <col min="9472" max="9472" width="17" style="24" customWidth="1"/>
    <col min="9473" max="9473" width="12.5703125" style="24" customWidth="1"/>
    <col min="9474" max="9474" width="9.140625" style="24"/>
    <col min="9475" max="9476" width="21.140625" style="24" customWidth="1"/>
    <col min="9477" max="9477" width="37.28515625" style="24" customWidth="1"/>
    <col min="9478" max="9478" width="17.28515625" style="24" customWidth="1"/>
    <col min="9479" max="9481" width="9.140625" style="24"/>
    <col min="9482" max="9482" width="10.7109375" style="24" customWidth="1"/>
    <col min="9483" max="9483" width="10.85546875" style="24" customWidth="1"/>
    <col min="9484" max="9484" width="11" style="24" customWidth="1"/>
    <col min="9485" max="9485" width="7.140625" style="24" customWidth="1"/>
    <col min="9486" max="9486" width="9.5703125" style="24" customWidth="1"/>
    <col min="9487" max="9487" width="13.28515625" style="24" customWidth="1"/>
    <col min="9488" max="9488" width="8.7109375" style="24" customWidth="1"/>
    <col min="9489" max="9489" width="33.140625" style="24" customWidth="1"/>
    <col min="9490" max="9727" width="9.140625" style="24"/>
    <col min="9728" max="9728" width="17" style="24" customWidth="1"/>
    <col min="9729" max="9729" width="12.5703125" style="24" customWidth="1"/>
    <col min="9730" max="9730" width="9.140625" style="24"/>
    <col min="9731" max="9732" width="21.140625" style="24" customWidth="1"/>
    <col min="9733" max="9733" width="37.28515625" style="24" customWidth="1"/>
    <col min="9734" max="9734" width="17.28515625" style="24" customWidth="1"/>
    <col min="9735" max="9737" width="9.140625" style="24"/>
    <col min="9738" max="9738" width="10.7109375" style="24" customWidth="1"/>
    <col min="9739" max="9739" width="10.85546875" style="24" customWidth="1"/>
    <col min="9740" max="9740" width="11" style="24" customWidth="1"/>
    <col min="9741" max="9741" width="7.140625" style="24" customWidth="1"/>
    <col min="9742" max="9742" width="9.5703125" style="24" customWidth="1"/>
    <col min="9743" max="9743" width="13.28515625" style="24" customWidth="1"/>
    <col min="9744" max="9744" width="8.7109375" style="24" customWidth="1"/>
    <col min="9745" max="9745" width="33.140625" style="24" customWidth="1"/>
    <col min="9746" max="9983" width="9.140625" style="24"/>
    <col min="9984" max="9984" width="17" style="24" customWidth="1"/>
    <col min="9985" max="9985" width="12.5703125" style="24" customWidth="1"/>
    <col min="9986" max="9986" width="9.140625" style="24"/>
    <col min="9987" max="9988" width="21.140625" style="24" customWidth="1"/>
    <col min="9989" max="9989" width="37.28515625" style="24" customWidth="1"/>
    <col min="9990" max="9990" width="17.28515625" style="24" customWidth="1"/>
    <col min="9991" max="9993" width="9.140625" style="24"/>
    <col min="9994" max="9994" width="10.7109375" style="24" customWidth="1"/>
    <col min="9995" max="9995" width="10.85546875" style="24" customWidth="1"/>
    <col min="9996" max="9996" width="11" style="24" customWidth="1"/>
    <col min="9997" max="9997" width="7.140625" style="24" customWidth="1"/>
    <col min="9998" max="9998" width="9.5703125" style="24" customWidth="1"/>
    <col min="9999" max="9999" width="13.28515625" style="24" customWidth="1"/>
    <col min="10000" max="10000" width="8.7109375" style="24" customWidth="1"/>
    <col min="10001" max="10001" width="33.140625" style="24" customWidth="1"/>
    <col min="10002" max="10239" width="9.140625" style="24"/>
    <col min="10240" max="10240" width="17" style="24" customWidth="1"/>
    <col min="10241" max="10241" width="12.5703125" style="24" customWidth="1"/>
    <col min="10242" max="10242" width="9.140625" style="24"/>
    <col min="10243" max="10244" width="21.140625" style="24" customWidth="1"/>
    <col min="10245" max="10245" width="37.28515625" style="24" customWidth="1"/>
    <col min="10246" max="10246" width="17.28515625" style="24" customWidth="1"/>
    <col min="10247" max="10249" width="9.140625" style="24"/>
    <col min="10250" max="10250" width="10.7109375" style="24" customWidth="1"/>
    <col min="10251" max="10251" width="10.85546875" style="24" customWidth="1"/>
    <col min="10252" max="10252" width="11" style="24" customWidth="1"/>
    <col min="10253" max="10253" width="7.140625" style="24" customWidth="1"/>
    <col min="10254" max="10254" width="9.5703125" style="24" customWidth="1"/>
    <col min="10255" max="10255" width="13.28515625" style="24" customWidth="1"/>
    <col min="10256" max="10256" width="8.7109375" style="24" customWidth="1"/>
    <col min="10257" max="10257" width="33.140625" style="24" customWidth="1"/>
    <col min="10258" max="10495" width="9.140625" style="24"/>
    <col min="10496" max="10496" width="17" style="24" customWidth="1"/>
    <col min="10497" max="10497" width="12.5703125" style="24" customWidth="1"/>
    <col min="10498" max="10498" width="9.140625" style="24"/>
    <col min="10499" max="10500" width="21.140625" style="24" customWidth="1"/>
    <col min="10501" max="10501" width="37.28515625" style="24" customWidth="1"/>
    <col min="10502" max="10502" width="17.28515625" style="24" customWidth="1"/>
    <col min="10503" max="10505" width="9.140625" style="24"/>
    <col min="10506" max="10506" width="10.7109375" style="24" customWidth="1"/>
    <col min="10507" max="10507" width="10.85546875" style="24" customWidth="1"/>
    <col min="10508" max="10508" width="11" style="24" customWidth="1"/>
    <col min="10509" max="10509" width="7.140625" style="24" customWidth="1"/>
    <col min="10510" max="10510" width="9.5703125" style="24" customWidth="1"/>
    <col min="10511" max="10511" width="13.28515625" style="24" customWidth="1"/>
    <col min="10512" max="10512" width="8.7109375" style="24" customWidth="1"/>
    <col min="10513" max="10513" width="33.140625" style="24" customWidth="1"/>
    <col min="10514" max="10751" width="9.140625" style="24"/>
    <col min="10752" max="10752" width="17" style="24" customWidth="1"/>
    <col min="10753" max="10753" width="12.5703125" style="24" customWidth="1"/>
    <col min="10754" max="10754" width="9.140625" style="24"/>
    <col min="10755" max="10756" width="21.140625" style="24" customWidth="1"/>
    <col min="10757" max="10757" width="37.28515625" style="24" customWidth="1"/>
    <col min="10758" max="10758" width="17.28515625" style="24" customWidth="1"/>
    <col min="10759" max="10761" width="9.140625" style="24"/>
    <col min="10762" max="10762" width="10.7109375" style="24" customWidth="1"/>
    <col min="10763" max="10763" width="10.85546875" style="24" customWidth="1"/>
    <col min="10764" max="10764" width="11" style="24" customWidth="1"/>
    <col min="10765" max="10765" width="7.140625" style="24" customWidth="1"/>
    <col min="10766" max="10766" width="9.5703125" style="24" customWidth="1"/>
    <col min="10767" max="10767" width="13.28515625" style="24" customWidth="1"/>
    <col min="10768" max="10768" width="8.7109375" style="24" customWidth="1"/>
    <col min="10769" max="10769" width="33.140625" style="24" customWidth="1"/>
    <col min="10770" max="11007" width="9.140625" style="24"/>
    <col min="11008" max="11008" width="17" style="24" customWidth="1"/>
    <col min="11009" max="11009" width="12.5703125" style="24" customWidth="1"/>
    <col min="11010" max="11010" width="9.140625" style="24"/>
    <col min="11011" max="11012" width="21.140625" style="24" customWidth="1"/>
    <col min="11013" max="11013" width="37.28515625" style="24" customWidth="1"/>
    <col min="11014" max="11014" width="17.28515625" style="24" customWidth="1"/>
    <col min="11015" max="11017" width="9.140625" style="24"/>
    <col min="11018" max="11018" width="10.7109375" style="24" customWidth="1"/>
    <col min="11019" max="11019" width="10.85546875" style="24" customWidth="1"/>
    <col min="11020" max="11020" width="11" style="24" customWidth="1"/>
    <col min="11021" max="11021" width="7.140625" style="24" customWidth="1"/>
    <col min="11022" max="11022" width="9.5703125" style="24" customWidth="1"/>
    <col min="11023" max="11023" width="13.28515625" style="24" customWidth="1"/>
    <col min="11024" max="11024" width="8.7109375" style="24" customWidth="1"/>
    <col min="11025" max="11025" width="33.140625" style="24" customWidth="1"/>
    <col min="11026" max="11263" width="9.140625" style="24"/>
    <col min="11264" max="11264" width="17" style="24" customWidth="1"/>
    <col min="11265" max="11265" width="12.5703125" style="24" customWidth="1"/>
    <col min="11266" max="11266" width="9.140625" style="24"/>
    <col min="11267" max="11268" width="21.140625" style="24" customWidth="1"/>
    <col min="11269" max="11269" width="37.28515625" style="24" customWidth="1"/>
    <col min="11270" max="11270" width="17.28515625" style="24" customWidth="1"/>
    <col min="11271" max="11273" width="9.140625" style="24"/>
    <col min="11274" max="11274" width="10.7109375" style="24" customWidth="1"/>
    <col min="11275" max="11275" width="10.85546875" style="24" customWidth="1"/>
    <col min="11276" max="11276" width="11" style="24" customWidth="1"/>
    <col min="11277" max="11277" width="7.140625" style="24" customWidth="1"/>
    <col min="11278" max="11278" width="9.5703125" style="24" customWidth="1"/>
    <col min="11279" max="11279" width="13.28515625" style="24" customWidth="1"/>
    <col min="11280" max="11280" width="8.7109375" style="24" customWidth="1"/>
    <col min="11281" max="11281" width="33.140625" style="24" customWidth="1"/>
    <col min="11282" max="11519" width="9.140625" style="24"/>
    <col min="11520" max="11520" width="17" style="24" customWidth="1"/>
    <col min="11521" max="11521" width="12.5703125" style="24" customWidth="1"/>
    <col min="11522" max="11522" width="9.140625" style="24"/>
    <col min="11523" max="11524" width="21.140625" style="24" customWidth="1"/>
    <col min="11525" max="11525" width="37.28515625" style="24" customWidth="1"/>
    <col min="11526" max="11526" width="17.28515625" style="24" customWidth="1"/>
    <col min="11527" max="11529" width="9.140625" style="24"/>
    <col min="11530" max="11530" width="10.7109375" style="24" customWidth="1"/>
    <col min="11531" max="11531" width="10.85546875" style="24" customWidth="1"/>
    <col min="11532" max="11532" width="11" style="24" customWidth="1"/>
    <col min="11533" max="11533" width="7.140625" style="24" customWidth="1"/>
    <col min="11534" max="11534" width="9.5703125" style="24" customWidth="1"/>
    <col min="11535" max="11535" width="13.28515625" style="24" customWidth="1"/>
    <col min="11536" max="11536" width="8.7109375" style="24" customWidth="1"/>
    <col min="11537" max="11537" width="33.140625" style="24" customWidth="1"/>
    <col min="11538" max="11775" width="9.140625" style="24"/>
    <col min="11776" max="11776" width="17" style="24" customWidth="1"/>
    <col min="11777" max="11777" width="12.5703125" style="24" customWidth="1"/>
    <col min="11778" max="11778" width="9.140625" style="24"/>
    <col min="11779" max="11780" width="21.140625" style="24" customWidth="1"/>
    <col min="11781" max="11781" width="37.28515625" style="24" customWidth="1"/>
    <col min="11782" max="11782" width="17.28515625" style="24" customWidth="1"/>
    <col min="11783" max="11785" width="9.140625" style="24"/>
    <col min="11786" max="11786" width="10.7109375" style="24" customWidth="1"/>
    <col min="11787" max="11787" width="10.85546875" style="24" customWidth="1"/>
    <col min="11788" max="11788" width="11" style="24" customWidth="1"/>
    <col min="11789" max="11789" width="7.140625" style="24" customWidth="1"/>
    <col min="11790" max="11790" width="9.5703125" style="24" customWidth="1"/>
    <col min="11791" max="11791" width="13.28515625" style="24" customWidth="1"/>
    <col min="11792" max="11792" width="8.7109375" style="24" customWidth="1"/>
    <col min="11793" max="11793" width="33.140625" style="24" customWidth="1"/>
    <col min="11794" max="12031" width="9.140625" style="24"/>
    <col min="12032" max="12032" width="17" style="24" customWidth="1"/>
    <col min="12033" max="12033" width="12.5703125" style="24" customWidth="1"/>
    <col min="12034" max="12034" width="9.140625" style="24"/>
    <col min="12035" max="12036" width="21.140625" style="24" customWidth="1"/>
    <col min="12037" max="12037" width="37.28515625" style="24" customWidth="1"/>
    <col min="12038" max="12038" width="17.28515625" style="24" customWidth="1"/>
    <col min="12039" max="12041" width="9.140625" style="24"/>
    <col min="12042" max="12042" width="10.7109375" style="24" customWidth="1"/>
    <col min="12043" max="12043" width="10.85546875" style="24" customWidth="1"/>
    <col min="12044" max="12044" width="11" style="24" customWidth="1"/>
    <col min="12045" max="12045" width="7.140625" style="24" customWidth="1"/>
    <col min="12046" max="12046" width="9.5703125" style="24" customWidth="1"/>
    <col min="12047" max="12047" width="13.28515625" style="24" customWidth="1"/>
    <col min="12048" max="12048" width="8.7109375" style="24" customWidth="1"/>
    <col min="12049" max="12049" width="33.140625" style="24" customWidth="1"/>
    <col min="12050" max="12287" width="9.140625" style="24"/>
    <col min="12288" max="12288" width="17" style="24" customWidth="1"/>
    <col min="12289" max="12289" width="12.5703125" style="24" customWidth="1"/>
    <col min="12290" max="12290" width="9.140625" style="24"/>
    <col min="12291" max="12292" width="21.140625" style="24" customWidth="1"/>
    <col min="12293" max="12293" width="37.28515625" style="24" customWidth="1"/>
    <col min="12294" max="12294" width="17.28515625" style="24" customWidth="1"/>
    <col min="12295" max="12297" width="9.140625" style="24"/>
    <col min="12298" max="12298" width="10.7109375" style="24" customWidth="1"/>
    <col min="12299" max="12299" width="10.85546875" style="24" customWidth="1"/>
    <col min="12300" max="12300" width="11" style="24" customWidth="1"/>
    <col min="12301" max="12301" width="7.140625" style="24" customWidth="1"/>
    <col min="12302" max="12302" width="9.5703125" style="24" customWidth="1"/>
    <col min="12303" max="12303" width="13.28515625" style="24" customWidth="1"/>
    <col min="12304" max="12304" width="8.7109375" style="24" customWidth="1"/>
    <col min="12305" max="12305" width="33.140625" style="24" customWidth="1"/>
    <col min="12306" max="12543" width="9.140625" style="24"/>
    <col min="12544" max="12544" width="17" style="24" customWidth="1"/>
    <col min="12545" max="12545" width="12.5703125" style="24" customWidth="1"/>
    <col min="12546" max="12546" width="9.140625" style="24"/>
    <col min="12547" max="12548" width="21.140625" style="24" customWidth="1"/>
    <col min="12549" max="12549" width="37.28515625" style="24" customWidth="1"/>
    <col min="12550" max="12550" width="17.28515625" style="24" customWidth="1"/>
    <col min="12551" max="12553" width="9.140625" style="24"/>
    <col min="12554" max="12554" width="10.7109375" style="24" customWidth="1"/>
    <col min="12555" max="12555" width="10.85546875" style="24" customWidth="1"/>
    <col min="12556" max="12556" width="11" style="24" customWidth="1"/>
    <col min="12557" max="12557" width="7.140625" style="24" customWidth="1"/>
    <col min="12558" max="12558" width="9.5703125" style="24" customWidth="1"/>
    <col min="12559" max="12559" width="13.28515625" style="24" customWidth="1"/>
    <col min="12560" max="12560" width="8.7109375" style="24" customWidth="1"/>
    <col min="12561" max="12561" width="33.140625" style="24" customWidth="1"/>
    <col min="12562" max="12799" width="9.140625" style="24"/>
    <col min="12800" max="12800" width="17" style="24" customWidth="1"/>
    <col min="12801" max="12801" width="12.5703125" style="24" customWidth="1"/>
    <col min="12802" max="12802" width="9.140625" style="24"/>
    <col min="12803" max="12804" width="21.140625" style="24" customWidth="1"/>
    <col min="12805" max="12805" width="37.28515625" style="24" customWidth="1"/>
    <col min="12806" max="12806" width="17.28515625" style="24" customWidth="1"/>
    <col min="12807" max="12809" width="9.140625" style="24"/>
    <col min="12810" max="12810" width="10.7109375" style="24" customWidth="1"/>
    <col min="12811" max="12811" width="10.85546875" style="24" customWidth="1"/>
    <col min="12812" max="12812" width="11" style="24" customWidth="1"/>
    <col min="12813" max="12813" width="7.140625" style="24" customWidth="1"/>
    <col min="12814" max="12814" width="9.5703125" style="24" customWidth="1"/>
    <col min="12815" max="12815" width="13.28515625" style="24" customWidth="1"/>
    <col min="12816" max="12816" width="8.7109375" style="24" customWidth="1"/>
    <col min="12817" max="12817" width="33.140625" style="24" customWidth="1"/>
    <col min="12818" max="13055" width="9.140625" style="24"/>
    <col min="13056" max="13056" width="17" style="24" customWidth="1"/>
    <col min="13057" max="13057" width="12.5703125" style="24" customWidth="1"/>
    <col min="13058" max="13058" width="9.140625" style="24"/>
    <col min="13059" max="13060" width="21.140625" style="24" customWidth="1"/>
    <col min="13061" max="13061" width="37.28515625" style="24" customWidth="1"/>
    <col min="13062" max="13062" width="17.28515625" style="24" customWidth="1"/>
    <col min="13063" max="13065" width="9.140625" style="24"/>
    <col min="13066" max="13066" width="10.7109375" style="24" customWidth="1"/>
    <col min="13067" max="13067" width="10.85546875" style="24" customWidth="1"/>
    <col min="13068" max="13068" width="11" style="24" customWidth="1"/>
    <col min="13069" max="13069" width="7.140625" style="24" customWidth="1"/>
    <col min="13070" max="13070" width="9.5703125" style="24" customWidth="1"/>
    <col min="13071" max="13071" width="13.28515625" style="24" customWidth="1"/>
    <col min="13072" max="13072" width="8.7109375" style="24" customWidth="1"/>
    <col min="13073" max="13073" width="33.140625" style="24" customWidth="1"/>
    <col min="13074" max="13311" width="9.140625" style="24"/>
    <col min="13312" max="13312" width="17" style="24" customWidth="1"/>
    <col min="13313" max="13313" width="12.5703125" style="24" customWidth="1"/>
    <col min="13314" max="13314" width="9.140625" style="24"/>
    <col min="13315" max="13316" width="21.140625" style="24" customWidth="1"/>
    <col min="13317" max="13317" width="37.28515625" style="24" customWidth="1"/>
    <col min="13318" max="13318" width="17.28515625" style="24" customWidth="1"/>
    <col min="13319" max="13321" width="9.140625" style="24"/>
    <col min="13322" max="13322" width="10.7109375" style="24" customWidth="1"/>
    <col min="13323" max="13323" width="10.85546875" style="24" customWidth="1"/>
    <col min="13324" max="13324" width="11" style="24" customWidth="1"/>
    <col min="13325" max="13325" width="7.140625" style="24" customWidth="1"/>
    <col min="13326" max="13326" width="9.5703125" style="24" customWidth="1"/>
    <col min="13327" max="13327" width="13.28515625" style="24" customWidth="1"/>
    <col min="13328" max="13328" width="8.7109375" style="24" customWidth="1"/>
    <col min="13329" max="13329" width="33.140625" style="24" customWidth="1"/>
    <col min="13330" max="13567" width="9.140625" style="24"/>
    <col min="13568" max="13568" width="17" style="24" customWidth="1"/>
    <col min="13569" max="13569" width="12.5703125" style="24" customWidth="1"/>
    <col min="13570" max="13570" width="9.140625" style="24"/>
    <col min="13571" max="13572" width="21.140625" style="24" customWidth="1"/>
    <col min="13573" max="13573" width="37.28515625" style="24" customWidth="1"/>
    <col min="13574" max="13574" width="17.28515625" style="24" customWidth="1"/>
    <col min="13575" max="13577" width="9.140625" style="24"/>
    <col min="13578" max="13578" width="10.7109375" style="24" customWidth="1"/>
    <col min="13579" max="13579" width="10.85546875" style="24" customWidth="1"/>
    <col min="13580" max="13580" width="11" style="24" customWidth="1"/>
    <col min="13581" max="13581" width="7.140625" style="24" customWidth="1"/>
    <col min="13582" max="13582" width="9.5703125" style="24" customWidth="1"/>
    <col min="13583" max="13583" width="13.28515625" style="24" customWidth="1"/>
    <col min="13584" max="13584" width="8.7109375" style="24" customWidth="1"/>
    <col min="13585" max="13585" width="33.140625" style="24" customWidth="1"/>
    <col min="13586" max="13823" width="9.140625" style="24"/>
    <col min="13824" max="13824" width="17" style="24" customWidth="1"/>
    <col min="13825" max="13825" width="12.5703125" style="24" customWidth="1"/>
    <col min="13826" max="13826" width="9.140625" style="24"/>
    <col min="13827" max="13828" width="21.140625" style="24" customWidth="1"/>
    <col min="13829" max="13829" width="37.28515625" style="24" customWidth="1"/>
    <col min="13830" max="13830" width="17.28515625" style="24" customWidth="1"/>
    <col min="13831" max="13833" width="9.140625" style="24"/>
    <col min="13834" max="13834" width="10.7109375" style="24" customWidth="1"/>
    <col min="13835" max="13835" width="10.85546875" style="24" customWidth="1"/>
    <col min="13836" max="13836" width="11" style="24" customWidth="1"/>
    <col min="13837" max="13837" width="7.140625" style="24" customWidth="1"/>
    <col min="13838" max="13838" width="9.5703125" style="24" customWidth="1"/>
    <col min="13839" max="13839" width="13.28515625" style="24" customWidth="1"/>
    <col min="13840" max="13840" width="8.7109375" style="24" customWidth="1"/>
    <col min="13841" max="13841" width="33.140625" style="24" customWidth="1"/>
    <col min="13842" max="14079" width="9.140625" style="24"/>
    <col min="14080" max="14080" width="17" style="24" customWidth="1"/>
    <col min="14081" max="14081" width="12.5703125" style="24" customWidth="1"/>
    <col min="14082" max="14082" width="9.140625" style="24"/>
    <col min="14083" max="14084" width="21.140625" style="24" customWidth="1"/>
    <col min="14085" max="14085" width="37.28515625" style="24" customWidth="1"/>
    <col min="14086" max="14086" width="17.28515625" style="24" customWidth="1"/>
    <col min="14087" max="14089" width="9.140625" style="24"/>
    <col min="14090" max="14090" width="10.7109375" style="24" customWidth="1"/>
    <col min="14091" max="14091" width="10.85546875" style="24" customWidth="1"/>
    <col min="14092" max="14092" width="11" style="24" customWidth="1"/>
    <col min="14093" max="14093" width="7.140625" style="24" customWidth="1"/>
    <col min="14094" max="14094" width="9.5703125" style="24" customWidth="1"/>
    <col min="14095" max="14095" width="13.28515625" style="24" customWidth="1"/>
    <col min="14096" max="14096" width="8.7109375" style="24" customWidth="1"/>
    <col min="14097" max="14097" width="33.140625" style="24" customWidth="1"/>
    <col min="14098" max="14335" width="9.140625" style="24"/>
    <col min="14336" max="14336" width="17" style="24" customWidth="1"/>
    <col min="14337" max="14337" width="12.5703125" style="24" customWidth="1"/>
    <col min="14338" max="14338" width="9.140625" style="24"/>
    <col min="14339" max="14340" width="21.140625" style="24" customWidth="1"/>
    <col min="14341" max="14341" width="37.28515625" style="24" customWidth="1"/>
    <col min="14342" max="14342" width="17.28515625" style="24" customWidth="1"/>
    <col min="14343" max="14345" width="9.140625" style="24"/>
    <col min="14346" max="14346" width="10.7109375" style="24" customWidth="1"/>
    <col min="14347" max="14347" width="10.85546875" style="24" customWidth="1"/>
    <col min="14348" max="14348" width="11" style="24" customWidth="1"/>
    <col min="14349" max="14349" width="7.140625" style="24" customWidth="1"/>
    <col min="14350" max="14350" width="9.5703125" style="24" customWidth="1"/>
    <col min="14351" max="14351" width="13.28515625" style="24" customWidth="1"/>
    <col min="14352" max="14352" width="8.7109375" style="24" customWidth="1"/>
    <col min="14353" max="14353" width="33.140625" style="24" customWidth="1"/>
    <col min="14354" max="14591" width="9.140625" style="24"/>
    <col min="14592" max="14592" width="17" style="24" customWidth="1"/>
    <col min="14593" max="14593" width="12.5703125" style="24" customWidth="1"/>
    <col min="14594" max="14594" width="9.140625" style="24"/>
    <col min="14595" max="14596" width="21.140625" style="24" customWidth="1"/>
    <col min="14597" max="14597" width="37.28515625" style="24" customWidth="1"/>
    <col min="14598" max="14598" width="17.28515625" style="24" customWidth="1"/>
    <col min="14599" max="14601" width="9.140625" style="24"/>
    <col min="14602" max="14602" width="10.7109375" style="24" customWidth="1"/>
    <col min="14603" max="14603" width="10.85546875" style="24" customWidth="1"/>
    <col min="14604" max="14604" width="11" style="24" customWidth="1"/>
    <col min="14605" max="14605" width="7.140625" style="24" customWidth="1"/>
    <col min="14606" max="14606" width="9.5703125" style="24" customWidth="1"/>
    <col min="14607" max="14607" width="13.28515625" style="24" customWidth="1"/>
    <col min="14608" max="14608" width="8.7109375" style="24" customWidth="1"/>
    <col min="14609" max="14609" width="33.140625" style="24" customWidth="1"/>
    <col min="14610" max="14847" width="9.140625" style="24"/>
    <col min="14848" max="14848" width="17" style="24" customWidth="1"/>
    <col min="14849" max="14849" width="12.5703125" style="24" customWidth="1"/>
    <col min="14850" max="14850" width="9.140625" style="24"/>
    <col min="14851" max="14852" width="21.140625" style="24" customWidth="1"/>
    <col min="14853" max="14853" width="37.28515625" style="24" customWidth="1"/>
    <col min="14854" max="14854" width="17.28515625" style="24" customWidth="1"/>
    <col min="14855" max="14857" width="9.140625" style="24"/>
    <col min="14858" max="14858" width="10.7109375" style="24" customWidth="1"/>
    <col min="14859" max="14859" width="10.85546875" style="24" customWidth="1"/>
    <col min="14860" max="14860" width="11" style="24" customWidth="1"/>
    <col min="14861" max="14861" width="7.140625" style="24" customWidth="1"/>
    <col min="14862" max="14862" width="9.5703125" style="24" customWidth="1"/>
    <col min="14863" max="14863" width="13.28515625" style="24" customWidth="1"/>
    <col min="14864" max="14864" width="8.7109375" style="24" customWidth="1"/>
    <col min="14865" max="14865" width="33.140625" style="24" customWidth="1"/>
    <col min="14866" max="15103" width="9.140625" style="24"/>
    <col min="15104" max="15104" width="17" style="24" customWidth="1"/>
    <col min="15105" max="15105" width="12.5703125" style="24" customWidth="1"/>
    <col min="15106" max="15106" width="9.140625" style="24"/>
    <col min="15107" max="15108" width="21.140625" style="24" customWidth="1"/>
    <col min="15109" max="15109" width="37.28515625" style="24" customWidth="1"/>
    <col min="15110" max="15110" width="17.28515625" style="24" customWidth="1"/>
    <col min="15111" max="15113" width="9.140625" style="24"/>
    <col min="15114" max="15114" width="10.7109375" style="24" customWidth="1"/>
    <col min="15115" max="15115" width="10.85546875" style="24" customWidth="1"/>
    <col min="15116" max="15116" width="11" style="24" customWidth="1"/>
    <col min="15117" max="15117" width="7.140625" style="24" customWidth="1"/>
    <col min="15118" max="15118" width="9.5703125" style="24" customWidth="1"/>
    <col min="15119" max="15119" width="13.28515625" style="24" customWidth="1"/>
    <col min="15120" max="15120" width="8.7109375" style="24" customWidth="1"/>
    <col min="15121" max="15121" width="33.140625" style="24" customWidth="1"/>
    <col min="15122" max="15359" width="9.140625" style="24"/>
    <col min="15360" max="15360" width="17" style="24" customWidth="1"/>
    <col min="15361" max="15361" width="12.5703125" style="24" customWidth="1"/>
    <col min="15362" max="15362" width="9.140625" style="24"/>
    <col min="15363" max="15364" width="21.140625" style="24" customWidth="1"/>
    <col min="15365" max="15365" width="37.28515625" style="24" customWidth="1"/>
    <col min="15366" max="15366" width="17.28515625" style="24" customWidth="1"/>
    <col min="15367" max="15369" width="9.140625" style="24"/>
    <col min="15370" max="15370" width="10.7109375" style="24" customWidth="1"/>
    <col min="15371" max="15371" width="10.85546875" style="24" customWidth="1"/>
    <col min="15372" max="15372" width="11" style="24" customWidth="1"/>
    <col min="15373" max="15373" width="7.140625" style="24" customWidth="1"/>
    <col min="15374" max="15374" width="9.5703125" style="24" customWidth="1"/>
    <col min="15375" max="15375" width="13.28515625" style="24" customWidth="1"/>
    <col min="15376" max="15376" width="8.7109375" style="24" customWidth="1"/>
    <col min="15377" max="15377" width="33.140625" style="24" customWidth="1"/>
    <col min="15378" max="15615" width="9.140625" style="24"/>
    <col min="15616" max="15616" width="17" style="24" customWidth="1"/>
    <col min="15617" max="15617" width="12.5703125" style="24" customWidth="1"/>
    <col min="15618" max="15618" width="9.140625" style="24"/>
    <col min="15619" max="15620" width="21.140625" style="24" customWidth="1"/>
    <col min="15621" max="15621" width="37.28515625" style="24" customWidth="1"/>
    <col min="15622" max="15622" width="17.28515625" style="24" customWidth="1"/>
    <col min="15623" max="15625" width="9.140625" style="24"/>
    <col min="15626" max="15626" width="10.7109375" style="24" customWidth="1"/>
    <col min="15627" max="15627" width="10.85546875" style="24" customWidth="1"/>
    <col min="15628" max="15628" width="11" style="24" customWidth="1"/>
    <col min="15629" max="15629" width="7.140625" style="24" customWidth="1"/>
    <col min="15630" max="15630" width="9.5703125" style="24" customWidth="1"/>
    <col min="15631" max="15631" width="13.28515625" style="24" customWidth="1"/>
    <col min="15632" max="15632" width="8.7109375" style="24" customWidth="1"/>
    <col min="15633" max="15633" width="33.140625" style="24" customWidth="1"/>
    <col min="15634" max="15871" width="9.140625" style="24"/>
    <col min="15872" max="15872" width="17" style="24" customWidth="1"/>
    <col min="15873" max="15873" width="12.5703125" style="24" customWidth="1"/>
    <col min="15874" max="15874" width="9.140625" style="24"/>
    <col min="15875" max="15876" width="21.140625" style="24" customWidth="1"/>
    <col min="15877" max="15877" width="37.28515625" style="24" customWidth="1"/>
    <col min="15878" max="15878" width="17.28515625" style="24" customWidth="1"/>
    <col min="15879" max="15881" width="9.140625" style="24"/>
    <col min="15882" max="15882" width="10.7109375" style="24" customWidth="1"/>
    <col min="15883" max="15883" width="10.85546875" style="24" customWidth="1"/>
    <col min="15884" max="15884" width="11" style="24" customWidth="1"/>
    <col min="15885" max="15885" width="7.140625" style="24" customWidth="1"/>
    <col min="15886" max="15886" width="9.5703125" style="24" customWidth="1"/>
    <col min="15887" max="15887" width="13.28515625" style="24" customWidth="1"/>
    <col min="15888" max="15888" width="8.7109375" style="24" customWidth="1"/>
    <col min="15889" max="15889" width="33.140625" style="24" customWidth="1"/>
    <col min="15890" max="16127" width="9.140625" style="24"/>
    <col min="16128" max="16128" width="17" style="24" customWidth="1"/>
    <col min="16129" max="16129" width="12.5703125" style="24" customWidth="1"/>
    <col min="16130" max="16130" width="9.140625" style="24"/>
    <col min="16131" max="16132" width="21.140625" style="24" customWidth="1"/>
    <col min="16133" max="16133" width="37.28515625" style="24" customWidth="1"/>
    <col min="16134" max="16134" width="17.28515625" style="24" customWidth="1"/>
    <col min="16135" max="16137" width="9.140625" style="24"/>
    <col min="16138" max="16138" width="10.7109375" style="24" customWidth="1"/>
    <col min="16139" max="16139" width="10.85546875" style="24" customWidth="1"/>
    <col min="16140" max="16140" width="11" style="24" customWidth="1"/>
    <col min="16141" max="16141" width="7.140625" style="24" customWidth="1"/>
    <col min="16142" max="16142" width="9.5703125" style="24" customWidth="1"/>
    <col min="16143" max="16143" width="13.28515625" style="24" customWidth="1"/>
    <col min="16144" max="16144" width="8.7109375" style="24" customWidth="1"/>
    <col min="16145" max="16145" width="33.140625" style="24" customWidth="1"/>
    <col min="16146" max="16384" width="9.140625" style="24"/>
  </cols>
  <sheetData>
    <row r="1" spans="1:17" ht="23.25" x14ac:dyDescent="0.2">
      <c r="A1" s="59"/>
    </row>
    <row r="2" spans="1:17" ht="15" x14ac:dyDescent="0.25">
      <c r="A2" s="97" t="s">
        <v>41</v>
      </c>
      <c r="B2" s="98"/>
      <c r="C2" s="99" t="str">
        <f>CODE_PROJET</f>
        <v>BDI1207311</v>
      </c>
      <c r="D2" s="100"/>
    </row>
    <row r="3" spans="1:17" ht="15" x14ac:dyDescent="0.25">
      <c r="A3" s="73" t="s">
        <v>65</v>
      </c>
      <c r="B3" s="74"/>
      <c r="C3" s="75" t="str">
        <f>INTITULE_PROJET</f>
        <v>Appui à l'amélioration du système des marchés publics</v>
      </c>
      <c r="D3" s="76"/>
      <c r="O3" s="25"/>
      <c r="Q3" s="26"/>
    </row>
    <row r="4" spans="1:17" ht="15" x14ac:dyDescent="0.25">
      <c r="A4" s="97" t="s">
        <v>40</v>
      </c>
      <c r="B4" s="97"/>
      <c r="C4" s="99">
        <f>ANNEE_DE_REFERENCE</f>
        <v>2014</v>
      </c>
      <c r="D4" s="100"/>
      <c r="F4" s="58" t="s">
        <v>203</v>
      </c>
      <c r="G4" s="57">
        <f>SUM(J:J)</f>
        <v>63300</v>
      </c>
      <c r="Q4" s="26"/>
    </row>
    <row r="5" spans="1:17" s="66" customFormat="1" ht="15" x14ac:dyDescent="0.25">
      <c r="A5" s="73" t="s">
        <v>106</v>
      </c>
      <c r="B5" s="73"/>
      <c r="C5" s="75" t="str">
        <f>TRIMESTRE_DE_REFERENCE</f>
        <v>Q1</v>
      </c>
      <c r="D5" s="76"/>
    </row>
    <row r="6" spans="1:17" s="66" customFormat="1" x14ac:dyDescent="0.2"/>
    <row r="7" spans="1:17" ht="12.75" x14ac:dyDescent="0.2">
      <c r="H7" s="23"/>
      <c r="I7" s="23"/>
      <c r="J7" s="28"/>
      <c r="K7" s="27"/>
      <c r="L7" s="28"/>
      <c r="M7" s="392" t="s">
        <v>202</v>
      </c>
      <c r="N7" s="392"/>
      <c r="O7" s="392"/>
      <c r="P7" s="392"/>
      <c r="Q7" s="29"/>
    </row>
    <row r="8" spans="1:17" s="50" customFormat="1" ht="62.25" customHeight="1" x14ac:dyDescent="0.2">
      <c r="A8" s="49" t="s">
        <v>201</v>
      </c>
      <c r="B8" s="49" t="s">
        <v>200</v>
      </c>
      <c r="C8" s="49" t="s">
        <v>199</v>
      </c>
      <c r="D8" s="49" t="s">
        <v>42</v>
      </c>
      <c r="E8" s="49" t="s">
        <v>198</v>
      </c>
      <c r="F8" s="49" t="s">
        <v>43</v>
      </c>
      <c r="G8" s="49" t="s">
        <v>44</v>
      </c>
      <c r="H8" s="49" t="s">
        <v>197</v>
      </c>
      <c r="I8" s="49" t="s">
        <v>45</v>
      </c>
      <c r="J8" s="49" t="s">
        <v>196</v>
      </c>
      <c r="K8" s="49" t="s">
        <v>195</v>
      </c>
      <c r="L8" s="49" t="s">
        <v>194</v>
      </c>
      <c r="M8" s="49" t="s">
        <v>193</v>
      </c>
      <c r="N8" s="49" t="s">
        <v>192</v>
      </c>
      <c r="O8" s="49" t="s">
        <v>191</v>
      </c>
      <c r="P8" s="49" t="s">
        <v>190</v>
      </c>
      <c r="Q8" s="49" t="s">
        <v>113</v>
      </c>
    </row>
    <row r="9" spans="1:17" ht="12.75" x14ac:dyDescent="0.2">
      <c r="A9" s="381"/>
      <c r="B9" s="384" t="s">
        <v>555</v>
      </c>
      <c r="C9" s="384" t="s">
        <v>484</v>
      </c>
      <c r="D9" s="384" t="s">
        <v>553</v>
      </c>
      <c r="E9" s="384" t="s">
        <v>53</v>
      </c>
      <c r="F9" s="384" t="s">
        <v>554</v>
      </c>
      <c r="G9" s="384" t="s">
        <v>58</v>
      </c>
      <c r="H9" s="389">
        <v>41701</v>
      </c>
      <c r="I9" s="389">
        <v>42004</v>
      </c>
      <c r="J9" s="396">
        <v>30000</v>
      </c>
      <c r="K9" s="404">
        <v>69289770</v>
      </c>
      <c r="L9" s="399" t="s">
        <v>481</v>
      </c>
      <c r="M9" s="51"/>
      <c r="N9" s="51"/>
      <c r="O9" s="52">
        <v>41974</v>
      </c>
      <c r="P9" s="53">
        <v>6000</v>
      </c>
      <c r="Q9" s="393"/>
    </row>
    <row r="10" spans="1:17" ht="12.75" x14ac:dyDescent="0.2">
      <c r="A10" s="381"/>
      <c r="B10" s="384"/>
      <c r="C10" s="384"/>
      <c r="D10" s="384"/>
      <c r="E10" s="384"/>
      <c r="F10" s="384"/>
      <c r="G10" s="384"/>
      <c r="H10" s="389"/>
      <c r="I10" s="389"/>
      <c r="J10" s="396"/>
      <c r="K10" s="404"/>
      <c r="L10" s="399"/>
      <c r="M10" s="51"/>
      <c r="N10" s="51"/>
      <c r="O10" s="52">
        <v>42034</v>
      </c>
      <c r="P10" s="53">
        <v>24000</v>
      </c>
      <c r="Q10" s="393"/>
    </row>
    <row r="11" spans="1:17" ht="12.75" x14ac:dyDescent="0.2">
      <c r="A11" s="381"/>
      <c r="B11" s="384"/>
      <c r="C11" s="384"/>
      <c r="D11" s="384"/>
      <c r="E11" s="384"/>
      <c r="F11" s="384"/>
      <c r="G11" s="384"/>
      <c r="H11" s="389"/>
      <c r="I11" s="389"/>
      <c r="J11" s="396"/>
      <c r="K11" s="404"/>
      <c r="L11" s="399"/>
      <c r="M11" s="51"/>
      <c r="N11" s="51"/>
      <c r="O11" s="52"/>
      <c r="P11" s="53"/>
      <c r="Q11" s="393"/>
    </row>
    <row r="12" spans="1:17" ht="12" customHeight="1" thickBot="1" x14ac:dyDescent="0.25">
      <c r="A12" s="382"/>
      <c r="B12" s="385"/>
      <c r="C12" s="385"/>
      <c r="D12" s="385"/>
      <c r="E12" s="385"/>
      <c r="F12" s="385"/>
      <c r="G12" s="385"/>
      <c r="H12" s="390"/>
      <c r="I12" s="390"/>
      <c r="J12" s="397"/>
      <c r="K12" s="405"/>
      <c r="L12" s="400"/>
      <c r="M12" s="36" t="s">
        <v>189</v>
      </c>
      <c r="N12" s="36"/>
      <c r="O12" s="37"/>
      <c r="P12" s="38"/>
      <c r="Q12" s="394"/>
    </row>
    <row r="13" spans="1:17" ht="12" customHeight="1" x14ac:dyDescent="0.2">
      <c r="A13" s="380"/>
      <c r="B13" s="383" t="s">
        <v>555</v>
      </c>
      <c r="C13" s="383"/>
      <c r="D13" s="384" t="s">
        <v>553</v>
      </c>
      <c r="E13" s="384" t="s">
        <v>53</v>
      </c>
      <c r="F13" s="384" t="s">
        <v>556</v>
      </c>
      <c r="G13" s="384" t="s">
        <v>58</v>
      </c>
      <c r="H13" s="389">
        <v>41761</v>
      </c>
      <c r="I13" s="389">
        <v>42369</v>
      </c>
      <c r="J13" s="396">
        <v>30000</v>
      </c>
      <c r="K13" s="404">
        <v>69289770</v>
      </c>
      <c r="L13" s="399" t="s">
        <v>481</v>
      </c>
      <c r="M13" s="30"/>
      <c r="N13" s="51"/>
      <c r="O13" s="52">
        <v>42339</v>
      </c>
      <c r="P13" s="53">
        <v>6000</v>
      </c>
      <c r="Q13" s="401"/>
    </row>
    <row r="14" spans="1:17" ht="11.25" customHeight="1" x14ac:dyDescent="0.2">
      <c r="A14" s="381"/>
      <c r="B14" s="384"/>
      <c r="C14" s="384"/>
      <c r="D14" s="384"/>
      <c r="E14" s="384"/>
      <c r="F14" s="384"/>
      <c r="G14" s="384"/>
      <c r="H14" s="389"/>
      <c r="I14" s="389"/>
      <c r="J14" s="396"/>
      <c r="K14" s="404"/>
      <c r="L14" s="399"/>
      <c r="M14" s="33"/>
      <c r="N14" s="51"/>
      <c r="O14" s="52">
        <v>42398</v>
      </c>
      <c r="P14" s="53">
        <v>24000</v>
      </c>
      <c r="Q14" s="402"/>
    </row>
    <row r="15" spans="1:17" ht="11.25" customHeight="1" x14ac:dyDescent="0.2">
      <c r="A15" s="381"/>
      <c r="B15" s="384"/>
      <c r="C15" s="384"/>
      <c r="D15" s="384"/>
      <c r="E15" s="384"/>
      <c r="F15" s="384"/>
      <c r="G15" s="384"/>
      <c r="H15" s="389"/>
      <c r="I15" s="389"/>
      <c r="J15" s="396"/>
      <c r="K15" s="404"/>
      <c r="L15" s="399"/>
      <c r="M15" s="65"/>
      <c r="N15" s="51"/>
      <c r="O15" s="63"/>
      <c r="P15" s="62"/>
      <c r="Q15" s="402"/>
    </row>
    <row r="16" spans="1:17" ht="12" customHeight="1" thickBot="1" x14ac:dyDescent="0.25">
      <c r="A16" s="382"/>
      <c r="B16" s="385"/>
      <c r="C16" s="385"/>
      <c r="D16" s="385"/>
      <c r="E16" s="385"/>
      <c r="F16" s="385"/>
      <c r="G16" s="385"/>
      <c r="H16" s="390"/>
      <c r="I16" s="390"/>
      <c r="J16" s="397"/>
      <c r="K16" s="405"/>
      <c r="L16" s="400"/>
      <c r="M16" s="36" t="s">
        <v>189</v>
      </c>
      <c r="N16" s="36"/>
      <c r="O16" s="37"/>
      <c r="P16" s="38"/>
      <c r="Q16" s="403"/>
    </row>
    <row r="17" spans="1:17" ht="11.25" customHeight="1" x14ac:dyDescent="0.2">
      <c r="A17" s="380"/>
      <c r="B17" s="383" t="s">
        <v>555</v>
      </c>
      <c r="C17" s="383"/>
      <c r="D17" s="383" t="s">
        <v>411</v>
      </c>
      <c r="E17" s="383" t="s">
        <v>50</v>
      </c>
      <c r="F17" s="383" t="s">
        <v>557</v>
      </c>
      <c r="G17" s="383" t="s">
        <v>57</v>
      </c>
      <c r="H17" s="391">
        <v>41736</v>
      </c>
      <c r="I17" s="391">
        <v>42369</v>
      </c>
      <c r="J17" s="395">
        <v>3300</v>
      </c>
      <c r="K17" s="404">
        <v>7621875</v>
      </c>
      <c r="L17" s="398" t="s">
        <v>481</v>
      </c>
      <c r="M17" s="30"/>
      <c r="N17" s="51"/>
      <c r="O17" s="31"/>
      <c r="P17" s="32"/>
      <c r="Q17" s="401" t="s">
        <v>558</v>
      </c>
    </row>
    <row r="18" spans="1:17" ht="11.25" customHeight="1" x14ac:dyDescent="0.2">
      <c r="A18" s="381"/>
      <c r="B18" s="384"/>
      <c r="C18" s="384"/>
      <c r="D18" s="384"/>
      <c r="E18" s="384"/>
      <c r="F18" s="384"/>
      <c r="G18" s="384"/>
      <c r="H18" s="389"/>
      <c r="I18" s="389"/>
      <c r="J18" s="396"/>
      <c r="K18" s="404"/>
      <c r="L18" s="399"/>
      <c r="M18" s="33"/>
      <c r="N18" s="51"/>
      <c r="O18" s="34"/>
      <c r="P18" s="35"/>
      <c r="Q18" s="402"/>
    </row>
    <row r="19" spans="1:17" ht="12" customHeight="1" thickBot="1" x14ac:dyDescent="0.25">
      <c r="A19" s="382"/>
      <c r="B19" s="385"/>
      <c r="C19" s="385"/>
      <c r="D19" s="385"/>
      <c r="E19" s="385"/>
      <c r="F19" s="385"/>
      <c r="G19" s="385"/>
      <c r="H19" s="390"/>
      <c r="I19" s="390"/>
      <c r="J19" s="397"/>
      <c r="K19" s="404"/>
      <c r="L19" s="400"/>
      <c r="M19" s="36" t="s">
        <v>189</v>
      </c>
      <c r="N19" s="36"/>
      <c r="O19" s="37"/>
      <c r="P19" s="38"/>
      <c r="Q19" s="403"/>
    </row>
    <row r="20" spans="1:17" ht="11.25" customHeight="1" x14ac:dyDescent="0.2">
      <c r="A20" s="380"/>
      <c r="B20" s="383"/>
      <c r="C20" s="383"/>
      <c r="D20" s="383"/>
      <c r="E20" s="383"/>
      <c r="F20" s="383"/>
      <c r="G20" s="383"/>
      <c r="H20" s="391"/>
      <c r="I20" s="391"/>
      <c r="J20" s="395"/>
      <c r="K20" s="386"/>
      <c r="L20" s="398"/>
      <c r="M20" s="30"/>
      <c r="N20" s="51"/>
      <c r="O20" s="31"/>
      <c r="P20" s="32"/>
      <c r="Q20" s="401"/>
    </row>
    <row r="21" spans="1:17" ht="11.25" customHeight="1" x14ac:dyDescent="0.2">
      <c r="A21" s="381"/>
      <c r="B21" s="384"/>
      <c r="C21" s="384"/>
      <c r="D21" s="384"/>
      <c r="E21" s="384"/>
      <c r="F21" s="384"/>
      <c r="G21" s="384"/>
      <c r="H21" s="389"/>
      <c r="I21" s="389"/>
      <c r="J21" s="396"/>
      <c r="K21" s="387"/>
      <c r="L21" s="399"/>
      <c r="M21" s="33"/>
      <c r="N21" s="51"/>
      <c r="O21" s="34"/>
      <c r="P21" s="35"/>
      <c r="Q21" s="402"/>
    </row>
    <row r="22" spans="1:17" ht="12" customHeight="1" thickBot="1" x14ac:dyDescent="0.25">
      <c r="A22" s="382"/>
      <c r="B22" s="385"/>
      <c r="C22" s="385"/>
      <c r="D22" s="385"/>
      <c r="E22" s="385"/>
      <c r="F22" s="385"/>
      <c r="G22" s="385"/>
      <c r="H22" s="390"/>
      <c r="I22" s="390"/>
      <c r="J22" s="397"/>
      <c r="K22" s="388"/>
      <c r="L22" s="400"/>
      <c r="M22" s="36" t="s">
        <v>189</v>
      </c>
      <c r="N22" s="36"/>
      <c r="O22" s="37"/>
      <c r="P22" s="38"/>
      <c r="Q22" s="403"/>
    </row>
    <row r="23" spans="1:17" ht="11.25" customHeight="1" x14ac:dyDescent="0.2">
      <c r="A23" s="380"/>
      <c r="B23" s="383"/>
      <c r="C23" s="383"/>
      <c r="D23" s="383"/>
      <c r="E23" s="383"/>
      <c r="F23" s="383"/>
      <c r="G23" s="383"/>
      <c r="H23" s="391"/>
      <c r="I23" s="391"/>
      <c r="J23" s="395"/>
      <c r="K23" s="386"/>
      <c r="L23" s="398"/>
      <c r="M23" s="30"/>
      <c r="N23" s="51"/>
      <c r="O23" s="31"/>
      <c r="P23" s="32"/>
      <c r="Q23" s="401"/>
    </row>
    <row r="24" spans="1:17" ht="11.25" customHeight="1" x14ac:dyDescent="0.2">
      <c r="A24" s="381"/>
      <c r="B24" s="384"/>
      <c r="C24" s="384"/>
      <c r="D24" s="384"/>
      <c r="E24" s="384"/>
      <c r="F24" s="384"/>
      <c r="G24" s="384"/>
      <c r="H24" s="389"/>
      <c r="I24" s="389"/>
      <c r="J24" s="396"/>
      <c r="K24" s="387"/>
      <c r="L24" s="399"/>
      <c r="M24" s="33"/>
      <c r="N24" s="51"/>
      <c r="O24" s="34"/>
      <c r="P24" s="35"/>
      <c r="Q24" s="402"/>
    </row>
    <row r="25" spans="1:17" ht="12" customHeight="1" thickBot="1" x14ac:dyDescent="0.25">
      <c r="A25" s="382"/>
      <c r="B25" s="385"/>
      <c r="C25" s="385"/>
      <c r="D25" s="385"/>
      <c r="E25" s="385"/>
      <c r="F25" s="385"/>
      <c r="G25" s="385"/>
      <c r="H25" s="390"/>
      <c r="I25" s="390"/>
      <c r="J25" s="397"/>
      <c r="K25" s="388"/>
      <c r="L25" s="400"/>
      <c r="M25" s="36" t="s">
        <v>189</v>
      </c>
      <c r="N25" s="36"/>
      <c r="O25" s="37"/>
      <c r="P25" s="38"/>
      <c r="Q25" s="403"/>
    </row>
    <row r="26" spans="1:17" ht="11.25" customHeight="1" x14ac:dyDescent="0.2">
      <c r="A26" s="380"/>
      <c r="B26" s="383"/>
      <c r="C26" s="383"/>
      <c r="D26" s="383"/>
      <c r="E26" s="383"/>
      <c r="F26" s="383"/>
      <c r="G26" s="383"/>
      <c r="H26" s="391"/>
      <c r="I26" s="391"/>
      <c r="J26" s="395"/>
      <c r="K26" s="386"/>
      <c r="L26" s="398"/>
      <c r="M26" s="30"/>
      <c r="N26" s="51"/>
      <c r="O26" s="31"/>
      <c r="P26" s="32"/>
      <c r="Q26" s="401"/>
    </row>
    <row r="27" spans="1:17" ht="11.25" customHeight="1" x14ac:dyDescent="0.2">
      <c r="A27" s="381"/>
      <c r="B27" s="384"/>
      <c r="C27" s="384"/>
      <c r="D27" s="384"/>
      <c r="E27" s="384"/>
      <c r="F27" s="384"/>
      <c r="G27" s="384"/>
      <c r="H27" s="389"/>
      <c r="I27" s="389"/>
      <c r="J27" s="396"/>
      <c r="K27" s="387"/>
      <c r="L27" s="399"/>
      <c r="M27" s="33"/>
      <c r="N27" s="51"/>
      <c r="O27" s="34"/>
      <c r="P27" s="35"/>
      <c r="Q27" s="402"/>
    </row>
    <row r="28" spans="1:17" ht="12" customHeight="1" thickBot="1" x14ac:dyDescent="0.25">
      <c r="A28" s="382"/>
      <c r="B28" s="385"/>
      <c r="C28" s="385"/>
      <c r="D28" s="385"/>
      <c r="E28" s="385"/>
      <c r="F28" s="385"/>
      <c r="G28" s="385"/>
      <c r="H28" s="390"/>
      <c r="I28" s="390"/>
      <c r="J28" s="397"/>
      <c r="K28" s="388"/>
      <c r="L28" s="400"/>
      <c r="M28" s="36" t="s">
        <v>189</v>
      </c>
      <c r="N28" s="36"/>
      <c r="O28" s="37"/>
      <c r="P28" s="38"/>
      <c r="Q28" s="403"/>
    </row>
    <row r="29" spans="1:17" ht="11.25" customHeight="1" x14ac:dyDescent="0.2">
      <c r="A29" s="380"/>
      <c r="B29" s="383"/>
      <c r="C29" s="383"/>
      <c r="D29" s="383"/>
      <c r="E29" s="383"/>
      <c r="F29" s="383"/>
      <c r="G29" s="383"/>
      <c r="H29" s="391"/>
      <c r="I29" s="391"/>
      <c r="J29" s="395"/>
      <c r="K29" s="386"/>
      <c r="L29" s="398"/>
      <c r="M29" s="30"/>
      <c r="N29" s="51"/>
      <c r="O29" s="31"/>
      <c r="P29" s="32"/>
      <c r="Q29" s="401"/>
    </row>
    <row r="30" spans="1:17" ht="11.25" customHeight="1" x14ac:dyDescent="0.2">
      <c r="A30" s="381"/>
      <c r="B30" s="384"/>
      <c r="C30" s="384"/>
      <c r="D30" s="384"/>
      <c r="E30" s="384"/>
      <c r="F30" s="384"/>
      <c r="G30" s="384"/>
      <c r="H30" s="389"/>
      <c r="I30" s="389"/>
      <c r="J30" s="396"/>
      <c r="K30" s="387"/>
      <c r="L30" s="399"/>
      <c r="M30" s="33"/>
      <c r="N30" s="51"/>
      <c r="O30" s="34"/>
      <c r="P30" s="35"/>
      <c r="Q30" s="402"/>
    </row>
    <row r="31" spans="1:17" ht="12" customHeight="1" thickBot="1" x14ac:dyDescent="0.25">
      <c r="A31" s="382"/>
      <c r="B31" s="385"/>
      <c r="C31" s="385"/>
      <c r="D31" s="385"/>
      <c r="E31" s="385"/>
      <c r="F31" s="385"/>
      <c r="G31" s="385"/>
      <c r="H31" s="390"/>
      <c r="I31" s="390"/>
      <c r="J31" s="397"/>
      <c r="K31" s="388"/>
      <c r="L31" s="400"/>
      <c r="M31" s="36" t="s">
        <v>189</v>
      </c>
      <c r="N31" s="36"/>
      <c r="O31" s="37"/>
      <c r="P31" s="38"/>
      <c r="Q31" s="403"/>
    </row>
    <row r="32" spans="1:17" ht="11.25" customHeight="1" x14ac:dyDescent="0.2">
      <c r="A32" s="380"/>
      <c r="B32" s="383"/>
      <c r="C32" s="383"/>
      <c r="D32" s="383"/>
      <c r="E32" s="383"/>
      <c r="F32" s="383"/>
      <c r="G32" s="383"/>
      <c r="H32" s="391"/>
      <c r="I32" s="391"/>
      <c r="J32" s="395"/>
      <c r="K32" s="386"/>
      <c r="L32" s="398"/>
      <c r="M32" s="30"/>
      <c r="N32" s="51"/>
      <c r="O32" s="31"/>
      <c r="P32" s="32"/>
      <c r="Q32" s="401"/>
    </row>
    <row r="33" spans="1:17" ht="11.25" customHeight="1" x14ac:dyDescent="0.2">
      <c r="A33" s="381"/>
      <c r="B33" s="384"/>
      <c r="C33" s="384"/>
      <c r="D33" s="384"/>
      <c r="E33" s="384"/>
      <c r="F33" s="384"/>
      <c r="G33" s="384"/>
      <c r="H33" s="389"/>
      <c r="I33" s="389"/>
      <c r="J33" s="396"/>
      <c r="K33" s="387"/>
      <c r="L33" s="399"/>
      <c r="M33" s="33"/>
      <c r="N33" s="51"/>
      <c r="O33" s="34"/>
      <c r="P33" s="35"/>
      <c r="Q33" s="402"/>
    </row>
    <row r="34" spans="1:17" ht="12" customHeight="1" thickBot="1" x14ac:dyDescent="0.25">
      <c r="A34" s="382"/>
      <c r="B34" s="385"/>
      <c r="C34" s="385"/>
      <c r="D34" s="385"/>
      <c r="E34" s="385"/>
      <c r="F34" s="385"/>
      <c r="G34" s="385"/>
      <c r="H34" s="390"/>
      <c r="I34" s="390"/>
      <c r="J34" s="397"/>
      <c r="K34" s="388"/>
      <c r="L34" s="400"/>
      <c r="M34" s="36" t="s">
        <v>189</v>
      </c>
      <c r="N34" s="36"/>
      <c r="O34" s="37"/>
      <c r="P34" s="38"/>
      <c r="Q34" s="403"/>
    </row>
    <row r="35" spans="1:17" ht="11.25" customHeight="1" x14ac:dyDescent="0.2">
      <c r="A35" s="380"/>
      <c r="B35" s="383"/>
      <c r="C35" s="383"/>
      <c r="D35" s="383"/>
      <c r="E35" s="383"/>
      <c r="F35" s="383"/>
      <c r="G35" s="383"/>
      <c r="H35" s="391"/>
      <c r="I35" s="391"/>
      <c r="J35" s="395"/>
      <c r="K35" s="386"/>
      <c r="L35" s="398"/>
      <c r="M35" s="30"/>
      <c r="N35" s="51"/>
      <c r="O35" s="31"/>
      <c r="P35" s="32"/>
      <c r="Q35" s="401"/>
    </row>
    <row r="36" spans="1:17" ht="11.25" customHeight="1" x14ac:dyDescent="0.2">
      <c r="A36" s="381"/>
      <c r="B36" s="384"/>
      <c r="C36" s="384"/>
      <c r="D36" s="384"/>
      <c r="E36" s="384"/>
      <c r="F36" s="384"/>
      <c r="G36" s="384"/>
      <c r="H36" s="389"/>
      <c r="I36" s="389"/>
      <c r="J36" s="396"/>
      <c r="K36" s="387"/>
      <c r="L36" s="399"/>
      <c r="M36" s="33"/>
      <c r="N36" s="51"/>
      <c r="O36" s="34"/>
      <c r="P36" s="35"/>
      <c r="Q36" s="402"/>
    </row>
    <row r="37" spans="1:17" ht="12" customHeight="1" thickBot="1" x14ac:dyDescent="0.25">
      <c r="A37" s="382"/>
      <c r="B37" s="385"/>
      <c r="C37" s="385"/>
      <c r="D37" s="385"/>
      <c r="E37" s="385"/>
      <c r="F37" s="385"/>
      <c r="G37" s="385"/>
      <c r="H37" s="390"/>
      <c r="I37" s="390"/>
      <c r="J37" s="397"/>
      <c r="K37" s="388"/>
      <c r="L37" s="400"/>
      <c r="M37" s="36" t="s">
        <v>189</v>
      </c>
      <c r="N37" s="36"/>
      <c r="O37" s="37"/>
      <c r="P37" s="38"/>
      <c r="Q37" s="403"/>
    </row>
    <row r="38" spans="1:17" ht="11.25" customHeight="1" x14ac:dyDescent="0.2">
      <c r="A38" s="380"/>
      <c r="B38" s="383"/>
      <c r="C38" s="383"/>
      <c r="D38" s="383"/>
      <c r="E38" s="383"/>
      <c r="F38" s="383"/>
      <c r="G38" s="383"/>
      <c r="H38" s="391"/>
      <c r="I38" s="391"/>
      <c r="J38" s="395"/>
      <c r="K38" s="386"/>
      <c r="L38" s="398"/>
      <c r="M38" s="30"/>
      <c r="N38" s="51"/>
      <c r="O38" s="31"/>
      <c r="P38" s="32"/>
      <c r="Q38" s="401"/>
    </row>
    <row r="39" spans="1:17" ht="11.25" customHeight="1" x14ac:dyDescent="0.2">
      <c r="A39" s="381"/>
      <c r="B39" s="384"/>
      <c r="C39" s="384"/>
      <c r="D39" s="384"/>
      <c r="E39" s="384"/>
      <c r="F39" s="384"/>
      <c r="G39" s="384"/>
      <c r="H39" s="389"/>
      <c r="I39" s="389"/>
      <c r="J39" s="396"/>
      <c r="K39" s="387"/>
      <c r="L39" s="399"/>
      <c r="M39" s="33"/>
      <c r="N39" s="51"/>
      <c r="O39" s="34"/>
      <c r="P39" s="35"/>
      <c r="Q39" s="402"/>
    </row>
    <row r="40" spans="1:17" ht="12" customHeight="1" thickBot="1" x14ac:dyDescent="0.25">
      <c r="A40" s="382"/>
      <c r="B40" s="385"/>
      <c r="C40" s="385"/>
      <c r="D40" s="385"/>
      <c r="E40" s="385"/>
      <c r="F40" s="385"/>
      <c r="G40" s="385"/>
      <c r="H40" s="390"/>
      <c r="I40" s="390"/>
      <c r="J40" s="397"/>
      <c r="K40" s="388"/>
      <c r="L40" s="400"/>
      <c r="M40" s="36" t="s">
        <v>189</v>
      </c>
      <c r="N40" s="36"/>
      <c r="O40" s="37"/>
      <c r="P40" s="38"/>
      <c r="Q40" s="403"/>
    </row>
    <row r="41" spans="1:17" ht="11.25" customHeight="1" x14ac:dyDescent="0.2">
      <c r="A41" s="380"/>
      <c r="B41" s="383"/>
      <c r="C41" s="383"/>
      <c r="D41" s="383"/>
      <c r="E41" s="383"/>
      <c r="F41" s="383"/>
      <c r="G41" s="383"/>
      <c r="H41" s="391"/>
      <c r="I41" s="391"/>
      <c r="J41" s="395"/>
      <c r="K41" s="386"/>
      <c r="L41" s="398"/>
      <c r="M41" s="30"/>
      <c r="N41" s="51"/>
      <c r="O41" s="31"/>
      <c r="P41" s="32"/>
      <c r="Q41" s="401"/>
    </row>
    <row r="42" spans="1:17" ht="11.25" customHeight="1" x14ac:dyDescent="0.2">
      <c r="A42" s="381"/>
      <c r="B42" s="384"/>
      <c r="C42" s="384"/>
      <c r="D42" s="384"/>
      <c r="E42" s="384"/>
      <c r="F42" s="384"/>
      <c r="G42" s="384"/>
      <c r="H42" s="389"/>
      <c r="I42" s="389"/>
      <c r="J42" s="396"/>
      <c r="K42" s="387"/>
      <c r="L42" s="399"/>
      <c r="M42" s="33"/>
      <c r="N42" s="51"/>
      <c r="O42" s="34"/>
      <c r="P42" s="35"/>
      <c r="Q42" s="402"/>
    </row>
    <row r="43" spans="1:17" ht="12" customHeight="1" thickBot="1" x14ac:dyDescent="0.25">
      <c r="A43" s="382"/>
      <c r="B43" s="385"/>
      <c r="C43" s="385"/>
      <c r="D43" s="385"/>
      <c r="E43" s="385"/>
      <c r="F43" s="385"/>
      <c r="G43" s="385"/>
      <c r="H43" s="390"/>
      <c r="I43" s="390"/>
      <c r="J43" s="397"/>
      <c r="K43" s="388"/>
      <c r="L43" s="400"/>
      <c r="M43" s="36" t="s">
        <v>189</v>
      </c>
      <c r="N43" s="36"/>
      <c r="O43" s="37"/>
      <c r="P43" s="38"/>
      <c r="Q43" s="403"/>
    </row>
    <row r="44" spans="1:17" ht="11.25" customHeight="1" x14ac:dyDescent="0.2">
      <c r="A44" s="380"/>
      <c r="B44" s="383"/>
      <c r="C44" s="383"/>
      <c r="D44" s="383"/>
      <c r="E44" s="383"/>
      <c r="F44" s="383"/>
      <c r="G44" s="383"/>
      <c r="H44" s="391"/>
      <c r="I44" s="391"/>
      <c r="J44" s="395"/>
      <c r="K44" s="386"/>
      <c r="L44" s="398"/>
      <c r="M44" s="30"/>
      <c r="N44" s="51"/>
      <c r="O44" s="31"/>
      <c r="P44" s="32"/>
      <c r="Q44" s="401"/>
    </row>
    <row r="45" spans="1:17" ht="11.25" customHeight="1" x14ac:dyDescent="0.2">
      <c r="A45" s="381"/>
      <c r="B45" s="384"/>
      <c r="C45" s="384"/>
      <c r="D45" s="384"/>
      <c r="E45" s="384"/>
      <c r="F45" s="384"/>
      <c r="G45" s="384"/>
      <c r="H45" s="389"/>
      <c r="I45" s="389"/>
      <c r="J45" s="396"/>
      <c r="K45" s="387"/>
      <c r="L45" s="399"/>
      <c r="M45" s="33"/>
      <c r="N45" s="51"/>
      <c r="O45" s="34"/>
      <c r="P45" s="35"/>
      <c r="Q45" s="402"/>
    </row>
    <row r="46" spans="1:17" ht="12" customHeight="1" thickBot="1" x14ac:dyDescent="0.25">
      <c r="A46" s="382"/>
      <c r="B46" s="385"/>
      <c r="C46" s="385"/>
      <c r="D46" s="385"/>
      <c r="E46" s="385"/>
      <c r="F46" s="385"/>
      <c r="G46" s="385"/>
      <c r="H46" s="390"/>
      <c r="I46" s="390"/>
      <c r="J46" s="397"/>
      <c r="K46" s="388"/>
      <c r="L46" s="400"/>
      <c r="M46" s="36" t="s">
        <v>189</v>
      </c>
      <c r="N46" s="36"/>
      <c r="O46" s="37"/>
      <c r="P46" s="38"/>
      <c r="Q46" s="403"/>
    </row>
    <row r="47" spans="1:17" ht="11.25" customHeight="1" x14ac:dyDescent="0.2">
      <c r="A47" s="380"/>
      <c r="B47" s="383"/>
      <c r="C47" s="383"/>
      <c r="D47" s="383"/>
      <c r="E47" s="383"/>
      <c r="F47" s="383"/>
      <c r="G47" s="383"/>
      <c r="H47" s="391"/>
      <c r="I47" s="391"/>
      <c r="J47" s="395"/>
      <c r="K47" s="386"/>
      <c r="L47" s="398"/>
      <c r="M47" s="30"/>
      <c r="N47" s="51"/>
      <c r="O47" s="31"/>
      <c r="P47" s="32"/>
      <c r="Q47" s="401"/>
    </row>
    <row r="48" spans="1:17" ht="11.25" customHeight="1" x14ac:dyDescent="0.2">
      <c r="A48" s="381"/>
      <c r="B48" s="384"/>
      <c r="C48" s="384"/>
      <c r="D48" s="384"/>
      <c r="E48" s="384"/>
      <c r="F48" s="384"/>
      <c r="G48" s="384"/>
      <c r="H48" s="389"/>
      <c r="I48" s="389"/>
      <c r="J48" s="396"/>
      <c r="K48" s="387"/>
      <c r="L48" s="399"/>
      <c r="M48" s="33"/>
      <c r="N48" s="51"/>
      <c r="O48" s="34"/>
      <c r="P48" s="35"/>
      <c r="Q48" s="402"/>
    </row>
    <row r="49" spans="1:17" ht="12" customHeight="1" thickBot="1" x14ac:dyDescent="0.25">
      <c r="A49" s="382"/>
      <c r="B49" s="385"/>
      <c r="C49" s="385"/>
      <c r="D49" s="385"/>
      <c r="E49" s="385"/>
      <c r="F49" s="385"/>
      <c r="G49" s="385"/>
      <c r="H49" s="390"/>
      <c r="I49" s="390"/>
      <c r="J49" s="397"/>
      <c r="K49" s="388"/>
      <c r="L49" s="400"/>
      <c r="M49" s="36" t="s">
        <v>189</v>
      </c>
      <c r="N49" s="36"/>
      <c r="O49" s="37"/>
      <c r="P49" s="38"/>
      <c r="Q49" s="403"/>
    </row>
    <row r="50" spans="1:17" ht="11.25" customHeight="1" x14ac:dyDescent="0.2">
      <c r="A50" s="380"/>
      <c r="B50" s="383"/>
      <c r="C50" s="383"/>
      <c r="D50" s="383"/>
      <c r="E50" s="383"/>
      <c r="F50" s="383"/>
      <c r="G50" s="383"/>
      <c r="H50" s="391"/>
      <c r="I50" s="391"/>
      <c r="J50" s="395"/>
      <c r="K50" s="386"/>
      <c r="L50" s="398"/>
      <c r="M50" s="30"/>
      <c r="N50" s="51"/>
      <c r="O50" s="31"/>
      <c r="P50" s="32"/>
      <c r="Q50" s="401"/>
    </row>
    <row r="51" spans="1:17" ht="11.25" customHeight="1" x14ac:dyDescent="0.2">
      <c r="A51" s="381"/>
      <c r="B51" s="384"/>
      <c r="C51" s="384"/>
      <c r="D51" s="384"/>
      <c r="E51" s="384"/>
      <c r="F51" s="384"/>
      <c r="G51" s="384"/>
      <c r="H51" s="389"/>
      <c r="I51" s="389"/>
      <c r="J51" s="396"/>
      <c r="K51" s="387"/>
      <c r="L51" s="399"/>
      <c r="M51" s="33"/>
      <c r="N51" s="51"/>
      <c r="O51" s="34"/>
      <c r="P51" s="35"/>
      <c r="Q51" s="402"/>
    </row>
    <row r="52" spans="1:17" ht="12" customHeight="1" thickBot="1" x14ac:dyDescent="0.25">
      <c r="A52" s="382"/>
      <c r="B52" s="385"/>
      <c r="C52" s="385"/>
      <c r="D52" s="385"/>
      <c r="E52" s="385"/>
      <c r="F52" s="385"/>
      <c r="G52" s="385"/>
      <c r="H52" s="390"/>
      <c r="I52" s="390"/>
      <c r="J52" s="397"/>
      <c r="K52" s="388"/>
      <c r="L52" s="400"/>
      <c r="M52" s="36" t="s">
        <v>189</v>
      </c>
      <c r="N52" s="36"/>
      <c r="O52" s="37"/>
      <c r="P52" s="38"/>
      <c r="Q52" s="403"/>
    </row>
    <row r="53" spans="1:17" ht="11.25" customHeight="1" x14ac:dyDescent="0.2">
      <c r="A53" s="380"/>
      <c r="B53" s="383"/>
      <c r="C53" s="383"/>
      <c r="D53" s="383"/>
      <c r="E53" s="383"/>
      <c r="F53" s="383"/>
      <c r="G53" s="383"/>
      <c r="H53" s="391"/>
      <c r="I53" s="391"/>
      <c r="J53" s="395"/>
      <c r="K53" s="386"/>
      <c r="L53" s="398"/>
      <c r="M53" s="30"/>
      <c r="N53" s="51"/>
      <c r="O53" s="31"/>
      <c r="P53" s="32"/>
      <c r="Q53" s="401"/>
    </row>
    <row r="54" spans="1:17" ht="11.25" customHeight="1" x14ac:dyDescent="0.2">
      <c r="A54" s="381"/>
      <c r="B54" s="384"/>
      <c r="C54" s="384"/>
      <c r="D54" s="384"/>
      <c r="E54" s="384"/>
      <c r="F54" s="384"/>
      <c r="G54" s="384"/>
      <c r="H54" s="389"/>
      <c r="I54" s="389"/>
      <c r="J54" s="396"/>
      <c r="K54" s="387"/>
      <c r="L54" s="399"/>
      <c r="M54" s="33"/>
      <c r="N54" s="51"/>
      <c r="O54" s="34"/>
      <c r="P54" s="35"/>
      <c r="Q54" s="402"/>
    </row>
    <row r="55" spans="1:17" ht="12" customHeight="1" thickBot="1" x14ac:dyDescent="0.25">
      <c r="A55" s="382"/>
      <c r="B55" s="385"/>
      <c r="C55" s="385"/>
      <c r="D55" s="385"/>
      <c r="E55" s="385"/>
      <c r="F55" s="385"/>
      <c r="G55" s="385"/>
      <c r="H55" s="390"/>
      <c r="I55" s="390"/>
      <c r="J55" s="397"/>
      <c r="K55" s="388"/>
      <c r="L55" s="400"/>
      <c r="M55" s="36" t="s">
        <v>189</v>
      </c>
      <c r="N55" s="36"/>
      <c r="O55" s="37"/>
      <c r="P55" s="38"/>
      <c r="Q55" s="403"/>
    </row>
    <row r="56" spans="1:17" ht="11.25" customHeight="1" x14ac:dyDescent="0.2">
      <c r="A56" s="380"/>
      <c r="B56" s="383"/>
      <c r="C56" s="383"/>
      <c r="D56" s="383"/>
      <c r="E56" s="383"/>
      <c r="F56" s="383"/>
      <c r="G56" s="383"/>
      <c r="H56" s="391"/>
      <c r="I56" s="391"/>
      <c r="J56" s="395"/>
      <c r="K56" s="386"/>
      <c r="L56" s="398"/>
      <c r="M56" s="30"/>
      <c r="N56" s="51"/>
      <c r="O56" s="31"/>
      <c r="P56" s="32"/>
      <c r="Q56" s="401"/>
    </row>
    <row r="57" spans="1:17" ht="11.25" customHeight="1" x14ac:dyDescent="0.2">
      <c r="A57" s="381"/>
      <c r="B57" s="384"/>
      <c r="C57" s="384"/>
      <c r="D57" s="384"/>
      <c r="E57" s="384"/>
      <c r="F57" s="384"/>
      <c r="G57" s="384"/>
      <c r="H57" s="389"/>
      <c r="I57" s="389"/>
      <c r="J57" s="396"/>
      <c r="K57" s="387"/>
      <c r="L57" s="399"/>
      <c r="M57" s="33"/>
      <c r="N57" s="51"/>
      <c r="O57" s="34"/>
      <c r="P57" s="35"/>
      <c r="Q57" s="402"/>
    </row>
    <row r="58" spans="1:17" ht="12" customHeight="1" thickBot="1" x14ac:dyDescent="0.25">
      <c r="A58" s="382"/>
      <c r="B58" s="385"/>
      <c r="C58" s="385"/>
      <c r="D58" s="385"/>
      <c r="E58" s="385"/>
      <c r="F58" s="385"/>
      <c r="G58" s="385"/>
      <c r="H58" s="390"/>
      <c r="I58" s="390"/>
      <c r="J58" s="397"/>
      <c r="K58" s="388"/>
      <c r="L58" s="400"/>
      <c r="M58" s="36" t="s">
        <v>189</v>
      </c>
      <c r="N58" s="36"/>
      <c r="O58" s="37"/>
      <c r="P58" s="38"/>
      <c r="Q58" s="403"/>
    </row>
    <row r="59" spans="1:17" ht="11.25" customHeight="1" x14ac:dyDescent="0.2">
      <c r="A59" s="380"/>
      <c r="B59" s="383"/>
      <c r="C59" s="383"/>
      <c r="D59" s="383"/>
      <c r="E59" s="383"/>
      <c r="F59" s="383"/>
      <c r="G59" s="383"/>
      <c r="H59" s="391"/>
      <c r="I59" s="391"/>
      <c r="J59" s="395"/>
      <c r="K59" s="386"/>
      <c r="L59" s="398"/>
      <c r="M59" s="30"/>
      <c r="N59" s="51"/>
      <c r="O59" s="31"/>
      <c r="P59" s="32"/>
      <c r="Q59" s="401"/>
    </row>
    <row r="60" spans="1:17" ht="11.25" customHeight="1" x14ac:dyDescent="0.2">
      <c r="A60" s="381"/>
      <c r="B60" s="384"/>
      <c r="C60" s="384"/>
      <c r="D60" s="384"/>
      <c r="E60" s="384"/>
      <c r="F60" s="384"/>
      <c r="G60" s="384"/>
      <c r="H60" s="389"/>
      <c r="I60" s="389"/>
      <c r="J60" s="396"/>
      <c r="K60" s="387"/>
      <c r="L60" s="399"/>
      <c r="M60" s="33"/>
      <c r="N60" s="51"/>
      <c r="O60" s="34"/>
      <c r="P60" s="35"/>
      <c r="Q60" s="402"/>
    </row>
    <row r="61" spans="1:17" ht="12" customHeight="1" thickBot="1" x14ac:dyDescent="0.25">
      <c r="A61" s="382"/>
      <c r="B61" s="385"/>
      <c r="C61" s="385"/>
      <c r="D61" s="385"/>
      <c r="E61" s="385"/>
      <c r="F61" s="385"/>
      <c r="G61" s="385"/>
      <c r="H61" s="390"/>
      <c r="I61" s="390"/>
      <c r="J61" s="397"/>
      <c r="K61" s="388"/>
      <c r="L61" s="400"/>
      <c r="M61" s="36" t="s">
        <v>189</v>
      </c>
      <c r="N61" s="36"/>
      <c r="O61" s="37"/>
      <c r="P61" s="38"/>
      <c r="Q61" s="403"/>
    </row>
    <row r="62" spans="1:17" ht="11.25" customHeight="1" x14ac:dyDescent="0.2">
      <c r="A62" s="380"/>
      <c r="B62" s="383"/>
      <c r="C62" s="383"/>
      <c r="D62" s="383"/>
      <c r="E62" s="383"/>
      <c r="F62" s="383"/>
      <c r="G62" s="383"/>
      <c r="H62" s="391"/>
      <c r="I62" s="391"/>
      <c r="J62" s="395"/>
      <c r="K62" s="386"/>
      <c r="L62" s="398"/>
      <c r="M62" s="30"/>
      <c r="N62" s="51"/>
      <c r="O62" s="31"/>
      <c r="P62" s="32"/>
      <c r="Q62" s="401"/>
    </row>
    <row r="63" spans="1:17" ht="11.25" customHeight="1" x14ac:dyDescent="0.2">
      <c r="A63" s="381"/>
      <c r="B63" s="384"/>
      <c r="C63" s="384"/>
      <c r="D63" s="384"/>
      <c r="E63" s="384"/>
      <c r="F63" s="384"/>
      <c r="G63" s="384"/>
      <c r="H63" s="389"/>
      <c r="I63" s="389"/>
      <c r="J63" s="396"/>
      <c r="K63" s="387"/>
      <c r="L63" s="399"/>
      <c r="M63" s="33"/>
      <c r="N63" s="51"/>
      <c r="O63" s="34"/>
      <c r="P63" s="35"/>
      <c r="Q63" s="402"/>
    </row>
    <row r="64" spans="1:17" ht="12" customHeight="1" thickBot="1" x14ac:dyDescent="0.25">
      <c r="A64" s="382"/>
      <c r="B64" s="385"/>
      <c r="C64" s="385"/>
      <c r="D64" s="385"/>
      <c r="E64" s="385"/>
      <c r="F64" s="385"/>
      <c r="G64" s="385"/>
      <c r="H64" s="390"/>
      <c r="I64" s="390"/>
      <c r="J64" s="397"/>
      <c r="K64" s="388"/>
      <c r="L64" s="400"/>
      <c r="M64" s="36" t="s">
        <v>189</v>
      </c>
      <c r="N64" s="36"/>
      <c r="O64" s="37"/>
      <c r="P64" s="38"/>
      <c r="Q64" s="403"/>
    </row>
    <row r="65" spans="1:17" ht="11.25" customHeight="1" x14ac:dyDescent="0.2">
      <c r="A65" s="380"/>
      <c r="B65" s="383"/>
      <c r="C65" s="383"/>
      <c r="D65" s="383"/>
      <c r="E65" s="383"/>
      <c r="F65" s="383"/>
      <c r="G65" s="383"/>
      <c r="H65" s="391"/>
      <c r="I65" s="391"/>
      <c r="J65" s="395"/>
      <c r="K65" s="386"/>
      <c r="L65" s="398"/>
      <c r="M65" s="30"/>
      <c r="N65" s="51"/>
      <c r="O65" s="31"/>
      <c r="P65" s="32"/>
      <c r="Q65" s="401"/>
    </row>
    <row r="66" spans="1:17" ht="11.25" customHeight="1" x14ac:dyDescent="0.2">
      <c r="A66" s="381"/>
      <c r="B66" s="384"/>
      <c r="C66" s="384"/>
      <c r="D66" s="384"/>
      <c r="E66" s="384"/>
      <c r="F66" s="384"/>
      <c r="G66" s="384"/>
      <c r="H66" s="389"/>
      <c r="I66" s="389"/>
      <c r="J66" s="396"/>
      <c r="K66" s="387"/>
      <c r="L66" s="399"/>
      <c r="M66" s="33"/>
      <c r="N66" s="51"/>
      <c r="O66" s="34"/>
      <c r="P66" s="35"/>
      <c r="Q66" s="402"/>
    </row>
    <row r="67" spans="1:17" ht="12" customHeight="1" thickBot="1" x14ac:dyDescent="0.25">
      <c r="A67" s="382"/>
      <c r="B67" s="385"/>
      <c r="C67" s="385"/>
      <c r="D67" s="385"/>
      <c r="E67" s="385"/>
      <c r="F67" s="385"/>
      <c r="G67" s="385"/>
      <c r="H67" s="390"/>
      <c r="I67" s="390"/>
      <c r="J67" s="397"/>
      <c r="K67" s="388"/>
      <c r="L67" s="400"/>
      <c r="M67" s="36" t="s">
        <v>189</v>
      </c>
      <c r="N67" s="36"/>
      <c r="O67" s="37"/>
      <c r="P67" s="38"/>
      <c r="Q67" s="403"/>
    </row>
    <row r="68" spans="1:17" ht="11.25" customHeight="1" x14ac:dyDescent="0.2">
      <c r="A68" s="380"/>
      <c r="B68" s="383"/>
      <c r="C68" s="383"/>
      <c r="D68" s="383"/>
      <c r="E68" s="383"/>
      <c r="F68" s="383"/>
      <c r="G68" s="383"/>
      <c r="H68" s="391"/>
      <c r="I68" s="391"/>
      <c r="J68" s="395"/>
      <c r="K68" s="386"/>
      <c r="L68" s="398"/>
      <c r="M68" s="30"/>
      <c r="N68" s="51"/>
      <c r="O68" s="31"/>
      <c r="P68" s="32"/>
      <c r="Q68" s="401"/>
    </row>
    <row r="69" spans="1:17" ht="11.25" customHeight="1" x14ac:dyDescent="0.2">
      <c r="A69" s="381"/>
      <c r="B69" s="384"/>
      <c r="C69" s="384"/>
      <c r="D69" s="384"/>
      <c r="E69" s="384"/>
      <c r="F69" s="384"/>
      <c r="G69" s="384"/>
      <c r="H69" s="389"/>
      <c r="I69" s="389"/>
      <c r="J69" s="396"/>
      <c r="K69" s="387"/>
      <c r="L69" s="399"/>
      <c r="M69" s="33"/>
      <c r="N69" s="51"/>
      <c r="O69" s="34"/>
      <c r="P69" s="35"/>
      <c r="Q69" s="402"/>
    </row>
    <row r="70" spans="1:17" ht="12" customHeight="1" thickBot="1" x14ac:dyDescent="0.25">
      <c r="A70" s="382"/>
      <c r="B70" s="385"/>
      <c r="C70" s="385"/>
      <c r="D70" s="385"/>
      <c r="E70" s="385"/>
      <c r="F70" s="385"/>
      <c r="G70" s="385"/>
      <c r="H70" s="390"/>
      <c r="I70" s="390"/>
      <c r="J70" s="397"/>
      <c r="K70" s="388"/>
      <c r="L70" s="400"/>
      <c r="M70" s="36" t="s">
        <v>189</v>
      </c>
      <c r="N70" s="36"/>
      <c r="O70" s="37"/>
      <c r="P70" s="38"/>
      <c r="Q70" s="403"/>
    </row>
    <row r="71" spans="1:17" ht="11.25" customHeight="1" x14ac:dyDescent="0.2">
      <c r="A71" s="380"/>
      <c r="B71" s="383"/>
      <c r="C71" s="383"/>
      <c r="D71" s="383"/>
      <c r="E71" s="383"/>
      <c r="F71" s="383"/>
      <c r="G71" s="383"/>
      <c r="H71" s="391"/>
      <c r="I71" s="391"/>
      <c r="J71" s="395"/>
      <c r="K71" s="386"/>
      <c r="L71" s="398"/>
      <c r="M71" s="30"/>
      <c r="N71" s="51"/>
      <c r="O71" s="31"/>
      <c r="P71" s="32"/>
      <c r="Q71" s="401"/>
    </row>
    <row r="72" spans="1:17" ht="11.25" customHeight="1" x14ac:dyDescent="0.2">
      <c r="A72" s="381"/>
      <c r="B72" s="384"/>
      <c r="C72" s="384"/>
      <c r="D72" s="384"/>
      <c r="E72" s="384"/>
      <c r="F72" s="384"/>
      <c r="G72" s="384"/>
      <c r="H72" s="389"/>
      <c r="I72" s="389"/>
      <c r="J72" s="396"/>
      <c r="K72" s="387"/>
      <c r="L72" s="399"/>
      <c r="M72" s="33"/>
      <c r="N72" s="51"/>
      <c r="O72" s="34"/>
      <c r="P72" s="35"/>
      <c r="Q72" s="402"/>
    </row>
    <row r="73" spans="1:17" ht="11.25" customHeight="1" x14ac:dyDescent="0.2">
      <c r="A73" s="381"/>
      <c r="B73" s="384"/>
      <c r="C73" s="384"/>
      <c r="D73" s="384"/>
      <c r="E73" s="384"/>
      <c r="F73" s="384"/>
      <c r="G73" s="384"/>
      <c r="H73" s="389"/>
      <c r="I73" s="389"/>
      <c r="J73" s="396"/>
      <c r="K73" s="387"/>
      <c r="L73" s="399"/>
      <c r="M73" s="65"/>
      <c r="N73" s="64"/>
      <c r="O73" s="63"/>
      <c r="P73" s="62"/>
      <c r="Q73" s="402"/>
    </row>
    <row r="74" spans="1:17" ht="11.25" customHeight="1" x14ac:dyDescent="0.2">
      <c r="A74" s="381"/>
      <c r="B74" s="384"/>
      <c r="C74" s="384"/>
      <c r="D74" s="384"/>
      <c r="E74" s="384"/>
      <c r="F74" s="384"/>
      <c r="G74" s="384"/>
      <c r="H74" s="389"/>
      <c r="I74" s="389"/>
      <c r="J74" s="396"/>
      <c r="K74" s="387"/>
      <c r="L74" s="399"/>
      <c r="M74" s="65"/>
      <c r="N74" s="64"/>
      <c r="O74" s="63"/>
      <c r="P74" s="62"/>
      <c r="Q74" s="402"/>
    </row>
    <row r="75" spans="1:17" ht="12" customHeight="1" thickBot="1" x14ac:dyDescent="0.25">
      <c r="A75" s="382"/>
      <c r="B75" s="385"/>
      <c r="C75" s="385"/>
      <c r="D75" s="385"/>
      <c r="E75" s="385"/>
      <c r="F75" s="385"/>
      <c r="G75" s="385"/>
      <c r="H75" s="390"/>
      <c r="I75" s="390"/>
      <c r="J75" s="397"/>
      <c r="K75" s="388"/>
      <c r="L75" s="400"/>
      <c r="M75" s="36" t="s">
        <v>189</v>
      </c>
      <c r="N75" s="36"/>
      <c r="O75" s="37"/>
      <c r="P75" s="38"/>
      <c r="Q75" s="403"/>
    </row>
    <row r="76" spans="1:17" ht="12" thickBot="1" x14ac:dyDescent="0.25">
      <c r="A76" s="39"/>
      <c r="B76" s="39"/>
      <c r="C76" s="39"/>
      <c r="D76" s="39"/>
      <c r="E76" s="39"/>
      <c r="F76" s="39"/>
      <c r="G76" s="39"/>
      <c r="H76" s="39"/>
      <c r="I76" s="39"/>
      <c r="J76" s="41"/>
      <c r="K76" s="40"/>
      <c r="L76" s="42"/>
      <c r="M76" s="54"/>
      <c r="N76" s="55"/>
      <c r="O76" s="55"/>
      <c r="P76" s="56"/>
      <c r="Q76" s="39"/>
    </row>
    <row r="77" spans="1:17" ht="11.25" customHeight="1" x14ac:dyDescent="0.2">
      <c r="A77" s="39"/>
      <c r="B77" s="39"/>
      <c r="C77" s="39"/>
      <c r="D77" s="39"/>
      <c r="E77" s="39"/>
      <c r="F77" s="39"/>
      <c r="G77" s="39"/>
      <c r="H77" s="39"/>
      <c r="I77" s="39"/>
      <c r="J77" s="41"/>
      <c r="K77" s="40"/>
      <c r="L77" s="42"/>
      <c r="M77" s="41"/>
      <c r="N77" s="41"/>
      <c r="O77" s="41"/>
      <c r="P77" s="41"/>
      <c r="Q77" s="39"/>
    </row>
    <row r="78" spans="1:17" ht="11.25" customHeight="1" x14ac:dyDescent="0.2">
      <c r="A78" s="39"/>
      <c r="B78" s="39"/>
      <c r="C78" s="39"/>
      <c r="D78" s="39"/>
      <c r="E78" s="39"/>
      <c r="F78" s="39"/>
      <c r="G78" s="39"/>
      <c r="H78" s="39"/>
      <c r="I78" s="39"/>
      <c r="J78" s="41"/>
      <c r="K78" s="40"/>
      <c r="L78" s="42"/>
      <c r="M78" s="41"/>
      <c r="N78" s="41"/>
      <c r="O78" s="41"/>
      <c r="P78" s="41"/>
      <c r="Q78" s="39"/>
    </row>
    <row r="79" spans="1:17" ht="11.25" customHeight="1" x14ac:dyDescent="0.2">
      <c r="A79" s="39"/>
      <c r="B79" s="39"/>
      <c r="C79" s="39"/>
      <c r="D79" s="39"/>
      <c r="E79" s="39"/>
      <c r="F79" s="39"/>
      <c r="G79" s="39"/>
      <c r="H79" s="39"/>
      <c r="I79" s="39"/>
      <c r="J79" s="41"/>
      <c r="K79" s="40"/>
      <c r="L79" s="42"/>
      <c r="M79" s="41"/>
      <c r="N79" s="41"/>
      <c r="O79" s="41"/>
      <c r="P79" s="41"/>
      <c r="Q79" s="39"/>
    </row>
    <row r="80" spans="1:17" ht="11.25" customHeight="1" x14ac:dyDescent="0.2">
      <c r="A80" s="39"/>
      <c r="B80" s="39"/>
      <c r="C80" s="39"/>
      <c r="D80" s="39"/>
      <c r="E80" s="39"/>
      <c r="F80" s="39"/>
      <c r="G80" s="39"/>
      <c r="H80" s="39"/>
      <c r="I80" s="39"/>
      <c r="J80" s="41"/>
      <c r="K80" s="40"/>
      <c r="L80" s="42"/>
      <c r="M80" s="41"/>
      <c r="N80" s="41"/>
      <c r="O80" s="41"/>
      <c r="P80" s="41"/>
      <c r="Q80" s="39"/>
    </row>
    <row r="81" spans="1:17" ht="11.25" customHeight="1" x14ac:dyDescent="0.2">
      <c r="A81" s="39"/>
      <c r="B81" s="39"/>
      <c r="C81" s="39"/>
      <c r="D81" s="39"/>
      <c r="E81" s="39"/>
      <c r="F81" s="39"/>
      <c r="G81" s="39"/>
      <c r="H81" s="39"/>
      <c r="I81" s="39"/>
      <c r="J81" s="41"/>
      <c r="K81" s="40"/>
      <c r="L81" s="42"/>
      <c r="M81" s="41"/>
      <c r="N81" s="41"/>
      <c r="O81" s="41"/>
      <c r="P81" s="41"/>
      <c r="Q81" s="39"/>
    </row>
    <row r="82" spans="1:17" ht="11.25" customHeight="1" x14ac:dyDescent="0.2">
      <c r="A82" s="39"/>
      <c r="B82" s="39"/>
      <c r="C82" s="39"/>
      <c r="D82" s="39"/>
      <c r="E82" s="39"/>
      <c r="F82" s="39"/>
      <c r="G82" s="39"/>
      <c r="H82" s="39"/>
      <c r="I82" s="39"/>
      <c r="J82" s="41"/>
      <c r="K82" s="40"/>
      <c r="L82" s="42"/>
      <c r="M82" s="41"/>
      <c r="N82" s="41"/>
      <c r="O82" s="41"/>
      <c r="P82" s="41"/>
      <c r="Q82" s="39"/>
    </row>
    <row r="83" spans="1:17" ht="11.25" customHeight="1" x14ac:dyDescent="0.2">
      <c r="A83" s="39"/>
      <c r="B83" s="39"/>
      <c r="C83" s="39"/>
      <c r="D83" s="39"/>
      <c r="E83" s="39"/>
      <c r="F83" s="39"/>
      <c r="G83" s="39"/>
      <c r="H83" s="39"/>
      <c r="I83" s="39"/>
      <c r="J83" s="41"/>
      <c r="K83" s="40"/>
      <c r="L83" s="42"/>
      <c r="M83" s="41"/>
      <c r="N83" s="41"/>
      <c r="O83" s="41"/>
      <c r="P83" s="41"/>
      <c r="Q83" s="39"/>
    </row>
    <row r="84" spans="1:17" ht="11.25" customHeight="1" x14ac:dyDescent="0.2">
      <c r="A84" s="39"/>
      <c r="B84" s="39"/>
      <c r="C84" s="39"/>
      <c r="D84" s="39"/>
      <c r="E84" s="39"/>
      <c r="F84" s="39"/>
      <c r="G84" s="39"/>
      <c r="H84" s="39"/>
      <c r="I84" s="39"/>
      <c r="J84" s="41"/>
      <c r="K84" s="40"/>
      <c r="L84" s="42"/>
      <c r="M84" s="41"/>
      <c r="N84" s="41"/>
      <c r="O84" s="41"/>
      <c r="P84" s="41"/>
      <c r="Q84" s="39"/>
    </row>
    <row r="85" spans="1:17" ht="11.25" customHeight="1" x14ac:dyDescent="0.2">
      <c r="A85" s="39"/>
      <c r="B85" s="39"/>
      <c r="C85" s="39"/>
      <c r="D85" s="39"/>
      <c r="E85" s="39"/>
      <c r="F85" s="39"/>
      <c r="G85" s="39"/>
      <c r="H85" s="39"/>
      <c r="I85" s="39"/>
      <c r="J85" s="41"/>
      <c r="K85" s="40"/>
      <c r="L85" s="42"/>
      <c r="M85" s="41"/>
      <c r="N85" s="41"/>
      <c r="O85" s="41"/>
      <c r="P85" s="41"/>
      <c r="Q85" s="39"/>
    </row>
    <row r="86" spans="1:17" ht="11.25" customHeight="1" x14ac:dyDescent="0.2">
      <c r="A86" s="39"/>
      <c r="B86" s="39"/>
      <c r="C86" s="39"/>
      <c r="D86" s="39"/>
      <c r="E86" s="39"/>
      <c r="F86" s="39"/>
      <c r="G86" s="39"/>
      <c r="H86" s="39"/>
      <c r="I86" s="39"/>
      <c r="J86" s="41"/>
      <c r="K86" s="40"/>
      <c r="L86" s="42"/>
      <c r="M86" s="41"/>
      <c r="N86" s="41"/>
      <c r="O86" s="41"/>
      <c r="P86" s="41"/>
      <c r="Q86" s="39"/>
    </row>
    <row r="87" spans="1:17" ht="11.25" customHeight="1" x14ac:dyDescent="0.2">
      <c r="A87" s="39"/>
      <c r="B87" s="39"/>
      <c r="C87" s="39"/>
      <c r="D87" s="39"/>
      <c r="E87" s="39"/>
      <c r="F87" s="39"/>
      <c r="G87" s="39"/>
      <c r="H87" s="39"/>
      <c r="I87" s="39"/>
      <c r="J87" s="41"/>
      <c r="K87" s="40"/>
      <c r="L87" s="42"/>
      <c r="M87" s="41"/>
      <c r="N87" s="41"/>
      <c r="O87" s="41"/>
      <c r="P87" s="41"/>
      <c r="Q87" s="39"/>
    </row>
    <row r="88" spans="1:17" ht="11.25" customHeight="1" x14ac:dyDescent="0.2">
      <c r="A88" s="39"/>
      <c r="B88" s="39"/>
      <c r="C88" s="39"/>
      <c r="D88" s="39"/>
      <c r="E88" s="39"/>
      <c r="F88" s="39"/>
      <c r="G88" s="39"/>
      <c r="H88" s="39"/>
      <c r="I88" s="39"/>
      <c r="J88" s="41"/>
      <c r="K88" s="40"/>
      <c r="L88" s="42"/>
      <c r="M88" s="41"/>
      <c r="N88" s="41"/>
      <c r="O88" s="41"/>
      <c r="P88" s="41"/>
      <c r="Q88" s="39"/>
    </row>
    <row r="89" spans="1:17" ht="11.25" customHeight="1" x14ac:dyDescent="0.2">
      <c r="A89" s="39"/>
      <c r="B89" s="39"/>
      <c r="C89" s="39"/>
      <c r="D89" s="39"/>
      <c r="E89" s="39"/>
      <c r="F89" s="39"/>
      <c r="G89" s="39"/>
      <c r="H89" s="39"/>
      <c r="I89" s="39"/>
      <c r="J89" s="41"/>
      <c r="K89" s="40"/>
      <c r="L89" s="42"/>
      <c r="M89" s="41"/>
      <c r="N89" s="41"/>
      <c r="O89" s="41"/>
      <c r="P89" s="41"/>
      <c r="Q89" s="39"/>
    </row>
    <row r="90" spans="1:17" ht="11.25" customHeight="1" x14ac:dyDescent="0.2">
      <c r="A90" s="39"/>
      <c r="B90" s="39"/>
      <c r="C90" s="39"/>
      <c r="D90" s="39"/>
      <c r="E90" s="39"/>
      <c r="F90" s="39"/>
      <c r="G90" s="39"/>
      <c r="H90" s="39"/>
      <c r="I90" s="39"/>
      <c r="J90" s="41"/>
      <c r="K90" s="40"/>
      <c r="L90" s="42"/>
      <c r="M90" s="41"/>
      <c r="N90" s="41"/>
      <c r="O90" s="41"/>
      <c r="P90" s="41"/>
      <c r="Q90" s="39"/>
    </row>
    <row r="91" spans="1:17" ht="11.25" customHeight="1" x14ac:dyDescent="0.2">
      <c r="A91" s="39"/>
      <c r="B91" s="39"/>
      <c r="C91" s="39"/>
      <c r="D91" s="39"/>
      <c r="E91" s="39"/>
      <c r="F91" s="39"/>
      <c r="G91" s="39"/>
      <c r="H91" s="39"/>
      <c r="I91" s="39"/>
      <c r="J91" s="41"/>
      <c r="K91" s="40"/>
      <c r="L91" s="42"/>
      <c r="M91" s="41"/>
      <c r="N91" s="41"/>
      <c r="O91" s="41"/>
      <c r="P91" s="41"/>
      <c r="Q91" s="39"/>
    </row>
    <row r="92" spans="1:17" ht="11.25" customHeight="1" x14ac:dyDescent="0.2">
      <c r="A92" s="39"/>
      <c r="B92" s="39"/>
      <c r="C92" s="39"/>
      <c r="D92" s="39"/>
      <c r="E92" s="39"/>
      <c r="F92" s="39"/>
      <c r="G92" s="39"/>
      <c r="H92" s="39"/>
      <c r="I92" s="39"/>
      <c r="J92" s="41"/>
      <c r="K92" s="40"/>
      <c r="L92" s="42"/>
      <c r="M92" s="41"/>
      <c r="N92" s="41"/>
      <c r="O92" s="41"/>
      <c r="P92" s="41"/>
      <c r="Q92" s="39"/>
    </row>
    <row r="93" spans="1:17" ht="11.25" customHeight="1" x14ac:dyDescent="0.2">
      <c r="A93" s="39"/>
      <c r="B93" s="39"/>
      <c r="C93" s="39"/>
      <c r="D93" s="39"/>
      <c r="E93" s="39"/>
      <c r="F93" s="39"/>
      <c r="G93" s="39"/>
      <c r="H93" s="39"/>
      <c r="I93" s="39"/>
      <c r="J93" s="41"/>
      <c r="K93" s="40"/>
      <c r="L93" s="42"/>
      <c r="M93" s="41"/>
      <c r="N93" s="41"/>
      <c r="O93" s="41"/>
      <c r="P93" s="41"/>
      <c r="Q93" s="39"/>
    </row>
    <row r="94" spans="1:17" ht="11.25" customHeight="1" x14ac:dyDescent="0.2">
      <c r="A94" s="39"/>
      <c r="B94" s="39"/>
      <c r="C94" s="39"/>
      <c r="D94" s="39"/>
      <c r="E94" s="39"/>
      <c r="F94" s="39"/>
      <c r="G94" s="39"/>
      <c r="H94" s="39"/>
      <c r="I94" s="39"/>
      <c r="J94" s="41"/>
      <c r="K94" s="40"/>
      <c r="L94" s="42"/>
      <c r="M94" s="41"/>
      <c r="N94" s="41"/>
      <c r="O94" s="41"/>
      <c r="P94" s="41"/>
      <c r="Q94" s="39"/>
    </row>
    <row r="95" spans="1:17" ht="11.25" customHeight="1" x14ac:dyDescent="0.2">
      <c r="A95" s="39"/>
      <c r="B95" s="39"/>
      <c r="C95" s="39"/>
      <c r="D95" s="39"/>
      <c r="E95" s="39"/>
      <c r="F95" s="39"/>
      <c r="G95" s="39"/>
      <c r="H95" s="39"/>
      <c r="I95" s="39"/>
      <c r="J95" s="41"/>
      <c r="K95" s="40"/>
      <c r="L95" s="42"/>
      <c r="M95" s="41"/>
      <c r="N95" s="41"/>
      <c r="O95" s="41"/>
      <c r="P95" s="41"/>
      <c r="Q95" s="39"/>
    </row>
    <row r="96" spans="1:17" ht="11.25" customHeight="1" x14ac:dyDescent="0.2">
      <c r="A96" s="39"/>
      <c r="B96" s="39"/>
      <c r="C96" s="39"/>
      <c r="D96" s="39"/>
      <c r="E96" s="39"/>
      <c r="F96" s="39"/>
      <c r="G96" s="39"/>
      <c r="H96" s="39"/>
      <c r="I96" s="39"/>
      <c r="J96" s="41"/>
      <c r="K96" s="40"/>
      <c r="L96" s="42"/>
      <c r="M96" s="41"/>
      <c r="N96" s="41"/>
      <c r="O96" s="41"/>
      <c r="P96" s="41"/>
      <c r="Q96" s="39"/>
    </row>
    <row r="97" spans="1:17" ht="11.25" customHeight="1" x14ac:dyDescent="0.2">
      <c r="A97" s="39"/>
      <c r="B97" s="39"/>
      <c r="C97" s="39"/>
      <c r="D97" s="39"/>
      <c r="E97" s="39"/>
      <c r="F97" s="39"/>
      <c r="G97" s="39"/>
      <c r="H97" s="39"/>
      <c r="I97" s="39"/>
      <c r="J97" s="41"/>
      <c r="K97" s="40"/>
      <c r="L97" s="42"/>
      <c r="M97" s="41"/>
      <c r="N97" s="41"/>
      <c r="O97" s="41"/>
      <c r="P97" s="41"/>
      <c r="Q97" s="39"/>
    </row>
    <row r="98" spans="1:17" ht="11.25" customHeight="1" x14ac:dyDescent="0.2">
      <c r="A98" s="39"/>
      <c r="B98" s="39"/>
      <c r="C98" s="39"/>
      <c r="D98" s="39"/>
      <c r="E98" s="39"/>
      <c r="F98" s="39"/>
      <c r="G98" s="39"/>
      <c r="H98" s="39"/>
      <c r="I98" s="39"/>
      <c r="J98" s="41"/>
      <c r="K98" s="40"/>
      <c r="L98" s="42"/>
      <c r="M98" s="41"/>
      <c r="N98" s="41"/>
      <c r="O98" s="41"/>
      <c r="P98" s="41"/>
      <c r="Q98" s="39"/>
    </row>
    <row r="99" spans="1:17" ht="11.25" customHeight="1" x14ac:dyDescent="0.2">
      <c r="A99" s="39"/>
      <c r="B99" s="39"/>
      <c r="C99" s="39"/>
      <c r="D99" s="39"/>
      <c r="E99" s="39"/>
      <c r="F99" s="39"/>
      <c r="G99" s="39"/>
      <c r="H99" s="39"/>
      <c r="I99" s="39"/>
      <c r="J99" s="41"/>
      <c r="K99" s="40"/>
      <c r="L99" s="42"/>
      <c r="M99" s="41"/>
      <c r="N99" s="41"/>
      <c r="O99" s="41"/>
      <c r="P99" s="41"/>
      <c r="Q99" s="39"/>
    </row>
    <row r="100" spans="1:17" ht="11.25" customHeight="1" x14ac:dyDescent="0.2">
      <c r="A100" s="39"/>
      <c r="B100" s="39"/>
      <c r="C100" s="39"/>
      <c r="D100" s="39"/>
      <c r="E100" s="39"/>
      <c r="F100" s="39"/>
      <c r="G100" s="39"/>
      <c r="H100" s="39"/>
      <c r="I100" s="39"/>
      <c r="J100" s="41"/>
      <c r="K100" s="40"/>
      <c r="L100" s="42"/>
      <c r="M100" s="41"/>
      <c r="N100" s="41"/>
      <c r="O100" s="41"/>
      <c r="P100" s="41"/>
      <c r="Q100" s="39"/>
    </row>
    <row r="101" spans="1:17" ht="11.25" customHeight="1" x14ac:dyDescent="0.2">
      <c r="A101" s="39"/>
      <c r="B101" s="39"/>
      <c r="C101" s="39"/>
      <c r="D101" s="39"/>
      <c r="E101" s="39"/>
      <c r="F101" s="39"/>
      <c r="G101" s="39"/>
      <c r="H101" s="39"/>
      <c r="I101" s="39"/>
      <c r="J101" s="41"/>
      <c r="K101" s="40"/>
      <c r="L101" s="42"/>
      <c r="M101" s="41"/>
      <c r="N101" s="41"/>
      <c r="O101" s="41"/>
      <c r="P101" s="41"/>
      <c r="Q101" s="39"/>
    </row>
    <row r="102" spans="1:17" ht="11.25" customHeight="1" x14ac:dyDescent="0.2">
      <c r="A102" s="39"/>
      <c r="B102" s="39"/>
      <c r="C102" s="39"/>
      <c r="D102" s="39"/>
      <c r="E102" s="39"/>
      <c r="F102" s="39"/>
      <c r="G102" s="39"/>
      <c r="H102" s="39"/>
      <c r="I102" s="39"/>
      <c r="J102" s="41"/>
      <c r="K102" s="40"/>
      <c r="L102" s="42"/>
      <c r="M102" s="41"/>
      <c r="N102" s="41"/>
      <c r="O102" s="41"/>
      <c r="P102" s="41"/>
      <c r="Q102" s="39"/>
    </row>
    <row r="103" spans="1:17" ht="11.25" customHeight="1" x14ac:dyDescent="0.2">
      <c r="A103" s="39"/>
      <c r="B103" s="39"/>
      <c r="C103" s="39"/>
      <c r="D103" s="39"/>
      <c r="E103" s="39"/>
      <c r="F103" s="39"/>
      <c r="G103" s="39"/>
      <c r="H103" s="39"/>
      <c r="I103" s="39"/>
      <c r="J103" s="41"/>
      <c r="K103" s="40"/>
      <c r="L103" s="42"/>
      <c r="M103" s="41"/>
      <c r="N103" s="41"/>
      <c r="O103" s="41"/>
      <c r="P103" s="41"/>
      <c r="Q103" s="39"/>
    </row>
    <row r="104" spans="1:17" ht="11.25" customHeight="1" x14ac:dyDescent="0.2">
      <c r="A104" s="39"/>
      <c r="B104" s="39"/>
      <c r="C104" s="39"/>
      <c r="D104" s="39"/>
      <c r="E104" s="39"/>
      <c r="F104" s="39"/>
      <c r="G104" s="39"/>
      <c r="H104" s="39"/>
      <c r="I104" s="39"/>
      <c r="J104" s="41"/>
      <c r="K104" s="40"/>
      <c r="L104" s="42"/>
      <c r="M104" s="41"/>
      <c r="N104" s="41"/>
      <c r="O104" s="41"/>
      <c r="P104" s="41"/>
      <c r="Q104" s="39"/>
    </row>
    <row r="105" spans="1:17" ht="11.25" customHeight="1" x14ac:dyDescent="0.2">
      <c r="A105" s="39"/>
      <c r="B105" s="39"/>
      <c r="C105" s="39"/>
      <c r="D105" s="39"/>
      <c r="E105" s="39"/>
      <c r="F105" s="39"/>
      <c r="G105" s="39"/>
      <c r="H105" s="39"/>
      <c r="I105" s="39"/>
      <c r="J105" s="41"/>
      <c r="K105" s="40"/>
      <c r="L105" s="42"/>
      <c r="M105" s="41"/>
      <c r="N105" s="41"/>
      <c r="O105" s="41"/>
      <c r="P105" s="41"/>
      <c r="Q105" s="39"/>
    </row>
    <row r="106" spans="1:17" ht="11.25" customHeight="1" x14ac:dyDescent="0.2">
      <c r="A106" s="39"/>
      <c r="B106" s="39"/>
      <c r="C106" s="39"/>
      <c r="D106" s="39"/>
      <c r="E106" s="39"/>
      <c r="F106" s="39"/>
      <c r="G106" s="39"/>
      <c r="H106" s="39"/>
      <c r="I106" s="39"/>
      <c r="J106" s="41"/>
      <c r="K106" s="40"/>
      <c r="L106" s="42"/>
      <c r="M106" s="41"/>
      <c r="N106" s="41"/>
      <c r="O106" s="41"/>
      <c r="P106" s="41"/>
      <c r="Q106" s="39"/>
    </row>
    <row r="107" spans="1:17" ht="11.25" customHeight="1" x14ac:dyDescent="0.2">
      <c r="A107" s="39"/>
      <c r="B107" s="39"/>
      <c r="C107" s="39"/>
      <c r="D107" s="39"/>
      <c r="E107" s="39"/>
      <c r="F107" s="39"/>
      <c r="G107" s="39"/>
      <c r="H107" s="39"/>
      <c r="I107" s="39"/>
      <c r="J107" s="41"/>
      <c r="K107" s="40"/>
      <c r="L107" s="42"/>
      <c r="M107" s="41"/>
      <c r="N107" s="41"/>
      <c r="O107" s="41"/>
      <c r="P107" s="41"/>
      <c r="Q107" s="39"/>
    </row>
    <row r="108" spans="1:17" ht="11.25" customHeight="1" x14ac:dyDescent="0.2">
      <c r="A108" s="39"/>
      <c r="B108" s="39"/>
      <c r="C108" s="39"/>
      <c r="D108" s="39"/>
      <c r="E108" s="39"/>
      <c r="F108" s="39"/>
      <c r="G108" s="39"/>
      <c r="H108" s="39"/>
      <c r="I108" s="39"/>
      <c r="J108" s="41"/>
      <c r="K108" s="40"/>
      <c r="L108" s="42"/>
      <c r="M108" s="41"/>
      <c r="N108" s="41"/>
      <c r="O108" s="41"/>
      <c r="P108" s="41"/>
      <c r="Q108" s="39"/>
    </row>
    <row r="109" spans="1:17" ht="11.25" customHeight="1" x14ac:dyDescent="0.2">
      <c r="A109" s="39"/>
      <c r="B109" s="39"/>
      <c r="C109" s="39"/>
      <c r="D109" s="39"/>
      <c r="E109" s="39"/>
      <c r="F109" s="39"/>
      <c r="G109" s="39"/>
      <c r="H109" s="39"/>
      <c r="I109" s="39"/>
      <c r="J109" s="41"/>
      <c r="K109" s="40"/>
      <c r="L109" s="42"/>
      <c r="M109" s="41"/>
      <c r="N109" s="41"/>
      <c r="O109" s="41"/>
      <c r="P109" s="41"/>
      <c r="Q109" s="39"/>
    </row>
    <row r="110" spans="1:17" ht="11.25" customHeight="1" x14ac:dyDescent="0.2">
      <c r="A110" s="39"/>
      <c r="B110" s="39"/>
      <c r="C110" s="39"/>
      <c r="D110" s="39"/>
      <c r="E110" s="39"/>
      <c r="F110" s="39"/>
      <c r="G110" s="39"/>
      <c r="H110" s="39"/>
      <c r="I110" s="39"/>
      <c r="J110" s="41"/>
      <c r="K110" s="40"/>
      <c r="L110" s="42"/>
      <c r="M110" s="41"/>
      <c r="N110" s="41"/>
      <c r="O110" s="41"/>
      <c r="P110" s="41"/>
      <c r="Q110" s="39"/>
    </row>
    <row r="111" spans="1:17" ht="11.25" customHeight="1" x14ac:dyDescent="0.2">
      <c r="A111" s="39"/>
      <c r="B111" s="39"/>
      <c r="C111" s="39"/>
      <c r="D111" s="39"/>
      <c r="E111" s="39"/>
      <c r="F111" s="39"/>
      <c r="G111" s="39"/>
      <c r="H111" s="39"/>
      <c r="I111" s="39"/>
      <c r="J111" s="41"/>
      <c r="K111" s="40"/>
      <c r="L111" s="42"/>
      <c r="M111" s="41"/>
      <c r="N111" s="41"/>
      <c r="O111" s="41"/>
      <c r="P111" s="41"/>
      <c r="Q111" s="39"/>
    </row>
    <row r="112" spans="1:17" ht="11.25" customHeight="1" x14ac:dyDescent="0.2">
      <c r="A112" s="39"/>
      <c r="B112" s="39"/>
      <c r="C112" s="39"/>
      <c r="D112" s="39"/>
      <c r="E112" s="39"/>
      <c r="F112" s="39"/>
      <c r="G112" s="39"/>
      <c r="H112" s="39"/>
      <c r="I112" s="39"/>
      <c r="J112" s="41"/>
      <c r="K112" s="40"/>
      <c r="L112" s="42"/>
      <c r="M112" s="41"/>
      <c r="N112" s="41"/>
      <c r="O112" s="41"/>
      <c r="P112" s="41"/>
      <c r="Q112" s="39"/>
    </row>
    <row r="113" spans="1:17" ht="11.25" customHeight="1" x14ac:dyDescent="0.2">
      <c r="A113" s="39"/>
      <c r="B113" s="39"/>
      <c r="C113" s="39"/>
      <c r="D113" s="39"/>
      <c r="E113" s="39"/>
      <c r="F113" s="39"/>
      <c r="G113" s="39"/>
      <c r="H113" s="39"/>
      <c r="I113" s="39"/>
      <c r="J113" s="41"/>
      <c r="K113" s="40"/>
      <c r="L113" s="42"/>
      <c r="M113" s="41"/>
      <c r="N113" s="41"/>
      <c r="O113" s="41"/>
      <c r="P113" s="41"/>
      <c r="Q113" s="39"/>
    </row>
    <row r="114" spans="1:17" ht="11.25" customHeight="1" x14ac:dyDescent="0.2">
      <c r="A114" s="39"/>
      <c r="B114" s="39"/>
      <c r="C114" s="39"/>
      <c r="D114" s="39"/>
      <c r="E114" s="39"/>
      <c r="F114" s="39"/>
      <c r="G114" s="39"/>
      <c r="H114" s="39"/>
      <c r="I114" s="39"/>
      <c r="J114" s="41"/>
      <c r="K114" s="40"/>
      <c r="L114" s="42"/>
      <c r="M114" s="41"/>
      <c r="N114" s="41"/>
      <c r="O114" s="41"/>
      <c r="P114" s="41"/>
      <c r="Q114" s="39"/>
    </row>
    <row r="115" spans="1:17" ht="11.25" customHeight="1" x14ac:dyDescent="0.2">
      <c r="A115" s="39"/>
      <c r="B115" s="39"/>
      <c r="C115" s="39"/>
      <c r="D115" s="39"/>
      <c r="E115" s="39"/>
      <c r="F115" s="39"/>
      <c r="G115" s="39"/>
      <c r="H115" s="39"/>
      <c r="I115" s="39"/>
      <c r="J115" s="41"/>
      <c r="K115" s="40"/>
      <c r="L115" s="42"/>
      <c r="M115" s="41"/>
      <c r="N115" s="41"/>
      <c r="O115" s="41"/>
      <c r="P115" s="41"/>
      <c r="Q115" s="39"/>
    </row>
    <row r="116" spans="1:17" ht="11.25" customHeight="1" x14ac:dyDescent="0.2">
      <c r="A116" s="39"/>
      <c r="B116" s="39"/>
      <c r="C116" s="39"/>
      <c r="D116" s="39"/>
      <c r="E116" s="39"/>
      <c r="F116" s="39"/>
      <c r="G116" s="39"/>
      <c r="H116" s="39"/>
      <c r="I116" s="39"/>
      <c r="J116" s="41"/>
      <c r="K116" s="40"/>
      <c r="L116" s="42"/>
      <c r="M116" s="41"/>
      <c r="N116" s="41"/>
      <c r="O116" s="41"/>
      <c r="P116" s="41"/>
      <c r="Q116" s="39"/>
    </row>
    <row r="117" spans="1:17" ht="11.25" customHeight="1" x14ac:dyDescent="0.2">
      <c r="A117" s="39"/>
      <c r="B117" s="39"/>
      <c r="C117" s="39"/>
      <c r="D117" s="39"/>
      <c r="E117" s="39"/>
      <c r="F117" s="39"/>
      <c r="G117" s="39"/>
      <c r="H117" s="39"/>
      <c r="I117" s="39"/>
      <c r="J117" s="41"/>
      <c r="K117" s="40"/>
      <c r="L117" s="42"/>
      <c r="M117" s="41"/>
      <c r="N117" s="41"/>
      <c r="O117" s="41"/>
      <c r="P117" s="41"/>
      <c r="Q117" s="39"/>
    </row>
    <row r="118" spans="1:17" ht="11.25" customHeight="1" x14ac:dyDescent="0.2">
      <c r="A118" s="39"/>
      <c r="B118" s="39"/>
      <c r="C118" s="39"/>
      <c r="D118" s="39"/>
      <c r="E118" s="39"/>
      <c r="F118" s="39"/>
      <c r="G118" s="39"/>
      <c r="H118" s="39"/>
      <c r="I118" s="39"/>
      <c r="J118" s="41"/>
      <c r="K118" s="40"/>
      <c r="L118" s="42"/>
      <c r="M118" s="41"/>
      <c r="N118" s="41"/>
      <c r="O118" s="41"/>
      <c r="P118" s="41"/>
      <c r="Q118" s="39"/>
    </row>
    <row r="119" spans="1:17" ht="11.25" customHeight="1" x14ac:dyDescent="0.2">
      <c r="A119" s="39"/>
      <c r="B119" s="39"/>
      <c r="C119" s="39"/>
      <c r="D119" s="39"/>
      <c r="E119" s="39"/>
      <c r="F119" s="39"/>
      <c r="G119" s="39"/>
      <c r="H119" s="39"/>
      <c r="I119" s="39"/>
      <c r="J119" s="41"/>
      <c r="K119" s="40"/>
      <c r="L119" s="42"/>
      <c r="M119" s="41"/>
      <c r="N119" s="41"/>
      <c r="O119" s="41"/>
      <c r="P119" s="41"/>
      <c r="Q119" s="39"/>
    </row>
    <row r="120" spans="1:17" ht="11.25" customHeight="1" x14ac:dyDescent="0.2">
      <c r="A120" s="39"/>
      <c r="B120" s="39"/>
      <c r="C120" s="39"/>
      <c r="D120" s="39"/>
      <c r="E120" s="39"/>
      <c r="F120" s="39"/>
      <c r="G120" s="39"/>
      <c r="H120" s="39"/>
      <c r="I120" s="39"/>
      <c r="J120" s="41"/>
      <c r="K120" s="40"/>
      <c r="L120" s="42"/>
      <c r="M120" s="41"/>
      <c r="N120" s="41"/>
      <c r="O120" s="41"/>
      <c r="P120" s="41"/>
      <c r="Q120" s="39"/>
    </row>
    <row r="121" spans="1:17" ht="11.25" customHeight="1" x14ac:dyDescent="0.2">
      <c r="A121" s="39"/>
      <c r="B121" s="39"/>
      <c r="C121" s="39"/>
      <c r="D121" s="39"/>
      <c r="E121" s="39"/>
      <c r="F121" s="39"/>
      <c r="G121" s="39"/>
      <c r="H121" s="39"/>
      <c r="I121" s="39"/>
      <c r="J121" s="41"/>
      <c r="K121" s="40"/>
      <c r="L121" s="42"/>
      <c r="M121" s="41"/>
      <c r="N121" s="41"/>
      <c r="O121" s="41"/>
      <c r="P121" s="41"/>
      <c r="Q121" s="39"/>
    </row>
    <row r="122" spans="1:17" ht="11.25" customHeight="1" x14ac:dyDescent="0.2">
      <c r="A122" s="39"/>
      <c r="B122" s="39"/>
      <c r="C122" s="39"/>
      <c r="D122" s="39"/>
      <c r="E122" s="39"/>
      <c r="F122" s="39"/>
      <c r="G122" s="39"/>
      <c r="H122" s="39"/>
      <c r="I122" s="39"/>
      <c r="J122" s="41"/>
      <c r="K122" s="40"/>
      <c r="L122" s="42"/>
      <c r="M122" s="41"/>
      <c r="N122" s="41"/>
      <c r="O122" s="41"/>
      <c r="P122" s="41"/>
      <c r="Q122" s="39"/>
    </row>
    <row r="123" spans="1:17" ht="11.25" customHeight="1" x14ac:dyDescent="0.2">
      <c r="A123" s="39"/>
      <c r="B123" s="39"/>
      <c r="C123" s="39"/>
      <c r="D123" s="39"/>
      <c r="E123" s="39"/>
      <c r="F123" s="39"/>
      <c r="G123" s="39"/>
      <c r="H123" s="39"/>
      <c r="I123" s="39"/>
      <c r="J123" s="41"/>
      <c r="K123" s="40"/>
      <c r="L123" s="42"/>
      <c r="M123" s="41"/>
      <c r="N123" s="41"/>
      <c r="O123" s="41"/>
      <c r="P123" s="41"/>
      <c r="Q123" s="39"/>
    </row>
    <row r="124" spans="1:17" ht="11.25" customHeight="1" x14ac:dyDescent="0.2">
      <c r="A124" s="39"/>
      <c r="B124" s="39"/>
      <c r="C124" s="39"/>
      <c r="D124" s="39"/>
      <c r="E124" s="39"/>
      <c r="F124" s="39"/>
      <c r="G124" s="39"/>
      <c r="H124" s="39"/>
      <c r="I124" s="39"/>
      <c r="J124" s="41"/>
      <c r="K124" s="40"/>
      <c r="L124" s="42"/>
      <c r="M124" s="41"/>
      <c r="N124" s="41"/>
      <c r="O124" s="41"/>
      <c r="P124" s="41"/>
      <c r="Q124" s="39"/>
    </row>
    <row r="125" spans="1:17" ht="11.25" customHeight="1" x14ac:dyDescent="0.2">
      <c r="A125" s="39"/>
      <c r="B125" s="39"/>
      <c r="C125" s="39"/>
      <c r="D125" s="39"/>
      <c r="E125" s="39"/>
      <c r="F125" s="39"/>
      <c r="G125" s="39"/>
      <c r="H125" s="39"/>
      <c r="I125" s="39"/>
      <c r="J125" s="41"/>
      <c r="K125" s="40"/>
      <c r="L125" s="42"/>
      <c r="M125" s="41"/>
      <c r="N125" s="41"/>
      <c r="O125" s="41"/>
      <c r="P125" s="41"/>
      <c r="Q125" s="39"/>
    </row>
    <row r="126" spans="1:17" ht="11.25" customHeight="1" x14ac:dyDescent="0.2">
      <c r="A126" s="39"/>
      <c r="B126" s="39"/>
      <c r="C126" s="39"/>
      <c r="D126" s="39"/>
      <c r="E126" s="39"/>
      <c r="F126" s="39"/>
      <c r="G126" s="39"/>
      <c r="H126" s="39"/>
      <c r="I126" s="39"/>
      <c r="J126" s="41"/>
      <c r="K126" s="40"/>
      <c r="L126" s="42"/>
      <c r="M126" s="41"/>
      <c r="N126" s="41"/>
      <c r="O126" s="41"/>
      <c r="P126" s="41"/>
      <c r="Q126" s="39"/>
    </row>
    <row r="127" spans="1:17" ht="11.25" customHeight="1" x14ac:dyDescent="0.2">
      <c r="A127" s="39"/>
      <c r="B127" s="39"/>
      <c r="C127" s="39"/>
      <c r="D127" s="39"/>
      <c r="E127" s="39"/>
      <c r="F127" s="39"/>
      <c r="G127" s="39"/>
      <c r="H127" s="39"/>
      <c r="I127" s="39"/>
      <c r="J127" s="41"/>
      <c r="K127" s="40"/>
      <c r="L127" s="42"/>
      <c r="M127" s="41"/>
      <c r="N127" s="41"/>
      <c r="O127" s="41"/>
      <c r="P127" s="41"/>
      <c r="Q127" s="39"/>
    </row>
    <row r="128" spans="1:17" ht="11.25" customHeight="1" x14ac:dyDescent="0.2">
      <c r="A128" s="39"/>
      <c r="B128" s="39"/>
      <c r="C128" s="39"/>
      <c r="D128" s="39"/>
      <c r="E128" s="39"/>
      <c r="F128" s="39"/>
      <c r="G128" s="39"/>
      <c r="H128" s="39"/>
      <c r="I128" s="39"/>
      <c r="J128" s="41"/>
      <c r="K128" s="40"/>
      <c r="L128" s="42"/>
      <c r="M128" s="41"/>
      <c r="N128" s="41"/>
      <c r="O128" s="41"/>
      <c r="P128" s="41"/>
      <c r="Q128" s="39"/>
    </row>
    <row r="129" spans="1:17" ht="11.25" customHeight="1" x14ac:dyDescent="0.2">
      <c r="A129" s="39"/>
      <c r="B129" s="39"/>
      <c r="C129" s="39"/>
      <c r="D129" s="39"/>
      <c r="E129" s="39"/>
      <c r="F129" s="39"/>
      <c r="G129" s="39"/>
      <c r="H129" s="39"/>
      <c r="I129" s="39"/>
      <c r="J129" s="41"/>
      <c r="K129" s="40"/>
      <c r="L129" s="42"/>
      <c r="M129" s="41"/>
      <c r="N129" s="41"/>
      <c r="O129" s="41"/>
      <c r="P129" s="41"/>
      <c r="Q129" s="39"/>
    </row>
    <row r="130" spans="1:17" ht="11.25" customHeight="1" x14ac:dyDescent="0.2">
      <c r="A130" s="39"/>
      <c r="B130" s="39"/>
      <c r="C130" s="39"/>
      <c r="D130" s="39"/>
      <c r="E130" s="39"/>
      <c r="F130" s="39"/>
      <c r="G130" s="39"/>
      <c r="H130" s="39"/>
      <c r="I130" s="39"/>
      <c r="J130" s="41"/>
      <c r="K130" s="40"/>
      <c r="L130" s="42"/>
      <c r="M130" s="41"/>
      <c r="N130" s="41"/>
      <c r="O130" s="41"/>
      <c r="P130" s="41"/>
      <c r="Q130" s="39"/>
    </row>
    <row r="131" spans="1:17" ht="11.25" customHeight="1" x14ac:dyDescent="0.2">
      <c r="A131" s="39"/>
      <c r="B131" s="39"/>
      <c r="C131" s="39"/>
      <c r="D131" s="39"/>
      <c r="E131" s="39"/>
      <c r="F131" s="39"/>
      <c r="G131" s="39"/>
      <c r="H131" s="39"/>
      <c r="I131" s="39"/>
      <c r="J131" s="41"/>
      <c r="K131" s="40"/>
      <c r="L131" s="42"/>
      <c r="M131" s="41"/>
      <c r="N131" s="41"/>
      <c r="O131" s="41"/>
      <c r="P131" s="41"/>
      <c r="Q131" s="39"/>
    </row>
    <row r="132" spans="1:17" ht="11.25" customHeight="1" x14ac:dyDescent="0.2">
      <c r="A132" s="39"/>
      <c r="B132" s="39"/>
      <c r="C132" s="39"/>
      <c r="D132" s="39"/>
      <c r="E132" s="39"/>
      <c r="F132" s="39"/>
      <c r="G132" s="39"/>
      <c r="H132" s="39"/>
      <c r="I132" s="39"/>
      <c r="J132" s="41"/>
      <c r="K132" s="40"/>
      <c r="L132" s="42"/>
      <c r="M132" s="41"/>
      <c r="N132" s="41"/>
      <c r="O132" s="41"/>
      <c r="P132" s="41"/>
      <c r="Q132" s="39"/>
    </row>
    <row r="133" spans="1:17" ht="11.25" customHeight="1" x14ac:dyDescent="0.2">
      <c r="A133" s="39"/>
      <c r="B133" s="39"/>
      <c r="C133" s="39"/>
      <c r="D133" s="39"/>
      <c r="E133" s="39"/>
      <c r="F133" s="39"/>
      <c r="G133" s="39"/>
      <c r="H133" s="39"/>
      <c r="I133" s="39"/>
      <c r="J133" s="41"/>
      <c r="K133" s="40"/>
      <c r="L133" s="42"/>
      <c r="M133" s="41"/>
      <c r="N133" s="41"/>
      <c r="O133" s="41"/>
      <c r="P133" s="41"/>
      <c r="Q133" s="39"/>
    </row>
    <row r="134" spans="1:17" ht="11.25" customHeight="1" x14ac:dyDescent="0.2">
      <c r="A134" s="39"/>
      <c r="B134" s="39"/>
      <c r="C134" s="39"/>
      <c r="D134" s="39"/>
      <c r="E134" s="39"/>
      <c r="F134" s="39"/>
      <c r="G134" s="39"/>
      <c r="H134" s="39"/>
      <c r="I134" s="39"/>
      <c r="J134" s="41"/>
      <c r="K134" s="40"/>
      <c r="L134" s="42"/>
      <c r="M134" s="41"/>
      <c r="N134" s="41"/>
      <c r="O134" s="41"/>
      <c r="P134" s="41"/>
      <c r="Q134" s="39"/>
    </row>
    <row r="135" spans="1:17" ht="11.25" customHeight="1" x14ac:dyDescent="0.2">
      <c r="A135" s="39"/>
      <c r="B135" s="39"/>
      <c r="C135" s="39"/>
      <c r="D135" s="39"/>
      <c r="E135" s="39"/>
      <c r="F135" s="39"/>
      <c r="G135" s="39"/>
      <c r="H135" s="39"/>
      <c r="I135" s="39"/>
      <c r="J135" s="41"/>
      <c r="K135" s="40"/>
      <c r="L135" s="42"/>
      <c r="M135" s="41"/>
      <c r="N135" s="41"/>
      <c r="O135" s="41"/>
      <c r="P135" s="41"/>
      <c r="Q135" s="39"/>
    </row>
    <row r="136" spans="1:17" ht="11.25" customHeight="1" x14ac:dyDescent="0.2">
      <c r="A136" s="39"/>
      <c r="B136" s="39"/>
      <c r="C136" s="39"/>
      <c r="D136" s="39"/>
      <c r="E136" s="39"/>
      <c r="F136" s="39"/>
      <c r="G136" s="39"/>
      <c r="H136" s="39"/>
      <c r="I136" s="39"/>
      <c r="J136" s="41"/>
      <c r="K136" s="40"/>
      <c r="L136" s="42"/>
      <c r="M136" s="41"/>
      <c r="N136" s="41"/>
      <c r="O136" s="41"/>
      <c r="P136" s="41"/>
      <c r="Q136" s="39"/>
    </row>
    <row r="137" spans="1:17" ht="11.25" customHeight="1" x14ac:dyDescent="0.2">
      <c r="A137" s="39"/>
      <c r="B137" s="39"/>
      <c r="C137" s="39"/>
      <c r="D137" s="39"/>
      <c r="E137" s="39"/>
      <c r="F137" s="39"/>
      <c r="G137" s="39"/>
      <c r="H137" s="39"/>
      <c r="I137" s="39"/>
      <c r="J137" s="41"/>
      <c r="K137" s="40"/>
      <c r="L137" s="42"/>
      <c r="M137" s="41"/>
      <c r="N137" s="41"/>
      <c r="O137" s="41"/>
      <c r="P137" s="41"/>
      <c r="Q137" s="39"/>
    </row>
    <row r="138" spans="1:17" ht="11.25" customHeight="1" x14ac:dyDescent="0.2">
      <c r="A138" s="39"/>
      <c r="B138" s="39"/>
      <c r="C138" s="39"/>
      <c r="D138" s="39"/>
      <c r="E138" s="39"/>
      <c r="F138" s="39"/>
      <c r="G138" s="39"/>
      <c r="H138" s="39"/>
      <c r="I138" s="39"/>
      <c r="J138" s="41"/>
      <c r="K138" s="40"/>
      <c r="L138" s="42"/>
      <c r="M138" s="41"/>
      <c r="N138" s="41"/>
      <c r="O138" s="41"/>
      <c r="P138" s="41"/>
      <c r="Q138" s="39"/>
    </row>
    <row r="139" spans="1:17" ht="11.25" customHeight="1" x14ac:dyDescent="0.2">
      <c r="A139" s="39"/>
      <c r="B139" s="39"/>
      <c r="C139" s="39"/>
      <c r="D139" s="39"/>
      <c r="E139" s="39"/>
      <c r="F139" s="39"/>
      <c r="G139" s="39"/>
      <c r="H139" s="39"/>
      <c r="I139" s="39"/>
      <c r="J139" s="41"/>
      <c r="K139" s="40"/>
      <c r="L139" s="42"/>
      <c r="M139" s="41"/>
      <c r="N139" s="41"/>
      <c r="O139" s="41"/>
      <c r="P139" s="41"/>
      <c r="Q139" s="39"/>
    </row>
    <row r="140" spans="1:17" ht="11.25" customHeight="1" x14ac:dyDescent="0.2">
      <c r="A140" s="39"/>
      <c r="B140" s="39"/>
      <c r="C140" s="39"/>
      <c r="D140" s="39"/>
      <c r="E140" s="39"/>
      <c r="F140" s="39"/>
      <c r="G140" s="39"/>
      <c r="H140" s="39"/>
      <c r="I140" s="39"/>
      <c r="J140" s="41"/>
      <c r="K140" s="40"/>
      <c r="L140" s="42"/>
      <c r="M140" s="41"/>
      <c r="N140" s="41"/>
      <c r="O140" s="41"/>
      <c r="P140" s="41"/>
      <c r="Q140" s="39"/>
    </row>
    <row r="141" spans="1:17" ht="11.25" customHeight="1" x14ac:dyDescent="0.2">
      <c r="A141" s="39"/>
      <c r="B141" s="39"/>
      <c r="C141" s="39"/>
      <c r="D141" s="39"/>
      <c r="E141" s="39"/>
      <c r="F141" s="39"/>
      <c r="G141" s="39"/>
      <c r="H141" s="39"/>
      <c r="I141" s="39"/>
      <c r="J141" s="41"/>
      <c r="K141" s="40"/>
      <c r="L141" s="42"/>
      <c r="M141" s="41"/>
      <c r="N141" s="41"/>
      <c r="O141" s="41"/>
      <c r="P141" s="41"/>
      <c r="Q141" s="39"/>
    </row>
    <row r="142" spans="1:17" ht="11.25" customHeight="1" x14ac:dyDescent="0.2">
      <c r="A142" s="39"/>
      <c r="B142" s="39"/>
      <c r="C142" s="39"/>
      <c r="D142" s="39"/>
      <c r="E142" s="39"/>
      <c r="F142" s="39"/>
      <c r="G142" s="39"/>
      <c r="H142" s="39"/>
      <c r="I142" s="39"/>
      <c r="J142" s="41"/>
      <c r="K142" s="40"/>
      <c r="L142" s="42"/>
      <c r="M142" s="41"/>
      <c r="N142" s="41"/>
      <c r="O142" s="41"/>
      <c r="P142" s="41"/>
      <c r="Q142" s="39"/>
    </row>
    <row r="143" spans="1:17" ht="11.25" customHeight="1" x14ac:dyDescent="0.2">
      <c r="A143" s="39"/>
      <c r="B143" s="39"/>
      <c r="C143" s="39"/>
      <c r="D143" s="39"/>
      <c r="E143" s="39"/>
      <c r="F143" s="39"/>
      <c r="G143" s="39"/>
      <c r="H143" s="39"/>
      <c r="I143" s="39"/>
      <c r="J143" s="41"/>
      <c r="K143" s="40"/>
      <c r="L143" s="42"/>
      <c r="M143" s="41"/>
      <c r="N143" s="41"/>
      <c r="O143" s="41"/>
      <c r="P143" s="41"/>
      <c r="Q143" s="39"/>
    </row>
    <row r="144" spans="1:17" ht="11.25" customHeight="1" x14ac:dyDescent="0.2">
      <c r="A144" s="39"/>
      <c r="B144" s="39"/>
      <c r="C144" s="39"/>
      <c r="D144" s="39"/>
      <c r="E144" s="39"/>
      <c r="F144" s="39"/>
      <c r="G144" s="39"/>
      <c r="H144" s="39"/>
      <c r="I144" s="39"/>
      <c r="J144" s="41"/>
      <c r="K144" s="40"/>
      <c r="L144" s="42"/>
      <c r="M144" s="41"/>
      <c r="N144" s="41"/>
      <c r="O144" s="41"/>
      <c r="P144" s="41"/>
      <c r="Q144" s="39"/>
    </row>
    <row r="145" spans="1:17" ht="11.25" customHeight="1" x14ac:dyDescent="0.2">
      <c r="A145" s="39"/>
      <c r="B145" s="39"/>
      <c r="C145" s="39"/>
      <c r="D145" s="39"/>
      <c r="E145" s="39"/>
      <c r="F145" s="39"/>
      <c r="G145" s="39"/>
      <c r="H145" s="39"/>
      <c r="I145" s="39"/>
      <c r="J145" s="41"/>
      <c r="K145" s="40"/>
      <c r="L145" s="42"/>
      <c r="M145" s="41"/>
      <c r="N145" s="41"/>
      <c r="O145" s="41"/>
      <c r="P145" s="41"/>
      <c r="Q145" s="39"/>
    </row>
    <row r="146" spans="1:17" ht="11.25" customHeight="1" x14ac:dyDescent="0.2">
      <c r="A146" s="39"/>
      <c r="B146" s="39"/>
      <c r="C146" s="39"/>
      <c r="D146" s="39"/>
      <c r="E146" s="39"/>
      <c r="F146" s="39"/>
      <c r="G146" s="39"/>
      <c r="H146" s="39"/>
      <c r="I146" s="39"/>
      <c r="J146" s="41"/>
      <c r="K146" s="40"/>
      <c r="L146" s="42"/>
      <c r="M146" s="41"/>
      <c r="N146" s="41"/>
      <c r="O146" s="41"/>
      <c r="P146" s="41"/>
      <c r="Q146" s="39"/>
    </row>
    <row r="147" spans="1:17" ht="11.25" customHeight="1" x14ac:dyDescent="0.2">
      <c r="A147" s="39"/>
      <c r="B147" s="39"/>
      <c r="C147" s="39"/>
      <c r="D147" s="39"/>
      <c r="E147" s="39"/>
      <c r="F147" s="39"/>
      <c r="G147" s="39"/>
      <c r="H147" s="39"/>
      <c r="I147" s="39"/>
      <c r="J147" s="41"/>
      <c r="K147" s="40"/>
      <c r="L147" s="42"/>
      <c r="M147" s="41"/>
      <c r="N147" s="41"/>
      <c r="O147" s="41"/>
      <c r="P147" s="41"/>
      <c r="Q147" s="39"/>
    </row>
    <row r="148" spans="1:17" ht="11.25" customHeight="1" x14ac:dyDescent="0.2">
      <c r="A148" s="39"/>
      <c r="B148" s="39"/>
      <c r="C148" s="39"/>
      <c r="D148" s="39"/>
      <c r="E148" s="39"/>
      <c r="F148" s="39"/>
      <c r="G148" s="39"/>
      <c r="H148" s="39"/>
      <c r="I148" s="39"/>
      <c r="J148" s="41"/>
      <c r="K148" s="40"/>
      <c r="L148" s="42"/>
      <c r="M148" s="41"/>
      <c r="N148" s="41"/>
      <c r="O148" s="41"/>
      <c r="P148" s="41"/>
      <c r="Q148" s="39"/>
    </row>
    <row r="149" spans="1:17" ht="11.25" customHeight="1" x14ac:dyDescent="0.2">
      <c r="A149" s="39"/>
      <c r="B149" s="39"/>
      <c r="C149" s="39"/>
      <c r="D149" s="39"/>
      <c r="E149" s="39"/>
      <c r="F149" s="39"/>
      <c r="G149" s="39"/>
      <c r="H149" s="39"/>
      <c r="I149" s="39"/>
      <c r="J149" s="41"/>
      <c r="K149" s="40"/>
      <c r="L149" s="42"/>
      <c r="M149" s="41"/>
      <c r="N149" s="41"/>
      <c r="O149" s="41"/>
      <c r="P149" s="41"/>
      <c r="Q149" s="39"/>
    </row>
    <row r="150" spans="1:17" ht="11.25" customHeight="1" x14ac:dyDescent="0.2">
      <c r="A150" s="39"/>
      <c r="B150" s="39"/>
      <c r="C150" s="39"/>
      <c r="D150" s="39"/>
      <c r="E150" s="39"/>
      <c r="F150" s="39"/>
      <c r="G150" s="39"/>
      <c r="H150" s="39"/>
      <c r="I150" s="39"/>
      <c r="J150" s="41"/>
      <c r="K150" s="40"/>
      <c r="L150" s="42"/>
      <c r="M150" s="41"/>
      <c r="N150" s="41"/>
      <c r="O150" s="41"/>
      <c r="P150" s="41"/>
      <c r="Q150" s="39"/>
    </row>
    <row r="151" spans="1:17" ht="11.25" customHeight="1" x14ac:dyDescent="0.2">
      <c r="A151" s="39"/>
      <c r="B151" s="39"/>
      <c r="C151" s="39"/>
      <c r="D151" s="39"/>
      <c r="E151" s="39"/>
      <c r="F151" s="39"/>
      <c r="G151" s="39"/>
      <c r="H151" s="39"/>
      <c r="I151" s="39"/>
      <c r="J151" s="41"/>
      <c r="K151" s="40"/>
      <c r="L151" s="42"/>
      <c r="M151" s="41"/>
      <c r="N151" s="41"/>
      <c r="O151" s="41"/>
      <c r="P151" s="41"/>
      <c r="Q151" s="39"/>
    </row>
    <row r="152" spans="1:17" ht="11.25" customHeight="1" x14ac:dyDescent="0.2">
      <c r="A152" s="39"/>
      <c r="B152" s="39"/>
      <c r="C152" s="39"/>
      <c r="D152" s="39"/>
      <c r="E152" s="39"/>
      <c r="F152" s="39"/>
      <c r="G152" s="39"/>
      <c r="H152" s="39"/>
      <c r="I152" s="39"/>
      <c r="J152" s="41"/>
      <c r="K152" s="40"/>
      <c r="L152" s="42"/>
      <c r="M152" s="41"/>
      <c r="N152" s="41"/>
      <c r="O152" s="41"/>
      <c r="P152" s="41"/>
      <c r="Q152" s="39"/>
    </row>
    <row r="153" spans="1:17" ht="11.25" customHeight="1" x14ac:dyDescent="0.2">
      <c r="A153" s="39"/>
      <c r="B153" s="39"/>
      <c r="C153" s="39"/>
      <c r="D153" s="39"/>
      <c r="E153" s="39"/>
      <c r="F153" s="39"/>
      <c r="G153" s="39"/>
      <c r="H153" s="39"/>
      <c r="I153" s="39"/>
      <c r="J153" s="41"/>
      <c r="K153" s="40"/>
      <c r="L153" s="42"/>
      <c r="M153" s="41"/>
      <c r="N153" s="41"/>
      <c r="O153" s="41"/>
      <c r="P153" s="41"/>
      <c r="Q153" s="39"/>
    </row>
    <row r="154" spans="1:17" ht="11.25" customHeight="1" x14ac:dyDescent="0.2">
      <c r="A154" s="39"/>
      <c r="B154" s="39"/>
      <c r="C154" s="39"/>
      <c r="D154" s="39"/>
      <c r="E154" s="39"/>
      <c r="F154" s="39"/>
      <c r="G154" s="39"/>
      <c r="H154" s="39"/>
      <c r="I154" s="39"/>
      <c r="J154" s="41"/>
      <c r="K154" s="40"/>
      <c r="L154" s="42"/>
      <c r="M154" s="41"/>
      <c r="N154" s="41"/>
      <c r="O154" s="41"/>
      <c r="P154" s="41"/>
      <c r="Q154" s="39"/>
    </row>
    <row r="155" spans="1:17" ht="11.25" customHeight="1" x14ac:dyDescent="0.2">
      <c r="A155" s="39"/>
      <c r="B155" s="39"/>
      <c r="C155" s="39"/>
      <c r="D155" s="39"/>
      <c r="E155" s="39"/>
      <c r="F155" s="39"/>
      <c r="G155" s="39"/>
      <c r="H155" s="39"/>
      <c r="I155" s="39"/>
      <c r="J155" s="41"/>
      <c r="K155" s="40"/>
      <c r="L155" s="42"/>
      <c r="M155" s="41"/>
      <c r="N155" s="41"/>
      <c r="O155" s="41"/>
      <c r="P155" s="41"/>
      <c r="Q155" s="39"/>
    </row>
    <row r="156" spans="1:17" ht="11.25" customHeight="1" x14ac:dyDescent="0.2">
      <c r="A156" s="39"/>
      <c r="B156" s="39"/>
      <c r="C156" s="39"/>
      <c r="D156" s="39"/>
      <c r="E156" s="39"/>
      <c r="F156" s="39"/>
      <c r="G156" s="39"/>
      <c r="H156" s="39"/>
      <c r="I156" s="39"/>
      <c r="J156" s="41"/>
      <c r="K156" s="40"/>
      <c r="L156" s="42"/>
      <c r="M156" s="41"/>
      <c r="N156" s="41"/>
      <c r="O156" s="41"/>
      <c r="P156" s="41"/>
      <c r="Q156" s="39"/>
    </row>
    <row r="157" spans="1:17" ht="11.25" customHeight="1" x14ac:dyDescent="0.2">
      <c r="A157" s="39"/>
      <c r="B157" s="39"/>
      <c r="C157" s="39"/>
      <c r="D157" s="39"/>
      <c r="E157" s="39"/>
      <c r="F157" s="39"/>
      <c r="G157" s="39"/>
      <c r="H157" s="39"/>
      <c r="I157" s="39"/>
      <c r="J157" s="41"/>
      <c r="K157" s="40"/>
      <c r="L157" s="42"/>
      <c r="M157" s="41"/>
      <c r="N157" s="41"/>
      <c r="O157" s="41"/>
      <c r="P157" s="41"/>
      <c r="Q157" s="39"/>
    </row>
    <row r="158" spans="1:17" ht="11.25" customHeight="1" x14ac:dyDescent="0.2">
      <c r="A158" s="39"/>
      <c r="B158" s="39"/>
      <c r="C158" s="39"/>
      <c r="D158" s="39"/>
      <c r="E158" s="39"/>
      <c r="F158" s="39"/>
      <c r="G158" s="39"/>
      <c r="H158" s="39"/>
      <c r="I158" s="39"/>
      <c r="J158" s="41"/>
      <c r="K158" s="40"/>
      <c r="L158" s="42"/>
      <c r="M158" s="41"/>
      <c r="N158" s="41"/>
      <c r="O158" s="41"/>
      <c r="P158" s="41"/>
      <c r="Q158" s="39"/>
    </row>
    <row r="159" spans="1:17" ht="11.25" customHeight="1" x14ac:dyDescent="0.2">
      <c r="A159" s="39"/>
      <c r="B159" s="39"/>
      <c r="C159" s="39"/>
      <c r="D159" s="39"/>
      <c r="E159" s="39"/>
      <c r="F159" s="39"/>
      <c r="G159" s="39"/>
      <c r="H159" s="39"/>
      <c r="I159" s="39"/>
      <c r="J159" s="41"/>
      <c r="K159" s="40"/>
      <c r="L159" s="42"/>
      <c r="M159" s="41"/>
      <c r="N159" s="41"/>
      <c r="O159" s="41"/>
      <c r="P159" s="41"/>
      <c r="Q159" s="39"/>
    </row>
    <row r="160" spans="1:17" ht="11.25" customHeight="1" x14ac:dyDescent="0.2">
      <c r="A160" s="39"/>
      <c r="B160" s="39"/>
      <c r="C160" s="39"/>
      <c r="D160" s="39"/>
      <c r="E160" s="39"/>
      <c r="F160" s="39"/>
      <c r="G160" s="39"/>
      <c r="H160" s="39"/>
      <c r="I160" s="39"/>
      <c r="J160" s="41"/>
      <c r="K160" s="40"/>
      <c r="L160" s="42"/>
      <c r="M160" s="41"/>
      <c r="N160" s="41"/>
      <c r="O160" s="41"/>
      <c r="P160" s="41"/>
      <c r="Q160" s="39"/>
    </row>
    <row r="161" spans="1:17" ht="11.25" customHeight="1" x14ac:dyDescent="0.2">
      <c r="A161" s="39"/>
      <c r="B161" s="39"/>
      <c r="C161" s="39"/>
      <c r="D161" s="39"/>
      <c r="E161" s="39"/>
      <c r="F161" s="39"/>
      <c r="G161" s="39"/>
      <c r="H161" s="39"/>
      <c r="I161" s="39"/>
      <c r="J161" s="41"/>
      <c r="K161" s="40"/>
      <c r="L161" s="42"/>
      <c r="M161" s="41"/>
      <c r="N161" s="41"/>
      <c r="O161" s="41"/>
      <c r="P161" s="41"/>
      <c r="Q161" s="39"/>
    </row>
    <row r="162" spans="1:17" ht="11.25" customHeight="1" x14ac:dyDescent="0.2">
      <c r="A162" s="39"/>
      <c r="B162" s="39"/>
      <c r="C162" s="39"/>
      <c r="D162" s="39"/>
      <c r="E162" s="39"/>
      <c r="F162" s="39"/>
      <c r="G162" s="39"/>
      <c r="H162" s="39"/>
      <c r="I162" s="39"/>
      <c r="J162" s="41"/>
      <c r="K162" s="40"/>
      <c r="L162" s="42"/>
      <c r="M162" s="41"/>
      <c r="N162" s="41"/>
      <c r="O162" s="41"/>
      <c r="P162" s="41"/>
      <c r="Q162" s="39"/>
    </row>
    <row r="163" spans="1:17" ht="11.25" customHeight="1" x14ac:dyDescent="0.2">
      <c r="A163" s="39"/>
      <c r="B163" s="39"/>
      <c r="C163" s="39"/>
      <c r="D163" s="39"/>
      <c r="E163" s="39"/>
      <c r="F163" s="39"/>
      <c r="G163" s="39"/>
      <c r="H163" s="39"/>
      <c r="I163" s="39"/>
      <c r="J163" s="41"/>
      <c r="K163" s="40"/>
      <c r="L163" s="42"/>
      <c r="M163" s="41"/>
      <c r="N163" s="41"/>
      <c r="O163" s="41"/>
      <c r="P163" s="41"/>
      <c r="Q163" s="39"/>
    </row>
    <row r="164" spans="1:17" ht="11.25" customHeight="1" x14ac:dyDescent="0.2">
      <c r="A164" s="39"/>
      <c r="B164" s="39"/>
      <c r="C164" s="39"/>
      <c r="D164" s="39"/>
      <c r="E164" s="39"/>
      <c r="F164" s="39"/>
      <c r="G164" s="39"/>
      <c r="H164" s="39"/>
      <c r="I164" s="39"/>
      <c r="J164" s="41"/>
      <c r="K164" s="40"/>
      <c r="L164" s="42"/>
      <c r="M164" s="41"/>
      <c r="N164" s="41"/>
      <c r="O164" s="41"/>
      <c r="P164" s="41"/>
      <c r="Q164" s="39"/>
    </row>
    <row r="165" spans="1:17" ht="11.25" customHeight="1" x14ac:dyDescent="0.2">
      <c r="A165" s="39"/>
      <c r="B165" s="39"/>
      <c r="C165" s="39"/>
      <c r="D165" s="39"/>
      <c r="E165" s="39"/>
      <c r="F165" s="39"/>
      <c r="G165" s="39"/>
      <c r="H165" s="39"/>
      <c r="I165" s="39"/>
      <c r="J165" s="41"/>
      <c r="K165" s="40"/>
      <c r="L165" s="42"/>
      <c r="M165" s="41"/>
      <c r="N165" s="41"/>
      <c r="O165" s="41"/>
      <c r="P165" s="41"/>
      <c r="Q165" s="39"/>
    </row>
    <row r="166" spans="1:17" ht="11.25" customHeight="1" x14ac:dyDescent="0.2">
      <c r="A166" s="39"/>
      <c r="B166" s="39"/>
      <c r="C166" s="39"/>
      <c r="D166" s="39"/>
      <c r="E166" s="39"/>
      <c r="F166" s="39"/>
      <c r="G166" s="39"/>
      <c r="H166" s="39"/>
      <c r="I166" s="39"/>
      <c r="J166" s="41"/>
      <c r="K166" s="40"/>
      <c r="L166" s="42"/>
      <c r="M166" s="41"/>
      <c r="N166" s="41"/>
      <c r="O166" s="41"/>
      <c r="P166" s="41"/>
      <c r="Q166" s="39"/>
    </row>
    <row r="167" spans="1:17" ht="11.25" customHeight="1" x14ac:dyDescent="0.2">
      <c r="A167" s="39"/>
      <c r="B167" s="39"/>
      <c r="C167" s="39"/>
      <c r="D167" s="39"/>
      <c r="E167" s="39"/>
      <c r="F167" s="39"/>
      <c r="G167" s="39"/>
      <c r="H167" s="39"/>
      <c r="I167" s="39"/>
      <c r="J167" s="41"/>
      <c r="K167" s="40"/>
      <c r="L167" s="42"/>
      <c r="M167" s="41"/>
      <c r="N167" s="41"/>
      <c r="O167" s="41"/>
      <c r="P167" s="41"/>
      <c r="Q167" s="39"/>
    </row>
    <row r="168" spans="1:17" ht="11.25" customHeight="1" x14ac:dyDescent="0.2">
      <c r="A168" s="39"/>
      <c r="B168" s="39"/>
      <c r="C168" s="39"/>
      <c r="D168" s="39"/>
      <c r="E168" s="39"/>
      <c r="F168" s="39"/>
      <c r="G168" s="39"/>
      <c r="H168" s="39"/>
      <c r="I168" s="39"/>
      <c r="J168" s="41"/>
      <c r="K168" s="40"/>
      <c r="L168" s="42"/>
      <c r="M168" s="41"/>
      <c r="N168" s="41"/>
      <c r="O168" s="41"/>
      <c r="P168" s="41"/>
      <c r="Q168" s="39"/>
    </row>
    <row r="169" spans="1:17" ht="11.25" customHeight="1" x14ac:dyDescent="0.2">
      <c r="A169" s="39"/>
      <c r="B169" s="39"/>
      <c r="C169" s="39"/>
      <c r="D169" s="39"/>
      <c r="E169" s="39"/>
      <c r="F169" s="39"/>
      <c r="G169" s="39"/>
      <c r="H169" s="39"/>
      <c r="I169" s="39"/>
      <c r="J169" s="41"/>
      <c r="K169" s="40"/>
      <c r="L169" s="42"/>
      <c r="M169" s="41"/>
      <c r="N169" s="41"/>
      <c r="O169" s="41"/>
      <c r="P169" s="41"/>
      <c r="Q169" s="39"/>
    </row>
    <row r="170" spans="1:17" ht="11.25" customHeight="1" x14ac:dyDescent="0.2">
      <c r="A170" s="39"/>
      <c r="B170" s="39"/>
      <c r="C170" s="39"/>
      <c r="D170" s="39"/>
      <c r="E170" s="39"/>
      <c r="F170" s="39"/>
      <c r="G170" s="39"/>
      <c r="H170" s="39"/>
      <c r="I170" s="39"/>
      <c r="J170" s="41"/>
      <c r="K170" s="40"/>
      <c r="L170" s="42"/>
      <c r="M170" s="41"/>
      <c r="N170" s="41"/>
      <c r="O170" s="41"/>
      <c r="P170" s="41"/>
      <c r="Q170" s="39"/>
    </row>
    <row r="171" spans="1:17" ht="11.25" customHeight="1" x14ac:dyDescent="0.2">
      <c r="A171" s="39"/>
      <c r="B171" s="39"/>
      <c r="C171" s="39"/>
      <c r="D171" s="39"/>
      <c r="E171" s="39"/>
      <c r="F171" s="39"/>
      <c r="G171" s="39"/>
      <c r="H171" s="39"/>
      <c r="I171" s="39"/>
      <c r="J171" s="41"/>
      <c r="K171" s="40"/>
      <c r="L171" s="42"/>
      <c r="M171" s="41"/>
      <c r="N171" s="41"/>
      <c r="O171" s="41"/>
      <c r="P171" s="41"/>
      <c r="Q171" s="39"/>
    </row>
    <row r="172" spans="1:17" ht="11.25" customHeight="1" x14ac:dyDescent="0.2">
      <c r="A172" s="39"/>
      <c r="B172" s="39"/>
      <c r="C172" s="39"/>
      <c r="D172" s="39"/>
      <c r="E172" s="39"/>
      <c r="F172" s="39"/>
      <c r="G172" s="39"/>
      <c r="H172" s="39"/>
      <c r="I172" s="39"/>
      <c r="J172" s="41"/>
      <c r="K172" s="40"/>
      <c r="L172" s="42"/>
      <c r="M172" s="41"/>
      <c r="N172" s="41"/>
      <c r="O172" s="41"/>
      <c r="P172" s="41"/>
      <c r="Q172" s="39"/>
    </row>
    <row r="173" spans="1:17" ht="11.25" customHeight="1" x14ac:dyDescent="0.2">
      <c r="A173" s="39"/>
      <c r="B173" s="39"/>
      <c r="C173" s="39"/>
      <c r="D173" s="39"/>
      <c r="E173" s="39"/>
      <c r="F173" s="39"/>
      <c r="G173" s="39"/>
      <c r="H173" s="39"/>
      <c r="I173" s="39"/>
      <c r="J173" s="41"/>
      <c r="K173" s="40"/>
      <c r="L173" s="42"/>
      <c r="M173" s="41"/>
      <c r="N173" s="41"/>
      <c r="O173" s="41"/>
      <c r="P173" s="41"/>
      <c r="Q173" s="39"/>
    </row>
    <row r="174" spans="1:17" ht="11.25" customHeight="1" x14ac:dyDescent="0.2">
      <c r="A174" s="39"/>
      <c r="B174" s="39"/>
      <c r="C174" s="39"/>
      <c r="D174" s="39"/>
      <c r="E174" s="39"/>
      <c r="F174" s="39"/>
      <c r="G174" s="39"/>
      <c r="H174" s="39"/>
      <c r="I174" s="39"/>
      <c r="J174" s="41"/>
      <c r="K174" s="40"/>
      <c r="L174" s="42"/>
      <c r="M174" s="41"/>
      <c r="N174" s="41"/>
      <c r="O174" s="41"/>
      <c r="P174" s="41"/>
      <c r="Q174" s="39"/>
    </row>
    <row r="175" spans="1:17" ht="11.25" customHeight="1" x14ac:dyDescent="0.2">
      <c r="A175" s="39"/>
      <c r="B175" s="39"/>
      <c r="C175" s="39"/>
      <c r="D175" s="39"/>
      <c r="E175" s="39"/>
      <c r="F175" s="39"/>
      <c r="G175" s="39"/>
      <c r="H175" s="39"/>
      <c r="I175" s="39"/>
      <c r="J175" s="41"/>
      <c r="K175" s="40"/>
      <c r="L175" s="42"/>
      <c r="M175" s="41"/>
      <c r="N175" s="41"/>
      <c r="O175" s="41"/>
      <c r="P175" s="41"/>
      <c r="Q175" s="39"/>
    </row>
    <row r="176" spans="1:17" ht="11.25" customHeight="1" x14ac:dyDescent="0.2">
      <c r="A176" s="39"/>
      <c r="B176" s="39"/>
      <c r="C176" s="39"/>
      <c r="D176" s="39"/>
      <c r="E176" s="39"/>
      <c r="F176" s="39"/>
      <c r="G176" s="39"/>
      <c r="H176" s="39"/>
      <c r="I176" s="39"/>
      <c r="J176" s="41"/>
      <c r="K176" s="40"/>
      <c r="L176" s="42"/>
      <c r="M176" s="41"/>
      <c r="N176" s="41"/>
      <c r="O176" s="41"/>
      <c r="P176" s="41"/>
      <c r="Q176" s="39"/>
    </row>
    <row r="177" spans="1:17" ht="11.25" customHeight="1" x14ac:dyDescent="0.2">
      <c r="A177" s="39"/>
      <c r="B177" s="39"/>
      <c r="C177" s="39"/>
      <c r="D177" s="39"/>
      <c r="E177" s="39"/>
      <c r="F177" s="39"/>
      <c r="G177" s="39"/>
      <c r="H177" s="39"/>
      <c r="I177" s="39"/>
      <c r="J177" s="41"/>
      <c r="K177" s="40"/>
      <c r="L177" s="42"/>
      <c r="M177" s="41"/>
      <c r="N177" s="41"/>
      <c r="O177" s="41"/>
      <c r="P177" s="41"/>
      <c r="Q177" s="39"/>
    </row>
    <row r="178" spans="1:17" ht="11.25" customHeight="1" x14ac:dyDescent="0.2">
      <c r="A178" s="39"/>
      <c r="B178" s="39"/>
      <c r="C178" s="39"/>
      <c r="D178" s="39"/>
      <c r="E178" s="39"/>
      <c r="F178" s="39"/>
      <c r="G178" s="39"/>
      <c r="H178" s="39"/>
      <c r="I178" s="39"/>
      <c r="J178" s="41"/>
      <c r="K178" s="40"/>
      <c r="L178" s="42"/>
      <c r="M178" s="41"/>
      <c r="N178" s="41"/>
      <c r="O178" s="41"/>
      <c r="P178" s="41"/>
      <c r="Q178" s="39"/>
    </row>
    <row r="179" spans="1:17" ht="11.25" customHeight="1" x14ac:dyDescent="0.2">
      <c r="A179" s="39"/>
      <c r="B179" s="39"/>
      <c r="C179" s="39"/>
      <c r="D179" s="39"/>
      <c r="E179" s="39"/>
      <c r="F179" s="39"/>
      <c r="G179" s="39"/>
      <c r="H179" s="39"/>
      <c r="I179" s="39"/>
      <c r="J179" s="41"/>
      <c r="K179" s="40"/>
      <c r="L179" s="42"/>
      <c r="M179" s="41"/>
      <c r="N179" s="41"/>
      <c r="O179" s="41"/>
      <c r="P179" s="41"/>
      <c r="Q179" s="39"/>
    </row>
    <row r="180" spans="1:17" ht="11.25" customHeight="1" x14ac:dyDescent="0.2">
      <c r="A180" s="39"/>
      <c r="B180" s="39"/>
      <c r="C180" s="39"/>
      <c r="D180" s="39"/>
      <c r="E180" s="39"/>
      <c r="F180" s="39"/>
      <c r="G180" s="39"/>
      <c r="H180" s="39"/>
      <c r="I180" s="39"/>
      <c r="J180" s="41"/>
      <c r="K180" s="40"/>
      <c r="L180" s="42"/>
      <c r="M180" s="41"/>
      <c r="N180" s="41"/>
      <c r="O180" s="41"/>
      <c r="P180" s="41"/>
      <c r="Q180" s="39"/>
    </row>
    <row r="181" spans="1:17" ht="11.25" customHeight="1" x14ac:dyDescent="0.2">
      <c r="A181" s="39"/>
      <c r="B181" s="39"/>
      <c r="C181" s="39"/>
      <c r="D181" s="39"/>
      <c r="E181" s="39"/>
      <c r="F181" s="39"/>
      <c r="G181" s="39"/>
      <c r="H181" s="39"/>
      <c r="I181" s="39"/>
      <c r="J181" s="41"/>
      <c r="K181" s="40"/>
      <c r="L181" s="42"/>
      <c r="M181" s="41"/>
      <c r="N181" s="41"/>
      <c r="O181" s="41"/>
      <c r="P181" s="41"/>
      <c r="Q181" s="39"/>
    </row>
    <row r="182" spans="1:17" ht="11.25" customHeight="1" x14ac:dyDescent="0.2">
      <c r="A182" s="39"/>
      <c r="B182" s="39"/>
      <c r="C182" s="39"/>
      <c r="D182" s="39"/>
      <c r="E182" s="39"/>
      <c r="F182" s="39"/>
      <c r="G182" s="39"/>
      <c r="H182" s="39"/>
      <c r="I182" s="39"/>
      <c r="J182" s="41"/>
      <c r="K182" s="40"/>
      <c r="L182" s="42"/>
      <c r="M182" s="41"/>
      <c r="N182" s="41"/>
      <c r="O182" s="41"/>
      <c r="P182" s="41"/>
      <c r="Q182" s="39"/>
    </row>
    <row r="183" spans="1:17" ht="11.25" customHeight="1" x14ac:dyDescent="0.2">
      <c r="A183" s="39"/>
      <c r="B183" s="39"/>
      <c r="C183" s="39"/>
      <c r="D183" s="39"/>
      <c r="E183" s="39"/>
      <c r="F183" s="39"/>
      <c r="G183" s="39"/>
      <c r="H183" s="39"/>
      <c r="I183" s="39"/>
      <c r="J183" s="41"/>
      <c r="K183" s="40"/>
      <c r="L183" s="42"/>
      <c r="M183" s="41"/>
      <c r="N183" s="41"/>
      <c r="O183" s="41"/>
      <c r="P183" s="41"/>
      <c r="Q183" s="39"/>
    </row>
    <row r="184" spans="1:17" ht="11.25" customHeight="1" x14ac:dyDescent="0.2">
      <c r="A184" s="39"/>
      <c r="B184" s="39"/>
      <c r="C184" s="39"/>
      <c r="D184" s="39"/>
      <c r="E184" s="39"/>
      <c r="F184" s="39"/>
      <c r="G184" s="39"/>
      <c r="H184" s="39"/>
      <c r="I184" s="39"/>
      <c r="J184" s="41"/>
      <c r="K184" s="40"/>
      <c r="L184" s="42"/>
      <c r="M184" s="41"/>
      <c r="N184" s="41"/>
      <c r="O184" s="41"/>
      <c r="P184" s="41"/>
      <c r="Q184" s="39"/>
    </row>
    <row r="185" spans="1:17" ht="11.25" customHeight="1" x14ac:dyDescent="0.2">
      <c r="A185" s="39"/>
      <c r="B185" s="39"/>
      <c r="C185" s="39"/>
      <c r="D185" s="39"/>
      <c r="E185" s="39"/>
      <c r="F185" s="39"/>
      <c r="G185" s="39"/>
      <c r="H185" s="39"/>
      <c r="I185" s="39"/>
      <c r="J185" s="41"/>
      <c r="K185" s="40"/>
      <c r="L185" s="42"/>
      <c r="M185" s="41"/>
      <c r="N185" s="41"/>
      <c r="O185" s="41"/>
      <c r="P185" s="41"/>
      <c r="Q185" s="39"/>
    </row>
    <row r="186" spans="1:17" ht="11.25" customHeight="1" x14ac:dyDescent="0.2">
      <c r="A186" s="39"/>
      <c r="B186" s="39"/>
      <c r="C186" s="39"/>
      <c r="D186" s="39"/>
      <c r="E186" s="39"/>
      <c r="F186" s="39"/>
      <c r="G186" s="39"/>
      <c r="H186" s="39"/>
      <c r="I186" s="39"/>
      <c r="J186" s="41"/>
      <c r="K186" s="40"/>
      <c r="L186" s="42"/>
      <c r="M186" s="41"/>
      <c r="N186" s="41"/>
      <c r="O186" s="41"/>
      <c r="P186" s="41"/>
      <c r="Q186" s="39"/>
    </row>
    <row r="187" spans="1:17" ht="11.25" customHeight="1" x14ac:dyDescent="0.2">
      <c r="A187" s="39"/>
      <c r="B187" s="39"/>
      <c r="C187" s="39"/>
      <c r="D187" s="39"/>
      <c r="E187" s="39"/>
      <c r="F187" s="39"/>
      <c r="G187" s="39"/>
      <c r="H187" s="39"/>
      <c r="I187" s="39"/>
      <c r="J187" s="41"/>
      <c r="K187" s="40"/>
      <c r="L187" s="42"/>
      <c r="M187" s="41"/>
      <c r="N187" s="41"/>
      <c r="O187" s="41"/>
      <c r="P187" s="41"/>
      <c r="Q187" s="39"/>
    </row>
    <row r="188" spans="1:17" ht="11.25" customHeight="1" x14ac:dyDescent="0.2">
      <c r="A188" s="39"/>
      <c r="B188" s="39"/>
      <c r="C188" s="39"/>
      <c r="D188" s="39"/>
      <c r="E188" s="39"/>
      <c r="F188" s="39"/>
      <c r="G188" s="39"/>
      <c r="H188" s="39"/>
      <c r="I188" s="39"/>
      <c r="J188" s="41"/>
      <c r="K188" s="40"/>
      <c r="L188" s="42"/>
      <c r="M188" s="41"/>
      <c r="N188" s="41"/>
      <c r="O188" s="41"/>
      <c r="P188" s="41"/>
      <c r="Q188" s="39"/>
    </row>
    <row r="189" spans="1:17" ht="11.25" customHeight="1" x14ac:dyDescent="0.2">
      <c r="A189" s="39"/>
      <c r="B189" s="39"/>
      <c r="C189" s="39"/>
      <c r="D189" s="39"/>
      <c r="E189" s="39"/>
      <c r="F189" s="39"/>
      <c r="G189" s="39"/>
      <c r="H189" s="39"/>
      <c r="I189" s="39"/>
      <c r="J189" s="41"/>
      <c r="K189" s="40"/>
      <c r="L189" s="42"/>
      <c r="M189" s="41"/>
      <c r="N189" s="41"/>
      <c r="O189" s="41"/>
      <c r="P189" s="41"/>
      <c r="Q189" s="39"/>
    </row>
    <row r="190" spans="1:17" ht="11.25" customHeight="1" x14ac:dyDescent="0.2">
      <c r="A190" s="39"/>
      <c r="B190" s="39"/>
      <c r="C190" s="39"/>
      <c r="D190" s="39"/>
      <c r="E190" s="39"/>
      <c r="F190" s="39"/>
      <c r="G190" s="39"/>
      <c r="H190" s="39"/>
      <c r="I190" s="39"/>
      <c r="J190" s="41"/>
      <c r="K190" s="40"/>
      <c r="L190" s="42"/>
      <c r="M190" s="41"/>
      <c r="N190" s="41"/>
      <c r="O190" s="41"/>
      <c r="P190" s="41"/>
      <c r="Q190" s="39"/>
    </row>
    <row r="191" spans="1:17" ht="11.25" customHeight="1" x14ac:dyDescent="0.2">
      <c r="A191" s="39"/>
      <c r="B191" s="39"/>
      <c r="C191" s="39"/>
      <c r="D191" s="39"/>
      <c r="E191" s="39"/>
      <c r="F191" s="39"/>
      <c r="G191" s="39"/>
      <c r="H191" s="39"/>
      <c r="I191" s="39"/>
      <c r="J191" s="41"/>
      <c r="K191" s="40"/>
      <c r="L191" s="42"/>
      <c r="M191" s="41"/>
      <c r="N191" s="41"/>
      <c r="O191" s="41"/>
      <c r="P191" s="41"/>
      <c r="Q191" s="39"/>
    </row>
    <row r="192" spans="1:17" ht="11.25" customHeight="1" x14ac:dyDescent="0.2">
      <c r="A192" s="39"/>
      <c r="B192" s="39"/>
      <c r="C192" s="39"/>
      <c r="D192" s="39"/>
      <c r="E192" s="39"/>
      <c r="F192" s="39"/>
      <c r="G192" s="39"/>
      <c r="H192" s="39"/>
      <c r="I192" s="39"/>
      <c r="J192" s="41"/>
      <c r="K192" s="40"/>
      <c r="L192" s="42"/>
      <c r="M192" s="41"/>
      <c r="N192" s="41"/>
      <c r="O192" s="41"/>
      <c r="P192" s="41"/>
      <c r="Q192" s="39"/>
    </row>
    <row r="193" spans="1:17" ht="11.25" customHeight="1" x14ac:dyDescent="0.2">
      <c r="A193" s="39"/>
      <c r="B193" s="39"/>
      <c r="C193" s="39"/>
      <c r="D193" s="39"/>
      <c r="E193" s="39"/>
      <c r="F193" s="39"/>
      <c r="G193" s="39"/>
      <c r="H193" s="39"/>
      <c r="I193" s="39"/>
      <c r="J193" s="41"/>
      <c r="K193" s="40"/>
      <c r="L193" s="42"/>
      <c r="M193" s="41"/>
      <c r="N193" s="41"/>
      <c r="O193" s="41"/>
      <c r="P193" s="41"/>
      <c r="Q193" s="39"/>
    </row>
    <row r="194" spans="1:17" ht="11.25" customHeight="1" x14ac:dyDescent="0.2">
      <c r="A194" s="39"/>
      <c r="B194" s="39"/>
      <c r="C194" s="39"/>
      <c r="D194" s="39"/>
      <c r="E194" s="39"/>
      <c r="F194" s="39"/>
      <c r="G194" s="39"/>
      <c r="H194" s="39"/>
      <c r="I194" s="39"/>
      <c r="J194" s="41"/>
      <c r="K194" s="40"/>
      <c r="L194" s="42"/>
      <c r="M194" s="41"/>
      <c r="N194" s="41"/>
      <c r="O194" s="41"/>
      <c r="P194" s="41"/>
      <c r="Q194" s="39"/>
    </row>
    <row r="195" spans="1:17" ht="11.25" customHeight="1" x14ac:dyDescent="0.2">
      <c r="A195" s="39"/>
      <c r="B195" s="39"/>
      <c r="C195" s="39"/>
      <c r="D195" s="39"/>
      <c r="E195" s="39"/>
      <c r="F195" s="39"/>
      <c r="G195" s="39"/>
      <c r="H195" s="39"/>
      <c r="I195" s="39"/>
      <c r="J195" s="41"/>
      <c r="K195" s="40"/>
      <c r="L195" s="42"/>
      <c r="M195" s="41"/>
      <c r="N195" s="41"/>
      <c r="O195" s="41"/>
      <c r="P195" s="41"/>
      <c r="Q195" s="39"/>
    </row>
    <row r="196" spans="1:17" ht="11.25" customHeight="1" x14ac:dyDescent="0.2">
      <c r="A196" s="39"/>
      <c r="B196" s="39"/>
      <c r="C196" s="39"/>
      <c r="D196" s="39"/>
      <c r="E196" s="39"/>
      <c r="F196" s="39"/>
      <c r="G196" s="39"/>
      <c r="H196" s="39"/>
      <c r="I196" s="39"/>
      <c r="J196" s="41"/>
      <c r="K196" s="40"/>
      <c r="L196" s="42"/>
      <c r="M196" s="41"/>
      <c r="N196" s="41"/>
      <c r="O196" s="41"/>
      <c r="P196" s="41"/>
      <c r="Q196" s="39"/>
    </row>
    <row r="197" spans="1:17" ht="11.25" customHeight="1" x14ac:dyDescent="0.2">
      <c r="A197" s="39"/>
      <c r="B197" s="39"/>
      <c r="C197" s="39"/>
      <c r="D197" s="39"/>
      <c r="E197" s="39"/>
      <c r="F197" s="39"/>
      <c r="G197" s="39"/>
      <c r="H197" s="39"/>
      <c r="I197" s="39"/>
      <c r="J197" s="41"/>
      <c r="K197" s="40"/>
      <c r="L197" s="42"/>
      <c r="M197" s="41"/>
      <c r="N197" s="41"/>
      <c r="O197" s="41"/>
      <c r="P197" s="41"/>
      <c r="Q197" s="39"/>
    </row>
    <row r="198" spans="1:17" ht="11.25" customHeight="1" x14ac:dyDescent="0.2">
      <c r="A198" s="39"/>
      <c r="B198" s="39"/>
      <c r="C198" s="39"/>
      <c r="D198" s="39"/>
      <c r="E198" s="39"/>
      <c r="F198" s="39"/>
      <c r="G198" s="39"/>
      <c r="H198" s="39"/>
      <c r="I198" s="39"/>
      <c r="J198" s="41"/>
      <c r="K198" s="40"/>
      <c r="L198" s="42"/>
      <c r="M198" s="41"/>
      <c r="N198" s="41"/>
      <c r="O198" s="41"/>
      <c r="P198" s="41"/>
      <c r="Q198" s="39"/>
    </row>
    <row r="199" spans="1:17" ht="11.25" customHeight="1" x14ac:dyDescent="0.2">
      <c r="A199" s="39"/>
      <c r="B199" s="39"/>
      <c r="C199" s="39"/>
      <c r="D199" s="39"/>
      <c r="E199" s="39"/>
      <c r="F199" s="39"/>
      <c r="G199" s="39"/>
      <c r="H199" s="39"/>
      <c r="I199" s="39"/>
      <c r="J199" s="41"/>
      <c r="K199" s="40"/>
      <c r="L199" s="42"/>
      <c r="M199" s="41"/>
      <c r="N199" s="41"/>
      <c r="O199" s="41"/>
      <c r="P199" s="41"/>
      <c r="Q199" s="39"/>
    </row>
    <row r="200" spans="1:17" ht="11.25" customHeight="1" x14ac:dyDescent="0.2">
      <c r="A200" s="39"/>
      <c r="B200" s="39"/>
      <c r="C200" s="39"/>
      <c r="D200" s="39"/>
      <c r="E200" s="39"/>
      <c r="F200" s="39"/>
      <c r="G200" s="39"/>
      <c r="H200" s="39"/>
      <c r="I200" s="39"/>
      <c r="J200" s="41"/>
      <c r="K200" s="40"/>
      <c r="L200" s="42"/>
      <c r="M200" s="41"/>
      <c r="N200" s="41"/>
      <c r="O200" s="41"/>
      <c r="P200" s="41"/>
      <c r="Q200" s="39"/>
    </row>
    <row r="201" spans="1:17" ht="11.25" customHeight="1" x14ac:dyDescent="0.2">
      <c r="A201" s="39"/>
      <c r="B201" s="39"/>
      <c r="C201" s="39"/>
      <c r="D201" s="39"/>
      <c r="E201" s="39"/>
      <c r="F201" s="39"/>
      <c r="G201" s="39"/>
      <c r="H201" s="39"/>
      <c r="I201" s="39"/>
      <c r="J201" s="41"/>
      <c r="K201" s="40"/>
      <c r="L201" s="42"/>
      <c r="M201" s="41"/>
      <c r="N201" s="41"/>
      <c r="O201" s="41"/>
      <c r="P201" s="41"/>
      <c r="Q201" s="39"/>
    </row>
    <row r="202" spans="1:17" ht="11.25" customHeight="1" x14ac:dyDescent="0.2">
      <c r="A202" s="39"/>
      <c r="B202" s="39"/>
      <c r="C202" s="39"/>
      <c r="D202" s="39"/>
      <c r="E202" s="39"/>
      <c r="F202" s="39"/>
      <c r="G202" s="39"/>
      <c r="H202" s="39"/>
      <c r="I202" s="39"/>
      <c r="J202" s="41"/>
      <c r="K202" s="40"/>
      <c r="L202" s="42"/>
      <c r="M202" s="41"/>
      <c r="N202" s="41"/>
      <c r="O202" s="41"/>
      <c r="P202" s="41"/>
      <c r="Q202" s="39"/>
    </row>
    <row r="203" spans="1:17" ht="11.25" customHeight="1" x14ac:dyDescent="0.2">
      <c r="A203" s="39"/>
      <c r="B203" s="39"/>
      <c r="C203" s="39"/>
      <c r="D203" s="39"/>
      <c r="E203" s="39"/>
      <c r="F203" s="39"/>
      <c r="G203" s="39"/>
      <c r="H203" s="39"/>
      <c r="I203" s="39"/>
      <c r="J203" s="41"/>
      <c r="K203" s="40"/>
      <c r="L203" s="42"/>
      <c r="M203" s="41"/>
      <c r="N203" s="41"/>
      <c r="O203" s="41"/>
      <c r="P203" s="41"/>
      <c r="Q203" s="39"/>
    </row>
    <row r="204" spans="1:17" ht="11.25" customHeight="1" x14ac:dyDescent="0.2">
      <c r="A204" s="39"/>
      <c r="B204" s="39"/>
      <c r="C204" s="39"/>
      <c r="D204" s="39"/>
      <c r="E204" s="39"/>
      <c r="F204" s="39"/>
      <c r="G204" s="39"/>
      <c r="H204" s="39"/>
      <c r="I204" s="39"/>
      <c r="J204" s="41"/>
      <c r="K204" s="40"/>
      <c r="L204" s="42"/>
      <c r="M204" s="41"/>
      <c r="N204" s="41"/>
      <c r="O204" s="41"/>
      <c r="P204" s="41"/>
      <c r="Q204" s="39"/>
    </row>
    <row r="205" spans="1:17" ht="11.25" customHeight="1" x14ac:dyDescent="0.2">
      <c r="A205" s="39"/>
      <c r="B205" s="39"/>
      <c r="C205" s="39"/>
      <c r="D205" s="39"/>
      <c r="E205" s="39"/>
      <c r="F205" s="39"/>
      <c r="G205" s="39"/>
      <c r="H205" s="39"/>
      <c r="I205" s="39"/>
      <c r="J205" s="41"/>
      <c r="K205" s="40"/>
      <c r="L205" s="42"/>
      <c r="M205" s="41"/>
      <c r="N205" s="41"/>
      <c r="O205" s="41"/>
      <c r="P205" s="41"/>
      <c r="Q205" s="39"/>
    </row>
    <row r="206" spans="1:17" ht="11.25" customHeight="1" x14ac:dyDescent="0.2">
      <c r="A206" s="39"/>
      <c r="B206" s="39"/>
      <c r="C206" s="39"/>
      <c r="D206" s="39"/>
      <c r="E206" s="39"/>
      <c r="F206" s="39"/>
      <c r="G206" s="39"/>
      <c r="H206" s="39"/>
      <c r="I206" s="39"/>
      <c r="J206" s="41"/>
      <c r="K206" s="40"/>
      <c r="L206" s="42"/>
      <c r="M206" s="41"/>
      <c r="N206" s="41"/>
      <c r="O206" s="41"/>
      <c r="P206" s="41"/>
      <c r="Q206" s="39"/>
    </row>
    <row r="207" spans="1:17" ht="11.25" customHeight="1" x14ac:dyDescent="0.2">
      <c r="A207" s="39"/>
      <c r="B207" s="39"/>
      <c r="C207" s="39"/>
      <c r="D207" s="39"/>
      <c r="E207" s="39"/>
      <c r="F207" s="39"/>
      <c r="G207" s="39"/>
      <c r="H207" s="39"/>
      <c r="I207" s="39"/>
      <c r="J207" s="41"/>
      <c r="K207" s="40"/>
      <c r="L207" s="42"/>
      <c r="M207" s="41"/>
      <c r="N207" s="41"/>
      <c r="O207" s="41"/>
      <c r="P207" s="41"/>
      <c r="Q207" s="39"/>
    </row>
    <row r="208" spans="1:17" ht="11.25" customHeight="1" x14ac:dyDescent="0.2">
      <c r="A208" s="39"/>
      <c r="B208" s="39"/>
      <c r="C208" s="39"/>
      <c r="D208" s="39"/>
      <c r="E208" s="39"/>
      <c r="F208" s="39"/>
      <c r="G208" s="39"/>
      <c r="H208" s="39"/>
      <c r="I208" s="39"/>
      <c r="J208" s="41"/>
      <c r="K208" s="40"/>
      <c r="L208" s="42"/>
      <c r="M208" s="41"/>
      <c r="N208" s="41"/>
      <c r="O208" s="41"/>
      <c r="P208" s="41"/>
      <c r="Q208" s="39"/>
    </row>
    <row r="209" spans="1:17" ht="11.25" customHeight="1" x14ac:dyDescent="0.2">
      <c r="A209" s="39"/>
      <c r="B209" s="39"/>
      <c r="C209" s="39"/>
      <c r="D209" s="39"/>
      <c r="E209" s="39"/>
      <c r="F209" s="39"/>
      <c r="G209" s="39"/>
      <c r="H209" s="39"/>
      <c r="I209" s="39"/>
      <c r="J209" s="41"/>
      <c r="K209" s="40"/>
      <c r="L209" s="42"/>
      <c r="M209" s="41"/>
      <c r="N209" s="41"/>
      <c r="O209" s="41"/>
      <c r="P209" s="41"/>
      <c r="Q209" s="39"/>
    </row>
    <row r="210" spans="1:17" ht="11.25" customHeight="1" x14ac:dyDescent="0.2">
      <c r="A210" s="39"/>
      <c r="B210" s="39"/>
      <c r="C210" s="39"/>
      <c r="D210" s="39"/>
      <c r="E210" s="39"/>
      <c r="F210" s="39"/>
      <c r="G210" s="39"/>
      <c r="H210" s="39"/>
      <c r="I210" s="39"/>
      <c r="J210" s="41"/>
      <c r="K210" s="40"/>
      <c r="L210" s="42"/>
      <c r="M210" s="41"/>
      <c r="N210" s="41"/>
      <c r="O210" s="41"/>
      <c r="P210" s="41"/>
      <c r="Q210" s="39"/>
    </row>
    <row r="211" spans="1:17" ht="11.25" customHeight="1" x14ac:dyDescent="0.2">
      <c r="A211" s="39"/>
      <c r="B211" s="39"/>
      <c r="C211" s="39"/>
      <c r="D211" s="39"/>
      <c r="E211" s="39"/>
      <c r="F211" s="39"/>
      <c r="G211" s="39"/>
      <c r="H211" s="39"/>
      <c r="I211" s="39"/>
      <c r="J211" s="41"/>
      <c r="K211" s="40"/>
      <c r="L211" s="42"/>
      <c r="M211" s="41"/>
      <c r="N211" s="41"/>
      <c r="O211" s="41"/>
      <c r="P211" s="41"/>
      <c r="Q211" s="39"/>
    </row>
    <row r="212" spans="1:17" ht="11.25" customHeight="1" x14ac:dyDescent="0.2">
      <c r="A212" s="39"/>
      <c r="B212" s="39"/>
      <c r="C212" s="39"/>
      <c r="D212" s="39"/>
      <c r="E212" s="39"/>
      <c r="F212" s="39"/>
      <c r="G212" s="39"/>
      <c r="H212" s="39"/>
      <c r="I212" s="39"/>
      <c r="J212" s="41"/>
      <c r="K212" s="40"/>
      <c r="L212" s="42"/>
      <c r="M212" s="41"/>
      <c r="N212" s="41"/>
      <c r="O212" s="41"/>
      <c r="P212" s="41"/>
      <c r="Q212" s="39"/>
    </row>
    <row r="213" spans="1:17" ht="11.25" customHeight="1" x14ac:dyDescent="0.2">
      <c r="A213" s="39"/>
      <c r="B213" s="39"/>
      <c r="C213" s="39"/>
      <c r="D213" s="39"/>
      <c r="E213" s="39"/>
      <c r="F213" s="39"/>
      <c r="G213" s="39"/>
      <c r="H213" s="39"/>
      <c r="I213" s="39"/>
      <c r="J213" s="41"/>
      <c r="K213" s="40"/>
      <c r="L213" s="42"/>
      <c r="M213" s="41"/>
      <c r="N213" s="41"/>
      <c r="O213" s="41"/>
      <c r="P213" s="41"/>
      <c r="Q213" s="39"/>
    </row>
    <row r="214" spans="1:17" ht="11.25" customHeight="1" x14ac:dyDescent="0.2">
      <c r="A214" s="39"/>
      <c r="B214" s="39"/>
      <c r="C214" s="39"/>
      <c r="D214" s="39"/>
      <c r="E214" s="39"/>
      <c r="F214" s="39"/>
      <c r="G214" s="39"/>
      <c r="H214" s="39"/>
      <c r="I214" s="39"/>
      <c r="J214" s="41"/>
      <c r="K214" s="40"/>
      <c r="L214" s="42"/>
      <c r="M214" s="41"/>
      <c r="N214" s="41"/>
      <c r="O214" s="41"/>
      <c r="P214" s="41"/>
      <c r="Q214" s="39"/>
    </row>
    <row r="215" spans="1:17" ht="11.25" customHeight="1" x14ac:dyDescent="0.2">
      <c r="A215" s="39"/>
      <c r="B215" s="39"/>
      <c r="C215" s="39"/>
      <c r="D215" s="39"/>
      <c r="E215" s="39"/>
      <c r="F215" s="39"/>
      <c r="G215" s="39"/>
      <c r="H215" s="39"/>
      <c r="I215" s="39"/>
      <c r="J215" s="41"/>
      <c r="K215" s="40"/>
      <c r="L215" s="42"/>
      <c r="M215" s="41"/>
      <c r="N215" s="41"/>
      <c r="O215" s="41"/>
      <c r="P215" s="41"/>
      <c r="Q215" s="39"/>
    </row>
    <row r="216" spans="1:17" ht="11.25" customHeight="1" x14ac:dyDescent="0.2">
      <c r="A216" s="39"/>
      <c r="B216" s="39"/>
      <c r="C216" s="39"/>
      <c r="D216" s="39"/>
      <c r="E216" s="39"/>
      <c r="F216" s="39"/>
      <c r="G216" s="39"/>
      <c r="H216" s="39"/>
      <c r="I216" s="39"/>
      <c r="J216" s="41"/>
      <c r="K216" s="40"/>
      <c r="L216" s="42"/>
      <c r="M216" s="41"/>
      <c r="N216" s="41"/>
      <c r="O216" s="41"/>
      <c r="P216" s="41"/>
      <c r="Q216" s="39"/>
    </row>
    <row r="217" spans="1:17" ht="11.25" customHeight="1" x14ac:dyDescent="0.2">
      <c r="A217" s="39"/>
      <c r="B217" s="39"/>
      <c r="C217" s="39"/>
      <c r="D217" s="39"/>
      <c r="E217" s="39"/>
      <c r="F217" s="39"/>
      <c r="G217" s="39"/>
      <c r="H217" s="39"/>
      <c r="I217" s="39"/>
      <c r="J217" s="41"/>
      <c r="K217" s="40"/>
      <c r="L217" s="42"/>
      <c r="M217" s="41"/>
      <c r="N217" s="41"/>
      <c r="O217" s="41"/>
      <c r="P217" s="41"/>
      <c r="Q217" s="39"/>
    </row>
    <row r="218" spans="1:17" ht="11.25" customHeight="1" x14ac:dyDescent="0.2">
      <c r="A218" s="39"/>
      <c r="B218" s="39"/>
      <c r="C218" s="39"/>
      <c r="D218" s="39"/>
      <c r="E218" s="39"/>
      <c r="F218" s="39"/>
      <c r="G218" s="39"/>
      <c r="H218" s="39"/>
      <c r="I218" s="39"/>
      <c r="J218" s="41"/>
      <c r="K218" s="40"/>
      <c r="L218" s="42"/>
      <c r="M218" s="41"/>
      <c r="N218" s="41"/>
      <c r="O218" s="41"/>
      <c r="P218" s="41"/>
      <c r="Q218" s="39"/>
    </row>
    <row r="219" spans="1:17" ht="11.25" customHeight="1" x14ac:dyDescent="0.2">
      <c r="A219" s="39"/>
      <c r="B219" s="39"/>
      <c r="C219" s="39"/>
      <c r="D219" s="39"/>
      <c r="E219" s="39"/>
      <c r="F219" s="39"/>
      <c r="G219" s="39"/>
      <c r="H219" s="39"/>
      <c r="I219" s="39"/>
      <c r="J219" s="41"/>
      <c r="K219" s="40"/>
      <c r="L219" s="42"/>
      <c r="M219" s="41"/>
      <c r="N219" s="41"/>
      <c r="O219" s="41"/>
      <c r="P219" s="41"/>
      <c r="Q219" s="39"/>
    </row>
    <row r="220" spans="1:17" ht="11.25" customHeight="1" x14ac:dyDescent="0.2">
      <c r="A220" s="39"/>
      <c r="B220" s="39"/>
      <c r="C220" s="39"/>
      <c r="D220" s="39"/>
      <c r="E220" s="39"/>
      <c r="F220" s="39"/>
      <c r="G220" s="39"/>
      <c r="H220" s="39"/>
      <c r="I220" s="39"/>
      <c r="J220" s="41"/>
      <c r="K220" s="40"/>
      <c r="L220" s="42"/>
      <c r="M220" s="41"/>
      <c r="N220" s="41"/>
      <c r="O220" s="41"/>
      <c r="P220" s="41"/>
      <c r="Q220" s="39"/>
    </row>
    <row r="221" spans="1:17" ht="11.25" customHeight="1" x14ac:dyDescent="0.2">
      <c r="A221" s="39"/>
      <c r="B221" s="39"/>
      <c r="C221" s="39"/>
      <c r="D221" s="39"/>
      <c r="E221" s="39"/>
      <c r="F221" s="39"/>
      <c r="G221" s="39"/>
      <c r="H221" s="39"/>
      <c r="I221" s="39"/>
      <c r="J221" s="41"/>
      <c r="K221" s="40"/>
      <c r="L221" s="42"/>
      <c r="M221" s="41"/>
      <c r="N221" s="41"/>
      <c r="O221" s="41"/>
      <c r="P221" s="41"/>
      <c r="Q221" s="39"/>
    </row>
    <row r="222" spans="1:17" ht="11.25" customHeight="1" x14ac:dyDescent="0.2">
      <c r="A222" s="39"/>
      <c r="B222" s="39"/>
      <c r="C222" s="39"/>
      <c r="D222" s="39"/>
      <c r="E222" s="39"/>
      <c r="F222" s="39"/>
      <c r="G222" s="39"/>
      <c r="H222" s="39"/>
      <c r="I222" s="39"/>
      <c r="J222" s="41"/>
      <c r="K222" s="40"/>
      <c r="L222" s="42"/>
      <c r="M222" s="41"/>
      <c r="N222" s="41"/>
      <c r="O222" s="41"/>
      <c r="P222" s="41"/>
      <c r="Q222" s="39"/>
    </row>
    <row r="223" spans="1:17" ht="11.25" customHeight="1" x14ac:dyDescent="0.2">
      <c r="A223" s="39"/>
      <c r="B223" s="39"/>
      <c r="C223" s="39"/>
      <c r="D223" s="39"/>
      <c r="E223" s="39"/>
      <c r="F223" s="39"/>
      <c r="G223" s="39"/>
      <c r="H223" s="39"/>
      <c r="I223" s="39"/>
      <c r="J223" s="41"/>
      <c r="K223" s="40"/>
      <c r="L223" s="42"/>
      <c r="M223" s="41"/>
      <c r="N223" s="41"/>
      <c r="O223" s="41"/>
      <c r="P223" s="41"/>
      <c r="Q223" s="39"/>
    </row>
    <row r="224" spans="1:17" ht="11.25" customHeight="1" x14ac:dyDescent="0.2">
      <c r="A224" s="39"/>
      <c r="B224" s="39"/>
      <c r="C224" s="39"/>
      <c r="D224" s="39"/>
      <c r="E224" s="39"/>
      <c r="F224" s="39"/>
      <c r="G224" s="39"/>
      <c r="H224" s="39"/>
      <c r="I224" s="39"/>
      <c r="J224" s="41"/>
      <c r="K224" s="40"/>
      <c r="L224" s="42"/>
      <c r="M224" s="41"/>
      <c r="N224" s="41"/>
      <c r="O224" s="41"/>
      <c r="P224" s="41"/>
      <c r="Q224" s="39"/>
    </row>
    <row r="225" spans="1:17" ht="11.25" customHeight="1" x14ac:dyDescent="0.2">
      <c r="A225" s="39"/>
      <c r="B225" s="39"/>
      <c r="C225" s="39"/>
      <c r="D225" s="39"/>
      <c r="E225" s="39"/>
      <c r="F225" s="39"/>
      <c r="G225" s="39"/>
      <c r="H225" s="39"/>
      <c r="I225" s="39"/>
      <c r="J225" s="41"/>
      <c r="K225" s="40"/>
      <c r="L225" s="42"/>
      <c r="M225" s="41"/>
      <c r="N225" s="41"/>
      <c r="O225" s="41"/>
      <c r="P225" s="41"/>
      <c r="Q225" s="39"/>
    </row>
    <row r="226" spans="1:17" ht="11.25" customHeight="1" x14ac:dyDescent="0.2">
      <c r="A226" s="39"/>
      <c r="B226" s="39"/>
      <c r="C226" s="39"/>
      <c r="D226" s="39"/>
      <c r="E226" s="39"/>
      <c r="F226" s="39"/>
      <c r="G226" s="39"/>
      <c r="H226" s="39"/>
      <c r="I226" s="39"/>
      <c r="J226" s="41"/>
      <c r="K226" s="40"/>
      <c r="L226" s="42"/>
      <c r="M226" s="41"/>
      <c r="N226" s="41"/>
      <c r="O226" s="41"/>
      <c r="P226" s="41"/>
      <c r="Q226" s="39"/>
    </row>
    <row r="227" spans="1:17" ht="11.25" customHeight="1" x14ac:dyDescent="0.2">
      <c r="A227" s="39"/>
      <c r="B227" s="39"/>
      <c r="C227" s="39"/>
      <c r="D227" s="39"/>
      <c r="E227" s="39"/>
      <c r="F227" s="39"/>
      <c r="G227" s="39"/>
      <c r="H227" s="39"/>
      <c r="I227" s="39"/>
      <c r="J227" s="41"/>
      <c r="K227" s="40"/>
      <c r="L227" s="42"/>
      <c r="M227" s="41"/>
      <c r="N227" s="41"/>
      <c r="O227" s="41"/>
      <c r="P227" s="41"/>
      <c r="Q227" s="39"/>
    </row>
    <row r="228" spans="1:17" ht="11.25" customHeight="1" x14ac:dyDescent="0.2">
      <c r="A228" s="39"/>
      <c r="B228" s="39"/>
      <c r="C228" s="39"/>
      <c r="D228" s="39"/>
      <c r="E228" s="39"/>
      <c r="F228" s="39"/>
      <c r="G228" s="39"/>
      <c r="H228" s="39"/>
      <c r="I228" s="39"/>
      <c r="J228" s="41"/>
      <c r="K228" s="40"/>
      <c r="L228" s="42"/>
      <c r="M228" s="41"/>
      <c r="N228" s="41"/>
      <c r="O228" s="41"/>
      <c r="P228" s="41"/>
      <c r="Q228" s="39"/>
    </row>
    <row r="229" spans="1:17" ht="11.25" customHeight="1" x14ac:dyDescent="0.2">
      <c r="A229" s="39"/>
      <c r="B229" s="39"/>
      <c r="C229" s="39"/>
      <c r="D229" s="39"/>
      <c r="E229" s="39"/>
      <c r="F229" s="39"/>
      <c r="G229" s="39"/>
      <c r="H229" s="39"/>
      <c r="I229" s="39"/>
      <c r="J229" s="41"/>
      <c r="K229" s="40"/>
      <c r="L229" s="42"/>
      <c r="M229" s="41"/>
      <c r="N229" s="41"/>
      <c r="O229" s="41"/>
      <c r="P229" s="41"/>
      <c r="Q229" s="39"/>
    </row>
    <row r="230" spans="1:17" ht="11.25" customHeight="1" x14ac:dyDescent="0.2">
      <c r="A230" s="39"/>
      <c r="B230" s="39"/>
      <c r="C230" s="39"/>
      <c r="D230" s="39"/>
      <c r="E230" s="39"/>
      <c r="F230" s="39"/>
      <c r="G230" s="39"/>
      <c r="H230" s="39"/>
      <c r="I230" s="39"/>
      <c r="J230" s="41"/>
      <c r="K230" s="40"/>
      <c r="L230" s="42"/>
      <c r="M230" s="41"/>
      <c r="N230" s="41"/>
      <c r="O230" s="41"/>
      <c r="P230" s="41"/>
      <c r="Q230" s="39"/>
    </row>
    <row r="231" spans="1:17" ht="11.25" customHeight="1" x14ac:dyDescent="0.2">
      <c r="A231" s="39"/>
      <c r="B231" s="39"/>
      <c r="C231" s="39"/>
      <c r="D231" s="39"/>
      <c r="E231" s="39"/>
      <c r="F231" s="39"/>
      <c r="G231" s="39"/>
      <c r="H231" s="39"/>
      <c r="I231" s="39"/>
      <c r="J231" s="41"/>
      <c r="K231" s="40"/>
      <c r="L231" s="42"/>
      <c r="M231" s="41"/>
      <c r="N231" s="41"/>
      <c r="O231" s="41"/>
      <c r="P231" s="41"/>
      <c r="Q231" s="39"/>
    </row>
    <row r="232" spans="1:17" ht="11.25" customHeight="1" x14ac:dyDescent="0.2">
      <c r="A232" s="39"/>
      <c r="B232" s="39"/>
      <c r="C232" s="39"/>
      <c r="D232" s="39"/>
      <c r="E232" s="39"/>
      <c r="F232" s="39"/>
      <c r="G232" s="39"/>
      <c r="H232" s="39"/>
      <c r="I232" s="39"/>
      <c r="J232" s="41"/>
      <c r="K232" s="40"/>
      <c r="L232" s="42"/>
      <c r="M232" s="41"/>
      <c r="N232" s="41"/>
      <c r="O232" s="41"/>
      <c r="P232" s="41"/>
      <c r="Q232" s="39"/>
    </row>
    <row r="233" spans="1:17" ht="11.25" customHeight="1" x14ac:dyDescent="0.2">
      <c r="A233" s="39"/>
      <c r="B233" s="39"/>
      <c r="C233" s="39"/>
      <c r="D233" s="39"/>
      <c r="E233" s="39"/>
      <c r="F233" s="39"/>
      <c r="G233" s="39"/>
      <c r="H233" s="39"/>
      <c r="I233" s="39"/>
      <c r="J233" s="41"/>
      <c r="K233" s="40"/>
      <c r="L233" s="42"/>
      <c r="M233" s="41"/>
      <c r="N233" s="41"/>
      <c r="O233" s="41"/>
      <c r="P233" s="41"/>
      <c r="Q233" s="39"/>
    </row>
    <row r="234" spans="1:17" ht="11.25" customHeight="1" x14ac:dyDescent="0.2">
      <c r="A234" s="39"/>
      <c r="B234" s="39"/>
      <c r="C234" s="39"/>
      <c r="D234" s="39"/>
      <c r="E234" s="39"/>
      <c r="F234" s="39"/>
      <c r="G234" s="39"/>
      <c r="H234" s="39"/>
      <c r="I234" s="39"/>
      <c r="J234" s="41"/>
      <c r="K234" s="40"/>
      <c r="L234" s="42"/>
      <c r="M234" s="41"/>
      <c r="N234" s="41"/>
      <c r="O234" s="41"/>
      <c r="P234" s="41"/>
      <c r="Q234" s="39"/>
    </row>
    <row r="235" spans="1:17" ht="11.25" customHeight="1" x14ac:dyDescent="0.2">
      <c r="A235" s="39"/>
      <c r="B235" s="39"/>
      <c r="C235" s="39"/>
      <c r="D235" s="39"/>
      <c r="E235" s="39"/>
      <c r="F235" s="39"/>
      <c r="G235" s="39"/>
      <c r="H235" s="39"/>
      <c r="I235" s="39"/>
      <c r="J235" s="41"/>
      <c r="K235" s="40"/>
      <c r="L235" s="42"/>
      <c r="M235" s="41"/>
      <c r="N235" s="41"/>
      <c r="O235" s="41"/>
      <c r="P235" s="41"/>
      <c r="Q235" s="39"/>
    </row>
    <row r="236" spans="1:17" ht="11.25" customHeight="1" x14ac:dyDescent="0.2">
      <c r="A236" s="39"/>
      <c r="B236" s="39"/>
      <c r="C236" s="39"/>
      <c r="D236" s="39"/>
      <c r="E236" s="39"/>
      <c r="F236" s="39"/>
      <c r="G236" s="39"/>
      <c r="H236" s="39"/>
      <c r="I236" s="39"/>
      <c r="J236" s="41"/>
      <c r="K236" s="40"/>
      <c r="L236" s="42"/>
      <c r="M236" s="41"/>
      <c r="N236" s="41"/>
      <c r="O236" s="41"/>
      <c r="P236" s="41"/>
      <c r="Q236" s="39"/>
    </row>
    <row r="237" spans="1:17" ht="11.25" customHeight="1" x14ac:dyDescent="0.2">
      <c r="A237" s="39"/>
      <c r="B237" s="39"/>
      <c r="C237" s="39"/>
      <c r="D237" s="39"/>
      <c r="E237" s="39"/>
      <c r="F237" s="39"/>
      <c r="G237" s="39"/>
      <c r="H237" s="39"/>
      <c r="I237" s="39"/>
      <c r="J237" s="41"/>
      <c r="K237" s="40"/>
      <c r="L237" s="42"/>
      <c r="M237" s="41"/>
      <c r="N237" s="41"/>
      <c r="O237" s="41"/>
      <c r="P237" s="41"/>
      <c r="Q237" s="39"/>
    </row>
    <row r="238" spans="1:17" ht="11.25" customHeight="1" x14ac:dyDescent="0.2">
      <c r="A238" s="39"/>
      <c r="B238" s="39"/>
      <c r="C238" s="39"/>
      <c r="D238" s="39"/>
      <c r="E238" s="39"/>
      <c r="F238" s="39"/>
      <c r="G238" s="39"/>
      <c r="H238" s="39"/>
      <c r="I238" s="39"/>
      <c r="J238" s="41"/>
      <c r="K238" s="40"/>
      <c r="L238" s="42"/>
      <c r="M238" s="41"/>
      <c r="N238" s="41"/>
      <c r="O238" s="41"/>
      <c r="P238" s="41"/>
      <c r="Q238" s="39"/>
    </row>
    <row r="239" spans="1:17" ht="11.25" customHeight="1" x14ac:dyDescent="0.2">
      <c r="A239" s="39"/>
      <c r="B239" s="39"/>
      <c r="C239" s="39"/>
      <c r="D239" s="39"/>
      <c r="E239" s="39"/>
      <c r="F239" s="39"/>
      <c r="G239" s="39"/>
      <c r="H239" s="39"/>
      <c r="I239" s="39"/>
      <c r="J239" s="41"/>
      <c r="K239" s="40"/>
      <c r="L239" s="42"/>
      <c r="M239" s="41"/>
      <c r="N239" s="41"/>
      <c r="O239" s="41"/>
      <c r="P239" s="41"/>
      <c r="Q239" s="39"/>
    </row>
    <row r="240" spans="1:17" ht="11.25" customHeight="1" x14ac:dyDescent="0.2">
      <c r="A240" s="39"/>
      <c r="B240" s="39"/>
      <c r="C240" s="39"/>
      <c r="D240" s="39"/>
      <c r="E240" s="39"/>
      <c r="F240" s="39"/>
      <c r="G240" s="39"/>
      <c r="H240" s="39"/>
      <c r="I240" s="39"/>
      <c r="J240" s="41"/>
      <c r="K240" s="40"/>
      <c r="L240" s="42"/>
      <c r="M240" s="41"/>
      <c r="N240" s="41"/>
      <c r="O240" s="41"/>
      <c r="P240" s="41"/>
      <c r="Q240" s="39"/>
    </row>
    <row r="241" spans="1:17" ht="11.25" customHeight="1" x14ac:dyDescent="0.2">
      <c r="A241" s="39"/>
      <c r="B241" s="39"/>
      <c r="C241" s="39"/>
      <c r="D241" s="39"/>
      <c r="E241" s="39"/>
      <c r="F241" s="39"/>
      <c r="G241" s="39"/>
      <c r="H241" s="39"/>
      <c r="I241" s="39"/>
      <c r="J241" s="41"/>
      <c r="K241" s="40"/>
      <c r="L241" s="42"/>
      <c r="M241" s="41"/>
      <c r="N241" s="41"/>
      <c r="O241" s="41"/>
      <c r="P241" s="41"/>
      <c r="Q241" s="39"/>
    </row>
    <row r="242" spans="1:17" ht="11.25" customHeight="1" x14ac:dyDescent="0.2">
      <c r="A242" s="39"/>
      <c r="B242" s="39"/>
      <c r="C242" s="39"/>
      <c r="D242" s="39"/>
      <c r="E242" s="39"/>
      <c r="F242" s="39"/>
      <c r="G242" s="39"/>
      <c r="H242" s="39"/>
      <c r="I242" s="39"/>
      <c r="J242" s="41"/>
      <c r="K242" s="40"/>
      <c r="L242" s="42"/>
      <c r="M242" s="41"/>
      <c r="N242" s="41"/>
      <c r="O242" s="41"/>
      <c r="P242" s="41"/>
      <c r="Q242" s="39"/>
    </row>
    <row r="243" spans="1:17" ht="11.25" customHeight="1" x14ac:dyDescent="0.2">
      <c r="A243" s="39"/>
      <c r="B243" s="39"/>
      <c r="C243" s="39"/>
      <c r="D243" s="39"/>
      <c r="E243" s="39"/>
      <c r="F243" s="39"/>
      <c r="G243" s="39"/>
      <c r="H243" s="39"/>
      <c r="I243" s="39"/>
      <c r="J243" s="41"/>
      <c r="K243" s="40"/>
      <c r="L243" s="42"/>
      <c r="M243" s="41"/>
      <c r="N243" s="41"/>
      <c r="O243" s="41"/>
      <c r="P243" s="41"/>
      <c r="Q243" s="39"/>
    </row>
    <row r="244" spans="1:17" ht="11.25" customHeight="1" x14ac:dyDescent="0.2">
      <c r="A244" s="39"/>
      <c r="B244" s="39"/>
      <c r="C244" s="39"/>
      <c r="D244" s="39"/>
      <c r="E244" s="39"/>
      <c r="F244" s="39"/>
      <c r="G244" s="39"/>
      <c r="H244" s="39"/>
      <c r="I244" s="39"/>
      <c r="J244" s="41"/>
      <c r="K244" s="40"/>
      <c r="L244" s="42"/>
      <c r="M244" s="41"/>
      <c r="N244" s="41"/>
      <c r="O244" s="41"/>
      <c r="P244" s="41"/>
      <c r="Q244" s="39"/>
    </row>
    <row r="245" spans="1:17" ht="11.25" customHeight="1" x14ac:dyDescent="0.2">
      <c r="A245" s="39"/>
      <c r="B245" s="39"/>
      <c r="C245" s="39"/>
      <c r="D245" s="39"/>
      <c r="E245" s="39"/>
      <c r="F245" s="39"/>
      <c r="G245" s="39"/>
      <c r="H245" s="39"/>
      <c r="I245" s="39"/>
      <c r="J245" s="41"/>
      <c r="K245" s="40"/>
      <c r="L245" s="42"/>
      <c r="M245" s="41"/>
      <c r="N245" s="41"/>
      <c r="O245" s="41"/>
      <c r="P245" s="41"/>
      <c r="Q245" s="39"/>
    </row>
    <row r="246" spans="1:17" ht="11.25" customHeight="1" x14ac:dyDescent="0.2">
      <c r="A246" s="39"/>
      <c r="B246" s="39"/>
      <c r="C246" s="39"/>
      <c r="D246" s="39"/>
      <c r="E246" s="39"/>
      <c r="F246" s="39"/>
      <c r="G246" s="39"/>
      <c r="H246" s="39"/>
      <c r="I246" s="39"/>
      <c r="J246" s="41"/>
      <c r="K246" s="40"/>
      <c r="L246" s="42"/>
      <c r="M246" s="41"/>
      <c r="N246" s="41"/>
      <c r="O246" s="41"/>
      <c r="P246" s="41"/>
      <c r="Q246" s="39"/>
    </row>
    <row r="247" spans="1:17" ht="11.25" customHeight="1" x14ac:dyDescent="0.2">
      <c r="A247" s="39"/>
      <c r="B247" s="39"/>
      <c r="C247" s="39"/>
      <c r="D247" s="39"/>
      <c r="E247" s="39"/>
      <c r="F247" s="39"/>
      <c r="G247" s="39"/>
      <c r="H247" s="39"/>
      <c r="I247" s="39"/>
      <c r="J247" s="41"/>
      <c r="K247" s="40"/>
      <c r="L247" s="42"/>
      <c r="M247" s="41"/>
      <c r="N247" s="41"/>
      <c r="O247" s="41"/>
      <c r="P247" s="41"/>
      <c r="Q247" s="39"/>
    </row>
    <row r="248" spans="1:17" ht="11.25" customHeight="1" x14ac:dyDescent="0.2">
      <c r="A248" s="39"/>
      <c r="B248" s="39"/>
      <c r="C248" s="39"/>
      <c r="D248" s="39"/>
      <c r="E248" s="39"/>
      <c r="F248" s="39"/>
      <c r="G248" s="39"/>
      <c r="H248" s="39"/>
      <c r="I248" s="39"/>
      <c r="J248" s="41"/>
      <c r="K248" s="40"/>
      <c r="L248" s="42"/>
      <c r="M248" s="41"/>
      <c r="N248" s="41"/>
      <c r="O248" s="41"/>
      <c r="P248" s="41"/>
      <c r="Q248" s="39"/>
    </row>
    <row r="249" spans="1:17" ht="11.25" customHeight="1" x14ac:dyDescent="0.2">
      <c r="A249" s="39"/>
      <c r="B249" s="39"/>
      <c r="C249" s="39"/>
      <c r="D249" s="39"/>
      <c r="E249" s="39"/>
      <c r="F249" s="39"/>
      <c r="G249" s="39"/>
      <c r="H249" s="39"/>
      <c r="I249" s="39"/>
      <c r="J249" s="41"/>
      <c r="K249" s="40"/>
      <c r="L249" s="42"/>
      <c r="M249" s="41"/>
      <c r="N249" s="41"/>
      <c r="O249" s="41"/>
      <c r="P249" s="41"/>
      <c r="Q249" s="39"/>
    </row>
    <row r="250" spans="1:17" ht="11.25" customHeight="1" x14ac:dyDescent="0.2">
      <c r="A250" s="39"/>
      <c r="B250" s="39"/>
      <c r="C250" s="39"/>
      <c r="D250" s="39"/>
      <c r="E250" s="39"/>
      <c r="F250" s="39"/>
      <c r="G250" s="39"/>
      <c r="H250" s="39"/>
      <c r="I250" s="39"/>
      <c r="J250" s="41"/>
      <c r="K250" s="40"/>
      <c r="L250" s="42"/>
      <c r="M250" s="41"/>
      <c r="N250" s="41"/>
      <c r="O250" s="41"/>
      <c r="P250" s="41"/>
      <c r="Q250" s="39"/>
    </row>
    <row r="251" spans="1:17" ht="11.25" customHeight="1" x14ac:dyDescent="0.2">
      <c r="A251" s="39"/>
      <c r="B251" s="39"/>
      <c r="C251" s="39"/>
      <c r="D251" s="39"/>
      <c r="E251" s="39"/>
      <c r="F251" s="39"/>
      <c r="G251" s="39"/>
      <c r="H251" s="39"/>
      <c r="I251" s="39"/>
      <c r="J251" s="41"/>
      <c r="K251" s="40"/>
      <c r="L251" s="42"/>
      <c r="M251" s="41"/>
      <c r="N251" s="41"/>
      <c r="O251" s="41"/>
      <c r="P251" s="41"/>
      <c r="Q251" s="39"/>
    </row>
    <row r="252" spans="1:17" ht="11.25" customHeight="1" x14ac:dyDescent="0.2">
      <c r="A252" s="39"/>
      <c r="B252" s="39"/>
      <c r="C252" s="39"/>
      <c r="D252" s="39"/>
      <c r="E252" s="39"/>
      <c r="F252" s="39"/>
      <c r="G252" s="39"/>
      <c r="H252" s="39"/>
      <c r="I252" s="39"/>
      <c r="J252" s="41"/>
      <c r="K252" s="40"/>
      <c r="L252" s="42"/>
      <c r="M252" s="41"/>
      <c r="N252" s="41"/>
      <c r="O252" s="41"/>
      <c r="P252" s="41"/>
      <c r="Q252" s="39"/>
    </row>
    <row r="253" spans="1:17" ht="11.25" customHeight="1" x14ac:dyDescent="0.2">
      <c r="A253" s="39"/>
      <c r="B253" s="39"/>
      <c r="C253" s="39"/>
      <c r="D253" s="39"/>
      <c r="E253" s="39"/>
      <c r="F253" s="39"/>
      <c r="G253" s="39"/>
      <c r="H253" s="39"/>
      <c r="I253" s="39"/>
      <c r="J253" s="41"/>
      <c r="K253" s="40"/>
      <c r="L253" s="42"/>
      <c r="M253" s="41"/>
      <c r="N253" s="41"/>
      <c r="O253" s="41"/>
      <c r="P253" s="41"/>
      <c r="Q253" s="39"/>
    </row>
    <row r="254" spans="1:17" ht="11.25" customHeight="1" x14ac:dyDescent="0.2">
      <c r="A254" s="39"/>
      <c r="B254" s="39"/>
      <c r="C254" s="39"/>
      <c r="D254" s="39"/>
      <c r="E254" s="39"/>
      <c r="F254" s="39"/>
      <c r="G254" s="39"/>
      <c r="H254" s="39"/>
      <c r="I254" s="39"/>
      <c r="J254" s="41"/>
      <c r="K254" s="40"/>
      <c r="L254" s="42"/>
      <c r="M254" s="41"/>
      <c r="N254" s="41"/>
      <c r="O254" s="41"/>
      <c r="P254" s="41"/>
      <c r="Q254" s="39"/>
    </row>
    <row r="255" spans="1:17" ht="11.25" customHeight="1" x14ac:dyDescent="0.2">
      <c r="A255" s="39"/>
      <c r="B255" s="39"/>
      <c r="C255" s="39"/>
      <c r="D255" s="39"/>
      <c r="E255" s="39"/>
      <c r="F255" s="39"/>
      <c r="G255" s="39"/>
      <c r="H255" s="39"/>
      <c r="I255" s="39"/>
      <c r="J255" s="41"/>
      <c r="K255" s="40"/>
      <c r="L255" s="42"/>
      <c r="M255" s="41"/>
      <c r="N255" s="41"/>
      <c r="O255" s="41"/>
      <c r="P255" s="41"/>
      <c r="Q255" s="39"/>
    </row>
    <row r="256" spans="1:17" ht="11.25" customHeight="1" x14ac:dyDescent="0.2">
      <c r="A256" s="39"/>
      <c r="B256" s="39"/>
      <c r="C256" s="39"/>
      <c r="D256" s="39"/>
      <c r="E256" s="39"/>
      <c r="F256" s="39"/>
      <c r="G256" s="39"/>
      <c r="H256" s="39"/>
      <c r="I256" s="39"/>
      <c r="J256" s="41"/>
      <c r="K256" s="40"/>
      <c r="L256" s="42"/>
      <c r="M256" s="41"/>
      <c r="N256" s="41"/>
      <c r="O256" s="41"/>
      <c r="P256" s="41"/>
      <c r="Q256" s="39"/>
    </row>
    <row r="257" spans="1:17" ht="11.25" customHeight="1" x14ac:dyDescent="0.2">
      <c r="A257" s="39"/>
      <c r="B257" s="39"/>
      <c r="C257" s="39"/>
      <c r="D257" s="39"/>
      <c r="E257" s="39"/>
      <c r="F257" s="39"/>
      <c r="G257" s="39"/>
      <c r="H257" s="39"/>
      <c r="I257" s="39"/>
      <c r="J257" s="41"/>
      <c r="K257" s="40"/>
      <c r="L257" s="42"/>
      <c r="M257" s="41"/>
      <c r="N257" s="41"/>
      <c r="O257" s="41"/>
      <c r="P257" s="41"/>
      <c r="Q257" s="39"/>
    </row>
    <row r="258" spans="1:17" ht="11.25" customHeight="1" x14ac:dyDescent="0.2">
      <c r="A258" s="39"/>
      <c r="B258" s="39"/>
      <c r="C258" s="39"/>
      <c r="D258" s="39"/>
      <c r="E258" s="39"/>
      <c r="F258" s="39"/>
      <c r="G258" s="39"/>
      <c r="H258" s="39"/>
      <c r="I258" s="39"/>
      <c r="J258" s="41"/>
      <c r="K258" s="40"/>
      <c r="L258" s="42"/>
      <c r="M258" s="41"/>
      <c r="N258" s="41"/>
      <c r="O258" s="41"/>
      <c r="P258" s="41"/>
      <c r="Q258" s="39"/>
    </row>
    <row r="259" spans="1:17" ht="11.25" customHeight="1" x14ac:dyDescent="0.2">
      <c r="A259" s="39"/>
      <c r="B259" s="39"/>
      <c r="C259" s="39"/>
      <c r="D259" s="39"/>
      <c r="E259" s="39"/>
      <c r="F259" s="39"/>
      <c r="G259" s="39"/>
      <c r="H259" s="39"/>
      <c r="I259" s="39"/>
      <c r="J259" s="41"/>
      <c r="K259" s="40"/>
      <c r="L259" s="42"/>
      <c r="M259" s="41"/>
      <c r="N259" s="41"/>
      <c r="O259" s="41"/>
      <c r="P259" s="41"/>
      <c r="Q259" s="39"/>
    </row>
    <row r="260" spans="1:17" ht="11.25" customHeight="1" x14ac:dyDescent="0.2">
      <c r="A260" s="39"/>
      <c r="B260" s="39"/>
      <c r="C260" s="39"/>
      <c r="D260" s="39"/>
      <c r="E260" s="39"/>
      <c r="F260" s="39"/>
      <c r="G260" s="39"/>
      <c r="H260" s="39"/>
      <c r="I260" s="39"/>
      <c r="J260" s="41"/>
      <c r="K260" s="40"/>
      <c r="L260" s="42"/>
      <c r="M260" s="41"/>
      <c r="N260" s="41"/>
      <c r="O260" s="41"/>
      <c r="P260" s="41"/>
      <c r="Q260" s="39"/>
    </row>
    <row r="261" spans="1:17" ht="11.25" customHeight="1" x14ac:dyDescent="0.2">
      <c r="A261" s="39"/>
      <c r="B261" s="39"/>
      <c r="C261" s="39"/>
      <c r="D261" s="39"/>
      <c r="E261" s="39"/>
      <c r="F261" s="39"/>
      <c r="G261" s="39"/>
      <c r="H261" s="39"/>
      <c r="I261" s="39"/>
      <c r="J261" s="41"/>
      <c r="K261" s="40"/>
      <c r="L261" s="42"/>
      <c r="M261" s="41"/>
      <c r="N261" s="41"/>
      <c r="O261" s="41"/>
      <c r="P261" s="41"/>
      <c r="Q261" s="39"/>
    </row>
    <row r="262" spans="1:17" ht="11.25" customHeight="1" x14ac:dyDescent="0.2">
      <c r="A262" s="39"/>
      <c r="B262" s="39"/>
      <c r="C262" s="39"/>
      <c r="D262" s="39"/>
      <c r="E262" s="39"/>
      <c r="F262" s="39"/>
      <c r="G262" s="39"/>
      <c r="H262" s="39"/>
      <c r="I262" s="39"/>
      <c r="J262" s="41"/>
      <c r="K262" s="40"/>
      <c r="L262" s="42"/>
      <c r="M262" s="41"/>
      <c r="N262" s="41"/>
      <c r="O262" s="41"/>
      <c r="P262" s="41"/>
      <c r="Q262" s="39"/>
    </row>
    <row r="263" spans="1:17" ht="11.25" customHeight="1" x14ac:dyDescent="0.2">
      <c r="A263" s="39"/>
      <c r="B263" s="39"/>
      <c r="C263" s="39"/>
      <c r="D263" s="39"/>
      <c r="E263" s="39"/>
      <c r="F263" s="39"/>
      <c r="G263" s="39"/>
      <c r="H263" s="39"/>
      <c r="I263" s="39"/>
      <c r="J263" s="41"/>
      <c r="K263" s="40"/>
      <c r="L263" s="42"/>
      <c r="M263" s="41"/>
      <c r="N263" s="41"/>
      <c r="O263" s="41"/>
      <c r="P263" s="41"/>
      <c r="Q263" s="39"/>
    </row>
    <row r="264" spans="1:17" ht="11.25" customHeight="1" x14ac:dyDescent="0.2">
      <c r="A264" s="39"/>
      <c r="B264" s="39"/>
      <c r="C264" s="39"/>
      <c r="D264" s="39"/>
      <c r="E264" s="39"/>
      <c r="F264" s="39"/>
      <c r="G264" s="39"/>
      <c r="H264" s="39"/>
      <c r="I264" s="39"/>
      <c r="J264" s="41"/>
      <c r="K264" s="40"/>
      <c r="L264" s="42"/>
      <c r="M264" s="41"/>
      <c r="N264" s="41"/>
      <c r="O264" s="41"/>
      <c r="P264" s="41"/>
      <c r="Q264" s="39"/>
    </row>
    <row r="265" spans="1:17" ht="11.25" customHeight="1" x14ac:dyDescent="0.2">
      <c r="A265" s="39"/>
      <c r="B265" s="39"/>
      <c r="C265" s="39"/>
      <c r="D265" s="39"/>
      <c r="E265" s="39"/>
      <c r="F265" s="39"/>
      <c r="G265" s="39"/>
      <c r="H265" s="39"/>
      <c r="I265" s="39"/>
      <c r="J265" s="41"/>
      <c r="K265" s="40"/>
      <c r="L265" s="42"/>
      <c r="M265" s="41"/>
      <c r="N265" s="41"/>
      <c r="O265" s="41"/>
      <c r="P265" s="41"/>
      <c r="Q265" s="39"/>
    </row>
    <row r="266" spans="1:17" ht="11.25" customHeight="1" x14ac:dyDescent="0.2">
      <c r="A266" s="39"/>
      <c r="B266" s="39"/>
      <c r="C266" s="39"/>
      <c r="D266" s="39"/>
      <c r="E266" s="39"/>
      <c r="F266" s="39"/>
      <c r="G266" s="39"/>
      <c r="H266" s="39"/>
      <c r="I266" s="39"/>
      <c r="J266" s="41"/>
      <c r="K266" s="40"/>
      <c r="L266" s="42"/>
      <c r="M266" s="41"/>
      <c r="N266" s="41"/>
      <c r="O266" s="41"/>
      <c r="P266" s="41"/>
      <c r="Q266" s="39"/>
    </row>
    <row r="267" spans="1:17" ht="11.25" customHeight="1" x14ac:dyDescent="0.2">
      <c r="A267" s="39"/>
      <c r="B267" s="39"/>
      <c r="C267" s="39"/>
      <c r="D267" s="39"/>
      <c r="E267" s="39"/>
      <c r="F267" s="39"/>
      <c r="G267" s="39"/>
      <c r="H267" s="39"/>
      <c r="I267" s="39"/>
      <c r="J267" s="41"/>
      <c r="K267" s="40"/>
      <c r="L267" s="42"/>
      <c r="M267" s="41"/>
      <c r="N267" s="41"/>
      <c r="O267" s="41"/>
      <c r="P267" s="41"/>
      <c r="Q267" s="39"/>
    </row>
    <row r="268" spans="1:17" ht="11.25" customHeight="1" x14ac:dyDescent="0.2">
      <c r="A268" s="39"/>
      <c r="B268" s="39"/>
      <c r="C268" s="39"/>
      <c r="D268" s="39"/>
      <c r="E268" s="39"/>
      <c r="F268" s="39"/>
      <c r="G268" s="39"/>
      <c r="H268" s="39"/>
      <c r="I268" s="39"/>
      <c r="J268" s="41"/>
      <c r="K268" s="40"/>
      <c r="L268" s="42"/>
      <c r="M268" s="41"/>
      <c r="N268" s="41"/>
      <c r="O268" s="41"/>
      <c r="P268" s="41"/>
      <c r="Q268" s="39"/>
    </row>
    <row r="269" spans="1:17" ht="11.25" customHeight="1" x14ac:dyDescent="0.2">
      <c r="A269" s="39"/>
      <c r="B269" s="39"/>
      <c r="C269" s="39"/>
      <c r="D269" s="39"/>
      <c r="E269" s="39"/>
      <c r="F269" s="39"/>
      <c r="G269" s="39"/>
      <c r="H269" s="39"/>
      <c r="I269" s="39"/>
      <c r="J269" s="41"/>
      <c r="K269" s="40"/>
      <c r="L269" s="42"/>
      <c r="M269" s="41"/>
      <c r="N269" s="41"/>
      <c r="O269" s="41"/>
      <c r="P269" s="41"/>
      <c r="Q269" s="39"/>
    </row>
    <row r="270" spans="1:17" ht="11.25" customHeight="1" x14ac:dyDescent="0.2">
      <c r="A270" s="39"/>
      <c r="B270" s="39"/>
      <c r="C270" s="39"/>
      <c r="D270" s="39"/>
      <c r="E270" s="39"/>
      <c r="F270" s="39"/>
      <c r="G270" s="39"/>
      <c r="H270" s="39"/>
      <c r="I270" s="39"/>
      <c r="J270" s="41"/>
      <c r="K270" s="40"/>
      <c r="L270" s="42"/>
      <c r="M270" s="41"/>
      <c r="N270" s="41"/>
      <c r="O270" s="41"/>
      <c r="P270" s="41"/>
      <c r="Q270" s="39"/>
    </row>
    <row r="271" spans="1:17" ht="11.25" customHeight="1" x14ac:dyDescent="0.2">
      <c r="A271" s="39"/>
      <c r="B271" s="39"/>
      <c r="C271" s="39"/>
      <c r="D271" s="39"/>
      <c r="E271" s="39"/>
      <c r="F271" s="39"/>
      <c r="G271" s="39"/>
      <c r="H271" s="39"/>
      <c r="I271" s="39"/>
      <c r="J271" s="41"/>
      <c r="K271" s="40"/>
      <c r="L271" s="42"/>
      <c r="M271" s="41"/>
      <c r="N271" s="41"/>
      <c r="O271" s="41"/>
      <c r="P271" s="41"/>
      <c r="Q271" s="39"/>
    </row>
    <row r="272" spans="1:17" ht="11.25" customHeight="1" x14ac:dyDescent="0.2">
      <c r="A272" s="39"/>
      <c r="B272" s="39"/>
      <c r="C272" s="39"/>
      <c r="D272" s="39"/>
      <c r="E272" s="39"/>
      <c r="F272" s="39"/>
      <c r="G272" s="39"/>
      <c r="H272" s="39"/>
      <c r="I272" s="39"/>
      <c r="J272" s="41"/>
      <c r="K272" s="40"/>
      <c r="L272" s="42"/>
      <c r="M272" s="41"/>
      <c r="N272" s="41"/>
      <c r="O272" s="41"/>
      <c r="P272" s="41"/>
      <c r="Q272" s="39"/>
    </row>
    <row r="273" spans="1:17" ht="11.25" customHeight="1" x14ac:dyDescent="0.2">
      <c r="A273" s="39"/>
      <c r="B273" s="39"/>
      <c r="C273" s="39"/>
      <c r="D273" s="39"/>
      <c r="E273" s="39"/>
      <c r="F273" s="39"/>
      <c r="G273" s="39"/>
      <c r="H273" s="39"/>
      <c r="I273" s="39"/>
      <c r="J273" s="41"/>
      <c r="K273" s="40"/>
      <c r="L273" s="42"/>
      <c r="M273" s="41"/>
      <c r="N273" s="41"/>
      <c r="O273" s="41"/>
      <c r="P273" s="41"/>
      <c r="Q273" s="39"/>
    </row>
    <row r="274" spans="1:17" ht="11.25" customHeight="1" x14ac:dyDescent="0.2">
      <c r="A274" s="39"/>
      <c r="B274" s="39"/>
      <c r="C274" s="39"/>
      <c r="D274" s="39"/>
      <c r="E274" s="39"/>
      <c r="F274" s="39"/>
      <c r="G274" s="39"/>
      <c r="H274" s="39"/>
      <c r="I274" s="39"/>
      <c r="J274" s="41"/>
      <c r="K274" s="40"/>
      <c r="L274" s="42"/>
      <c r="M274" s="41"/>
      <c r="N274" s="41"/>
      <c r="O274" s="41"/>
      <c r="P274" s="41"/>
      <c r="Q274" s="39"/>
    </row>
    <row r="275" spans="1:17" ht="11.25" customHeight="1" x14ac:dyDescent="0.2">
      <c r="A275" s="39"/>
      <c r="B275" s="39"/>
      <c r="C275" s="39"/>
      <c r="D275" s="39"/>
      <c r="E275" s="39"/>
      <c r="F275" s="39"/>
      <c r="G275" s="39"/>
      <c r="H275" s="39"/>
      <c r="I275" s="39"/>
      <c r="J275" s="41"/>
      <c r="K275" s="40"/>
      <c r="L275" s="42"/>
      <c r="M275" s="41"/>
      <c r="N275" s="41"/>
      <c r="O275" s="41"/>
      <c r="P275" s="41"/>
      <c r="Q275" s="39"/>
    </row>
    <row r="276" spans="1:17" ht="11.25" customHeight="1" x14ac:dyDescent="0.2">
      <c r="A276" s="39"/>
      <c r="B276" s="39"/>
      <c r="C276" s="39"/>
      <c r="D276" s="39"/>
      <c r="E276" s="39"/>
      <c r="F276" s="39"/>
      <c r="G276" s="39"/>
      <c r="H276" s="39"/>
      <c r="I276" s="39"/>
      <c r="J276" s="41"/>
      <c r="K276" s="40"/>
      <c r="L276" s="42"/>
      <c r="M276" s="41"/>
      <c r="N276" s="41"/>
      <c r="O276" s="41"/>
      <c r="P276" s="41"/>
      <c r="Q276" s="39"/>
    </row>
    <row r="277" spans="1:17" ht="11.25" customHeight="1" x14ac:dyDescent="0.2">
      <c r="A277" s="39"/>
      <c r="B277" s="39"/>
      <c r="C277" s="39"/>
      <c r="D277" s="39"/>
      <c r="E277" s="39"/>
      <c r="F277" s="39"/>
      <c r="G277" s="39"/>
      <c r="H277" s="39"/>
      <c r="I277" s="39"/>
      <c r="J277" s="41"/>
      <c r="K277" s="40"/>
      <c r="L277" s="42"/>
      <c r="M277" s="41"/>
      <c r="N277" s="41"/>
      <c r="O277" s="41"/>
      <c r="P277" s="41"/>
      <c r="Q277" s="39"/>
    </row>
    <row r="278" spans="1:17" ht="11.25" customHeight="1" x14ac:dyDescent="0.2">
      <c r="A278" s="39"/>
      <c r="B278" s="39"/>
      <c r="C278" s="39"/>
      <c r="D278" s="39"/>
      <c r="E278" s="39"/>
      <c r="F278" s="39"/>
      <c r="G278" s="39"/>
      <c r="H278" s="39"/>
      <c r="I278" s="39"/>
      <c r="J278" s="41"/>
      <c r="K278" s="40"/>
      <c r="L278" s="42"/>
      <c r="M278" s="41"/>
      <c r="N278" s="41"/>
      <c r="O278" s="41"/>
      <c r="P278" s="41"/>
      <c r="Q278" s="39"/>
    </row>
    <row r="279" spans="1:17" ht="11.25" customHeight="1" x14ac:dyDescent="0.2">
      <c r="A279" s="39"/>
      <c r="B279" s="39"/>
      <c r="C279" s="39"/>
      <c r="D279" s="39"/>
      <c r="E279" s="39"/>
      <c r="F279" s="39"/>
      <c r="G279" s="39"/>
      <c r="H279" s="39"/>
      <c r="I279" s="39"/>
      <c r="J279" s="41"/>
      <c r="K279" s="40"/>
      <c r="L279" s="42"/>
      <c r="M279" s="41"/>
      <c r="N279" s="41"/>
      <c r="O279" s="41"/>
      <c r="P279" s="41"/>
      <c r="Q279" s="39"/>
    </row>
    <row r="280" spans="1:17" ht="11.25" customHeight="1" x14ac:dyDescent="0.2">
      <c r="A280" s="39"/>
      <c r="B280" s="39"/>
      <c r="C280" s="39"/>
      <c r="D280" s="39"/>
      <c r="E280" s="39"/>
      <c r="F280" s="39"/>
      <c r="G280" s="39"/>
      <c r="H280" s="39"/>
      <c r="I280" s="39"/>
      <c r="J280" s="41"/>
      <c r="K280" s="40"/>
      <c r="L280" s="42"/>
      <c r="M280" s="41"/>
      <c r="N280" s="41"/>
      <c r="O280" s="41"/>
      <c r="P280" s="41"/>
      <c r="Q280" s="39"/>
    </row>
    <row r="281" spans="1:17" ht="11.25" customHeight="1" x14ac:dyDescent="0.2">
      <c r="A281" s="39"/>
      <c r="B281" s="39"/>
      <c r="C281" s="39"/>
      <c r="D281" s="39"/>
      <c r="E281" s="39"/>
      <c r="F281" s="39"/>
      <c r="G281" s="39"/>
      <c r="H281" s="39"/>
      <c r="I281" s="39"/>
      <c r="J281" s="41"/>
      <c r="K281" s="40"/>
      <c r="L281" s="42"/>
      <c r="M281" s="41"/>
      <c r="N281" s="41"/>
      <c r="O281" s="41"/>
      <c r="P281" s="41"/>
      <c r="Q281" s="39"/>
    </row>
    <row r="282" spans="1:17" ht="11.25" customHeight="1" x14ac:dyDescent="0.2">
      <c r="A282" s="39"/>
      <c r="B282" s="39"/>
      <c r="C282" s="39"/>
      <c r="D282" s="39"/>
      <c r="E282" s="39"/>
      <c r="F282" s="39"/>
      <c r="G282" s="39"/>
      <c r="H282" s="39"/>
      <c r="I282" s="39"/>
      <c r="J282" s="41"/>
      <c r="K282" s="40"/>
      <c r="L282" s="42"/>
      <c r="M282" s="41"/>
      <c r="N282" s="41"/>
      <c r="O282" s="41"/>
      <c r="P282" s="41"/>
      <c r="Q282" s="39"/>
    </row>
    <row r="283" spans="1:17" ht="11.25" customHeight="1" x14ac:dyDescent="0.2">
      <c r="A283" s="39"/>
      <c r="B283" s="39"/>
      <c r="C283" s="39"/>
      <c r="D283" s="39"/>
      <c r="E283" s="39"/>
      <c r="F283" s="39"/>
      <c r="G283" s="39"/>
      <c r="H283" s="39"/>
      <c r="I283" s="39"/>
      <c r="J283" s="41"/>
      <c r="K283" s="40"/>
      <c r="L283" s="42"/>
      <c r="M283" s="41"/>
      <c r="N283" s="41"/>
      <c r="O283" s="41"/>
      <c r="P283" s="41"/>
      <c r="Q283" s="39"/>
    </row>
    <row r="284" spans="1:17" ht="11.25" customHeight="1" x14ac:dyDescent="0.2">
      <c r="A284" s="39"/>
      <c r="B284" s="39"/>
      <c r="C284" s="39"/>
      <c r="D284" s="39"/>
      <c r="E284" s="39"/>
      <c r="F284" s="39"/>
      <c r="G284" s="39"/>
      <c r="H284" s="39"/>
      <c r="I284" s="39"/>
      <c r="J284" s="41"/>
      <c r="K284" s="40"/>
      <c r="L284" s="42"/>
      <c r="M284" s="41"/>
      <c r="N284" s="41"/>
      <c r="O284" s="41"/>
      <c r="P284" s="41"/>
      <c r="Q284" s="39"/>
    </row>
    <row r="285" spans="1:17" ht="11.25" customHeight="1" x14ac:dyDescent="0.2">
      <c r="A285" s="39"/>
      <c r="B285" s="39"/>
      <c r="C285" s="39"/>
      <c r="D285" s="39"/>
      <c r="E285" s="39"/>
      <c r="F285" s="39"/>
      <c r="G285" s="39"/>
      <c r="H285" s="39"/>
      <c r="I285" s="39"/>
      <c r="J285" s="41"/>
      <c r="K285" s="40"/>
      <c r="L285" s="42"/>
      <c r="M285" s="41"/>
      <c r="N285" s="41"/>
      <c r="O285" s="41"/>
      <c r="P285" s="41"/>
      <c r="Q285" s="39"/>
    </row>
    <row r="286" spans="1:17" ht="11.25" customHeight="1" x14ac:dyDescent="0.2">
      <c r="A286" s="39"/>
      <c r="B286" s="39"/>
      <c r="C286" s="39"/>
      <c r="D286" s="39"/>
      <c r="E286" s="39"/>
      <c r="F286" s="39"/>
      <c r="G286" s="39"/>
      <c r="H286" s="39"/>
      <c r="I286" s="39"/>
      <c r="J286" s="41"/>
      <c r="K286" s="40"/>
      <c r="L286" s="42"/>
      <c r="M286" s="41"/>
      <c r="N286" s="41"/>
      <c r="O286" s="41"/>
      <c r="P286" s="41"/>
      <c r="Q286" s="39"/>
    </row>
    <row r="287" spans="1:17" ht="11.25" customHeight="1" x14ac:dyDescent="0.2">
      <c r="A287" s="39"/>
      <c r="B287" s="39"/>
      <c r="C287" s="39"/>
      <c r="D287" s="39"/>
      <c r="E287" s="39"/>
      <c r="F287" s="39"/>
      <c r="G287" s="39"/>
      <c r="H287" s="39"/>
      <c r="I287" s="39"/>
      <c r="J287" s="41"/>
      <c r="K287" s="40"/>
      <c r="L287" s="42"/>
      <c r="M287" s="41"/>
      <c r="N287" s="41"/>
      <c r="O287" s="41"/>
      <c r="P287" s="41"/>
      <c r="Q287" s="39"/>
    </row>
    <row r="288" spans="1:17" ht="11.25" customHeight="1" x14ac:dyDescent="0.2">
      <c r="A288" s="39"/>
      <c r="B288" s="39"/>
      <c r="C288" s="39"/>
      <c r="D288" s="39"/>
      <c r="E288" s="39"/>
      <c r="F288" s="39"/>
      <c r="G288" s="39"/>
      <c r="H288" s="39"/>
      <c r="I288" s="39"/>
      <c r="J288" s="41"/>
      <c r="K288" s="40"/>
      <c r="L288" s="42"/>
      <c r="M288" s="41"/>
      <c r="N288" s="41"/>
      <c r="O288" s="41"/>
      <c r="P288" s="41"/>
      <c r="Q288" s="39"/>
    </row>
    <row r="289" spans="1:17" ht="11.25" customHeight="1" x14ac:dyDescent="0.2">
      <c r="A289" s="39"/>
      <c r="B289" s="39"/>
      <c r="C289" s="39"/>
      <c r="D289" s="39"/>
      <c r="E289" s="39"/>
      <c r="F289" s="39"/>
      <c r="G289" s="39"/>
      <c r="H289" s="39"/>
      <c r="I289" s="39"/>
      <c r="J289" s="41"/>
      <c r="K289" s="40"/>
      <c r="L289" s="42"/>
      <c r="M289" s="41"/>
      <c r="N289" s="41"/>
      <c r="O289" s="41"/>
      <c r="P289" s="41"/>
      <c r="Q289" s="39"/>
    </row>
    <row r="290" spans="1:17" ht="11.25" customHeight="1" x14ac:dyDescent="0.2">
      <c r="A290" s="39"/>
      <c r="B290" s="39"/>
      <c r="C290" s="39"/>
      <c r="D290" s="39"/>
      <c r="E290" s="39"/>
      <c r="F290" s="39"/>
      <c r="G290" s="39"/>
      <c r="H290" s="39"/>
      <c r="I290" s="39"/>
      <c r="J290" s="41"/>
      <c r="K290" s="40"/>
      <c r="L290" s="42"/>
      <c r="M290" s="41"/>
      <c r="N290" s="41"/>
      <c r="O290" s="41"/>
      <c r="P290" s="41"/>
      <c r="Q290" s="39"/>
    </row>
    <row r="291" spans="1:17" ht="11.25" customHeight="1" x14ac:dyDescent="0.2">
      <c r="A291" s="39"/>
      <c r="B291" s="39"/>
      <c r="C291" s="39"/>
      <c r="D291" s="39"/>
      <c r="E291" s="39"/>
      <c r="F291" s="39"/>
      <c r="G291" s="39"/>
      <c r="H291" s="39"/>
      <c r="I291" s="39"/>
      <c r="J291" s="41"/>
      <c r="K291" s="40"/>
      <c r="L291" s="42"/>
      <c r="M291" s="41"/>
      <c r="N291" s="41"/>
      <c r="O291" s="41"/>
      <c r="P291" s="41"/>
      <c r="Q291" s="39"/>
    </row>
    <row r="292" spans="1:17" ht="11.25" customHeight="1" x14ac:dyDescent="0.2">
      <c r="A292" s="39"/>
      <c r="B292" s="39"/>
      <c r="C292" s="39"/>
      <c r="D292" s="39"/>
      <c r="E292" s="39"/>
      <c r="F292" s="39"/>
      <c r="G292" s="39"/>
      <c r="H292" s="39"/>
      <c r="I292" s="39"/>
      <c r="J292" s="41"/>
      <c r="K292" s="40"/>
      <c r="L292" s="42"/>
      <c r="M292" s="41"/>
      <c r="N292" s="41"/>
      <c r="O292" s="41"/>
      <c r="P292" s="41"/>
      <c r="Q292" s="39"/>
    </row>
    <row r="293" spans="1:17" ht="11.25" customHeight="1" x14ac:dyDescent="0.2">
      <c r="A293" s="39"/>
      <c r="B293" s="39"/>
      <c r="C293" s="39"/>
      <c r="D293" s="39"/>
      <c r="E293" s="39"/>
      <c r="F293" s="39"/>
      <c r="G293" s="39"/>
      <c r="H293" s="39"/>
      <c r="I293" s="39"/>
      <c r="J293" s="41"/>
      <c r="K293" s="40"/>
      <c r="L293" s="42"/>
      <c r="M293" s="41"/>
      <c r="N293" s="41"/>
      <c r="O293" s="41"/>
      <c r="P293" s="41"/>
      <c r="Q293" s="39"/>
    </row>
    <row r="294" spans="1:17" ht="11.25" customHeight="1" x14ac:dyDescent="0.2">
      <c r="A294" s="39"/>
      <c r="B294" s="39"/>
      <c r="C294" s="39"/>
      <c r="D294" s="39"/>
      <c r="E294" s="39"/>
      <c r="F294" s="39"/>
      <c r="G294" s="39"/>
      <c r="H294" s="39"/>
      <c r="I294" s="39"/>
      <c r="J294" s="41"/>
      <c r="K294" s="40"/>
      <c r="L294" s="42"/>
      <c r="M294" s="41"/>
      <c r="N294" s="41"/>
      <c r="O294" s="41"/>
      <c r="P294" s="41"/>
      <c r="Q294" s="39"/>
    </row>
    <row r="295" spans="1:17" ht="11.25" customHeight="1" x14ac:dyDescent="0.2">
      <c r="A295" s="39"/>
      <c r="B295" s="39"/>
      <c r="C295" s="39"/>
      <c r="D295" s="39"/>
      <c r="E295" s="39"/>
      <c r="F295" s="39"/>
      <c r="G295" s="39"/>
      <c r="H295" s="39"/>
      <c r="I295" s="39"/>
      <c r="J295" s="41"/>
      <c r="K295" s="40"/>
      <c r="L295" s="42"/>
      <c r="M295" s="41"/>
      <c r="N295" s="41"/>
      <c r="O295" s="41"/>
      <c r="P295" s="41"/>
      <c r="Q295" s="39"/>
    </row>
    <row r="296" spans="1:17" ht="11.25" customHeight="1" x14ac:dyDescent="0.2">
      <c r="A296" s="39"/>
      <c r="B296" s="39"/>
      <c r="C296" s="39"/>
      <c r="D296" s="39"/>
      <c r="E296" s="39"/>
      <c r="F296" s="39"/>
      <c r="G296" s="39"/>
      <c r="H296" s="39"/>
      <c r="I296" s="39"/>
      <c r="J296" s="41"/>
      <c r="K296" s="40"/>
      <c r="L296" s="42"/>
      <c r="M296" s="41"/>
      <c r="N296" s="41"/>
      <c r="O296" s="41"/>
      <c r="P296" s="41"/>
      <c r="Q296" s="39"/>
    </row>
    <row r="297" spans="1:17" ht="11.25" customHeight="1" x14ac:dyDescent="0.2">
      <c r="A297" s="39"/>
      <c r="B297" s="39"/>
      <c r="C297" s="39"/>
      <c r="D297" s="39"/>
      <c r="E297" s="39"/>
      <c r="F297" s="39"/>
      <c r="G297" s="39"/>
      <c r="H297" s="39"/>
      <c r="I297" s="39"/>
      <c r="J297" s="41"/>
      <c r="K297" s="40"/>
      <c r="L297" s="42"/>
      <c r="M297" s="41"/>
      <c r="N297" s="41"/>
      <c r="O297" s="41"/>
      <c r="P297" s="41"/>
      <c r="Q297" s="39"/>
    </row>
    <row r="298" spans="1:17" ht="11.25" customHeight="1" x14ac:dyDescent="0.2">
      <c r="A298" s="39"/>
      <c r="B298" s="39"/>
      <c r="C298" s="39"/>
      <c r="D298" s="39"/>
      <c r="E298" s="39"/>
      <c r="F298" s="39"/>
      <c r="G298" s="39"/>
      <c r="H298" s="39"/>
      <c r="I298" s="39"/>
      <c r="J298" s="41"/>
      <c r="K298" s="40"/>
      <c r="L298" s="42"/>
      <c r="M298" s="41"/>
      <c r="N298" s="41"/>
      <c r="O298" s="41"/>
      <c r="P298" s="41"/>
      <c r="Q298" s="39"/>
    </row>
    <row r="299" spans="1:17" ht="11.25" customHeight="1" x14ac:dyDescent="0.2">
      <c r="A299" s="39"/>
      <c r="B299" s="39"/>
      <c r="C299" s="39"/>
      <c r="D299" s="39"/>
      <c r="E299" s="39"/>
      <c r="F299" s="39"/>
      <c r="G299" s="39"/>
      <c r="H299" s="39"/>
      <c r="I299" s="39"/>
      <c r="J299" s="41"/>
      <c r="K299" s="40"/>
      <c r="L299" s="42"/>
      <c r="M299" s="41"/>
      <c r="N299" s="41"/>
      <c r="O299" s="41"/>
      <c r="P299" s="41"/>
      <c r="Q299" s="39"/>
    </row>
    <row r="300" spans="1:17" ht="11.25" customHeight="1" x14ac:dyDescent="0.2">
      <c r="A300" s="39"/>
      <c r="B300" s="39"/>
      <c r="C300" s="39"/>
      <c r="D300" s="39"/>
      <c r="E300" s="39"/>
      <c r="F300" s="39"/>
      <c r="G300" s="39"/>
      <c r="H300" s="39"/>
      <c r="I300" s="39"/>
      <c r="J300" s="41"/>
      <c r="K300" s="40"/>
      <c r="L300" s="42"/>
      <c r="M300" s="41"/>
      <c r="N300" s="41"/>
      <c r="O300" s="41"/>
      <c r="P300" s="41"/>
      <c r="Q300" s="39"/>
    </row>
    <row r="301" spans="1:17" ht="11.25" customHeight="1" x14ac:dyDescent="0.2">
      <c r="A301" s="39"/>
      <c r="B301" s="39"/>
      <c r="C301" s="39"/>
      <c r="D301" s="39"/>
      <c r="E301" s="39"/>
      <c r="F301" s="39"/>
      <c r="G301" s="39"/>
      <c r="H301" s="39"/>
      <c r="I301" s="39"/>
      <c r="J301" s="41"/>
      <c r="K301" s="40"/>
      <c r="L301" s="42"/>
      <c r="M301" s="41"/>
      <c r="N301" s="41"/>
      <c r="O301" s="41"/>
      <c r="P301" s="41"/>
      <c r="Q301" s="39"/>
    </row>
    <row r="302" spans="1:17" ht="11.25" customHeight="1" x14ac:dyDescent="0.2">
      <c r="A302" s="39"/>
      <c r="B302" s="39"/>
      <c r="C302" s="39"/>
      <c r="D302" s="39"/>
      <c r="E302" s="39"/>
      <c r="F302" s="39"/>
      <c r="G302" s="39"/>
      <c r="H302" s="39"/>
      <c r="I302" s="39"/>
      <c r="J302" s="41"/>
      <c r="K302" s="40"/>
      <c r="L302" s="42"/>
      <c r="M302" s="41"/>
      <c r="N302" s="41"/>
      <c r="O302" s="41"/>
      <c r="P302" s="41"/>
      <c r="Q302" s="39"/>
    </row>
    <row r="303" spans="1:17" ht="11.25" customHeight="1" x14ac:dyDescent="0.2">
      <c r="A303" s="39"/>
      <c r="B303" s="39"/>
      <c r="C303" s="39"/>
      <c r="D303" s="39"/>
      <c r="E303" s="39"/>
      <c r="F303" s="39"/>
      <c r="G303" s="39"/>
      <c r="H303" s="39"/>
      <c r="I303" s="39"/>
      <c r="J303" s="41"/>
      <c r="K303" s="40"/>
      <c r="L303" s="42"/>
      <c r="M303" s="41"/>
      <c r="N303" s="41"/>
      <c r="O303" s="41"/>
      <c r="P303" s="41"/>
      <c r="Q303" s="39"/>
    </row>
    <row r="304" spans="1:17" ht="11.25" customHeight="1" x14ac:dyDescent="0.2">
      <c r="A304" s="39"/>
      <c r="B304" s="39"/>
      <c r="C304" s="39"/>
      <c r="D304" s="39"/>
      <c r="E304" s="39"/>
      <c r="F304" s="39"/>
      <c r="G304" s="39"/>
      <c r="H304" s="39"/>
      <c r="I304" s="39"/>
      <c r="J304" s="41"/>
      <c r="K304" s="40"/>
      <c r="L304" s="42"/>
      <c r="M304" s="41"/>
      <c r="N304" s="41"/>
      <c r="O304" s="41"/>
      <c r="P304" s="41"/>
      <c r="Q304" s="39"/>
    </row>
    <row r="305" spans="1:17" ht="11.25" customHeight="1" x14ac:dyDescent="0.2">
      <c r="A305" s="39"/>
      <c r="B305" s="39"/>
      <c r="C305" s="39"/>
      <c r="D305" s="39"/>
      <c r="E305" s="39"/>
      <c r="F305" s="39"/>
      <c r="G305" s="39"/>
      <c r="H305" s="39"/>
      <c r="I305" s="39"/>
      <c r="J305" s="41"/>
      <c r="K305" s="40"/>
      <c r="L305" s="42"/>
      <c r="M305" s="41"/>
      <c r="N305" s="41"/>
      <c r="O305" s="41"/>
      <c r="P305" s="41"/>
      <c r="Q305" s="39"/>
    </row>
    <row r="306" spans="1:17" ht="11.25" customHeight="1" x14ac:dyDescent="0.2">
      <c r="A306" s="39"/>
      <c r="B306" s="39"/>
      <c r="C306" s="39"/>
      <c r="D306" s="39"/>
      <c r="E306" s="39"/>
      <c r="F306" s="39"/>
      <c r="G306" s="39"/>
      <c r="H306" s="39"/>
      <c r="I306" s="39"/>
      <c r="J306" s="41"/>
      <c r="K306" s="40"/>
      <c r="L306" s="42"/>
      <c r="M306" s="41"/>
      <c r="N306" s="41"/>
      <c r="O306" s="41"/>
      <c r="P306" s="41"/>
      <c r="Q306" s="39"/>
    </row>
    <row r="307" spans="1:17" ht="11.25" customHeight="1" x14ac:dyDescent="0.2">
      <c r="A307" s="39"/>
      <c r="B307" s="39"/>
      <c r="C307" s="39"/>
      <c r="D307" s="39"/>
      <c r="E307" s="39"/>
      <c r="F307" s="39"/>
      <c r="G307" s="39"/>
      <c r="H307" s="39"/>
      <c r="I307" s="39"/>
      <c r="J307" s="41"/>
      <c r="K307" s="40"/>
      <c r="L307" s="42"/>
      <c r="M307" s="41"/>
      <c r="N307" s="41"/>
      <c r="O307" s="41"/>
      <c r="P307" s="41"/>
      <c r="Q307" s="39"/>
    </row>
    <row r="308" spans="1:17" ht="11.25" customHeight="1" x14ac:dyDescent="0.2">
      <c r="A308" s="39"/>
      <c r="B308" s="39"/>
      <c r="C308" s="39"/>
      <c r="D308" s="39"/>
      <c r="E308" s="39"/>
      <c r="F308" s="39"/>
      <c r="G308" s="39"/>
      <c r="H308" s="39"/>
      <c r="I308" s="39"/>
      <c r="J308" s="41"/>
      <c r="K308" s="40"/>
      <c r="L308" s="42"/>
      <c r="M308" s="41"/>
      <c r="N308" s="41"/>
      <c r="O308" s="41"/>
      <c r="P308" s="41"/>
      <c r="Q308" s="39"/>
    </row>
    <row r="309" spans="1:17" ht="11.25" customHeight="1" x14ac:dyDescent="0.2">
      <c r="A309" s="39"/>
      <c r="B309" s="39"/>
      <c r="C309" s="39"/>
      <c r="D309" s="39"/>
      <c r="E309" s="39"/>
      <c r="F309" s="39"/>
      <c r="G309" s="39"/>
      <c r="H309" s="39"/>
      <c r="I309" s="39"/>
      <c r="J309" s="41"/>
      <c r="K309" s="40"/>
      <c r="L309" s="42"/>
      <c r="M309" s="41"/>
      <c r="N309" s="41"/>
      <c r="O309" s="41"/>
      <c r="P309" s="41"/>
      <c r="Q309" s="39"/>
    </row>
    <row r="310" spans="1:17" ht="11.25" customHeight="1" x14ac:dyDescent="0.2">
      <c r="A310" s="39"/>
      <c r="B310" s="39"/>
      <c r="C310" s="39"/>
      <c r="D310" s="39"/>
      <c r="E310" s="39"/>
      <c r="F310" s="39"/>
      <c r="G310" s="39"/>
      <c r="H310" s="39"/>
      <c r="I310" s="39"/>
      <c r="J310" s="41"/>
      <c r="K310" s="40"/>
      <c r="L310" s="42"/>
      <c r="M310" s="41"/>
      <c r="N310" s="41"/>
      <c r="O310" s="41"/>
      <c r="P310" s="41"/>
      <c r="Q310" s="39"/>
    </row>
    <row r="311" spans="1:17" ht="11.25" customHeight="1" x14ac:dyDescent="0.2">
      <c r="A311" s="39"/>
      <c r="B311" s="39"/>
      <c r="C311" s="39"/>
      <c r="D311" s="39"/>
      <c r="E311" s="39"/>
      <c r="F311" s="39"/>
      <c r="G311" s="39"/>
      <c r="H311" s="39"/>
      <c r="I311" s="39"/>
      <c r="J311" s="41"/>
      <c r="K311" s="40"/>
      <c r="L311" s="42"/>
      <c r="M311" s="41"/>
      <c r="N311" s="41"/>
      <c r="O311" s="41"/>
      <c r="P311" s="41"/>
      <c r="Q311" s="39"/>
    </row>
    <row r="312" spans="1:17" ht="11.25" customHeight="1" x14ac:dyDescent="0.2">
      <c r="A312" s="39"/>
      <c r="B312" s="39"/>
      <c r="C312" s="39"/>
      <c r="D312" s="39"/>
      <c r="E312" s="39"/>
      <c r="F312" s="39"/>
      <c r="G312" s="39"/>
      <c r="H312" s="39"/>
      <c r="I312" s="39"/>
      <c r="J312" s="41"/>
      <c r="K312" s="40"/>
      <c r="L312" s="42"/>
      <c r="M312" s="41"/>
      <c r="N312" s="41"/>
      <c r="O312" s="41"/>
      <c r="P312" s="41"/>
      <c r="Q312" s="39"/>
    </row>
    <row r="313" spans="1:17" ht="11.25" customHeight="1" x14ac:dyDescent="0.2">
      <c r="A313" s="39"/>
      <c r="B313" s="39"/>
      <c r="C313" s="39"/>
      <c r="D313" s="39"/>
      <c r="E313" s="39"/>
      <c r="F313" s="39"/>
      <c r="G313" s="39"/>
      <c r="H313" s="39"/>
      <c r="I313" s="39"/>
      <c r="J313" s="41"/>
      <c r="K313" s="40"/>
      <c r="L313" s="42"/>
      <c r="M313" s="41"/>
      <c r="N313" s="41"/>
      <c r="O313" s="41"/>
      <c r="P313" s="41"/>
      <c r="Q313" s="39"/>
    </row>
    <row r="314" spans="1:17" ht="11.25" customHeight="1" x14ac:dyDescent="0.2">
      <c r="A314" s="39"/>
      <c r="B314" s="39"/>
      <c r="C314" s="39"/>
      <c r="D314" s="39"/>
      <c r="E314" s="39"/>
      <c r="F314" s="39"/>
      <c r="G314" s="39"/>
      <c r="H314" s="39"/>
      <c r="I314" s="39"/>
      <c r="J314" s="41"/>
      <c r="K314" s="40"/>
      <c r="L314" s="42"/>
      <c r="M314" s="41"/>
      <c r="N314" s="41"/>
      <c r="O314" s="41"/>
      <c r="P314" s="41"/>
      <c r="Q314" s="39"/>
    </row>
    <row r="315" spans="1:17" ht="11.25" customHeight="1" x14ac:dyDescent="0.2">
      <c r="A315" s="39"/>
      <c r="B315" s="39"/>
      <c r="C315" s="39"/>
      <c r="D315" s="39"/>
      <c r="E315" s="39"/>
      <c r="F315" s="39"/>
      <c r="G315" s="39"/>
      <c r="H315" s="39"/>
      <c r="I315" s="39"/>
      <c r="J315" s="41"/>
      <c r="K315" s="40"/>
      <c r="L315" s="42"/>
      <c r="M315" s="41"/>
      <c r="N315" s="41"/>
      <c r="O315" s="41"/>
      <c r="P315" s="41"/>
      <c r="Q315" s="39"/>
    </row>
    <row r="316" spans="1:17" ht="11.25" customHeight="1" x14ac:dyDescent="0.2">
      <c r="A316" s="39"/>
      <c r="B316" s="39"/>
      <c r="C316" s="39"/>
      <c r="D316" s="39"/>
      <c r="E316" s="39"/>
      <c r="F316" s="39"/>
      <c r="G316" s="39"/>
      <c r="H316" s="39"/>
      <c r="I316" s="39"/>
      <c r="J316" s="41"/>
      <c r="K316" s="40"/>
      <c r="L316" s="42"/>
      <c r="M316" s="41"/>
      <c r="N316" s="41"/>
      <c r="O316" s="41"/>
      <c r="P316" s="41"/>
      <c r="Q316" s="39"/>
    </row>
    <row r="317" spans="1:17" ht="11.25" customHeight="1" x14ac:dyDescent="0.2">
      <c r="A317" s="39"/>
      <c r="B317" s="39"/>
      <c r="C317" s="39"/>
      <c r="D317" s="39"/>
      <c r="E317" s="39"/>
      <c r="F317" s="39"/>
      <c r="G317" s="39"/>
      <c r="H317" s="39"/>
      <c r="I317" s="39"/>
      <c r="J317" s="41"/>
      <c r="K317" s="40"/>
      <c r="L317" s="42"/>
      <c r="M317" s="41"/>
      <c r="N317" s="41"/>
      <c r="O317" s="41"/>
      <c r="P317" s="41"/>
      <c r="Q317" s="39"/>
    </row>
    <row r="318" spans="1:17" ht="11.25" customHeight="1" x14ac:dyDescent="0.2">
      <c r="A318" s="39"/>
      <c r="B318" s="39"/>
      <c r="C318" s="39"/>
      <c r="D318" s="39"/>
      <c r="E318" s="39"/>
      <c r="F318" s="39"/>
      <c r="G318" s="39"/>
      <c r="H318" s="39"/>
      <c r="I318" s="39"/>
      <c r="J318" s="41"/>
      <c r="K318" s="40"/>
      <c r="L318" s="42"/>
      <c r="M318" s="41"/>
      <c r="N318" s="41"/>
      <c r="O318" s="41"/>
      <c r="P318" s="41"/>
      <c r="Q318" s="39"/>
    </row>
    <row r="319" spans="1:17" ht="11.25" customHeight="1" x14ac:dyDescent="0.2">
      <c r="A319" s="39"/>
      <c r="B319" s="39"/>
      <c r="C319" s="39"/>
      <c r="D319" s="39"/>
      <c r="E319" s="39"/>
      <c r="F319" s="39"/>
      <c r="G319" s="39"/>
      <c r="H319" s="39"/>
      <c r="I319" s="39"/>
      <c r="J319" s="41"/>
      <c r="K319" s="40"/>
      <c r="L319" s="42"/>
      <c r="M319" s="41"/>
      <c r="N319" s="41"/>
      <c r="O319" s="41"/>
      <c r="P319" s="41"/>
      <c r="Q319" s="39"/>
    </row>
    <row r="320" spans="1:17" ht="11.25" customHeight="1" x14ac:dyDescent="0.2">
      <c r="A320" s="39"/>
      <c r="B320" s="39"/>
      <c r="C320" s="39"/>
      <c r="D320" s="39"/>
      <c r="E320" s="39"/>
      <c r="F320" s="39"/>
      <c r="G320" s="39"/>
      <c r="H320" s="39"/>
      <c r="I320" s="39"/>
      <c r="J320" s="41"/>
      <c r="K320" s="40"/>
      <c r="L320" s="42"/>
      <c r="M320" s="41"/>
      <c r="N320" s="41"/>
      <c r="O320" s="41"/>
      <c r="P320" s="41"/>
      <c r="Q320" s="39"/>
    </row>
    <row r="321" spans="1:17" ht="11.25" customHeight="1" x14ac:dyDescent="0.2">
      <c r="A321" s="39"/>
      <c r="B321" s="39"/>
      <c r="C321" s="39"/>
      <c r="D321" s="39"/>
      <c r="E321" s="39"/>
      <c r="F321" s="39"/>
      <c r="G321" s="39"/>
      <c r="H321" s="39"/>
      <c r="I321" s="39"/>
      <c r="J321" s="41"/>
      <c r="K321" s="40"/>
      <c r="L321" s="42"/>
      <c r="M321" s="41"/>
      <c r="N321" s="41"/>
      <c r="O321" s="41"/>
      <c r="P321" s="41"/>
      <c r="Q321" s="39"/>
    </row>
    <row r="322" spans="1:17" ht="11.25" customHeight="1" x14ac:dyDescent="0.2">
      <c r="A322" s="39"/>
      <c r="B322" s="39"/>
      <c r="C322" s="39"/>
      <c r="D322" s="39"/>
      <c r="E322" s="39"/>
      <c r="F322" s="39"/>
      <c r="G322" s="39"/>
      <c r="H322" s="39"/>
      <c r="I322" s="39"/>
      <c r="J322" s="41"/>
      <c r="K322" s="40"/>
      <c r="L322" s="42"/>
      <c r="M322" s="41"/>
      <c r="N322" s="41"/>
      <c r="O322" s="41"/>
      <c r="P322" s="41"/>
      <c r="Q322" s="39"/>
    </row>
    <row r="323" spans="1:17" ht="11.25" customHeight="1" x14ac:dyDescent="0.2">
      <c r="A323" s="39"/>
      <c r="B323" s="39"/>
      <c r="C323" s="39"/>
      <c r="D323" s="39"/>
      <c r="E323" s="39"/>
      <c r="F323" s="39"/>
      <c r="G323" s="39"/>
      <c r="H323" s="39"/>
      <c r="I323" s="39"/>
      <c r="J323" s="41"/>
      <c r="K323" s="40"/>
      <c r="L323" s="42"/>
      <c r="M323" s="41"/>
      <c r="N323" s="41"/>
      <c r="O323" s="41"/>
      <c r="P323" s="41"/>
      <c r="Q323" s="39"/>
    </row>
    <row r="324" spans="1:17" ht="11.25" customHeight="1" x14ac:dyDescent="0.2">
      <c r="A324" s="39"/>
      <c r="B324" s="39"/>
      <c r="C324" s="39"/>
      <c r="D324" s="39"/>
      <c r="E324" s="39"/>
      <c r="F324" s="39"/>
      <c r="G324" s="39"/>
      <c r="H324" s="39"/>
      <c r="I324" s="39"/>
      <c r="J324" s="41"/>
      <c r="K324" s="40"/>
      <c r="L324" s="42"/>
      <c r="M324" s="41"/>
      <c r="N324" s="41"/>
      <c r="O324" s="41"/>
      <c r="P324" s="41"/>
      <c r="Q324" s="39"/>
    </row>
    <row r="325" spans="1:17" ht="11.25" customHeight="1" x14ac:dyDescent="0.2">
      <c r="A325" s="39"/>
      <c r="B325" s="39"/>
      <c r="C325" s="39"/>
      <c r="D325" s="39"/>
      <c r="E325" s="39"/>
      <c r="F325" s="39"/>
      <c r="G325" s="39"/>
      <c r="H325" s="39"/>
      <c r="I325" s="39"/>
      <c r="J325" s="41"/>
      <c r="K325" s="40"/>
      <c r="L325" s="42"/>
      <c r="M325" s="41"/>
      <c r="N325" s="41"/>
      <c r="O325" s="41"/>
      <c r="P325" s="41"/>
      <c r="Q325" s="39"/>
    </row>
    <row r="326" spans="1:17" ht="11.25" customHeight="1" x14ac:dyDescent="0.2">
      <c r="A326" s="39"/>
      <c r="B326" s="39"/>
      <c r="C326" s="39"/>
      <c r="D326" s="39"/>
      <c r="E326" s="39"/>
      <c r="F326" s="39"/>
      <c r="G326" s="39"/>
      <c r="H326" s="39"/>
      <c r="I326" s="39"/>
      <c r="J326" s="41"/>
      <c r="K326" s="40"/>
      <c r="L326" s="42"/>
      <c r="M326" s="41"/>
      <c r="N326" s="41"/>
      <c r="O326" s="41"/>
      <c r="P326" s="41"/>
      <c r="Q326" s="39"/>
    </row>
    <row r="327" spans="1:17" ht="11.25" customHeight="1" x14ac:dyDescent="0.2">
      <c r="A327" s="39"/>
      <c r="B327" s="39"/>
      <c r="C327" s="39"/>
      <c r="D327" s="39"/>
      <c r="E327" s="39"/>
      <c r="F327" s="39"/>
      <c r="G327" s="39"/>
      <c r="H327" s="39"/>
      <c r="I327" s="39"/>
      <c r="J327" s="41"/>
      <c r="K327" s="40"/>
      <c r="L327" s="42"/>
      <c r="M327" s="41"/>
      <c r="N327" s="41"/>
      <c r="O327" s="41"/>
      <c r="P327" s="41"/>
      <c r="Q327" s="39"/>
    </row>
    <row r="328" spans="1:17" ht="11.25" customHeight="1" x14ac:dyDescent="0.2">
      <c r="A328" s="39"/>
      <c r="B328" s="39"/>
      <c r="C328" s="39"/>
      <c r="D328" s="39"/>
      <c r="E328" s="39"/>
      <c r="F328" s="39"/>
      <c r="G328" s="39"/>
      <c r="H328" s="39"/>
      <c r="I328" s="39"/>
      <c r="J328" s="41"/>
      <c r="K328" s="40"/>
      <c r="L328" s="42"/>
      <c r="M328" s="41"/>
      <c r="N328" s="41"/>
      <c r="O328" s="41"/>
      <c r="P328" s="41"/>
      <c r="Q328" s="39"/>
    </row>
    <row r="329" spans="1:17" ht="11.25" customHeight="1" x14ac:dyDescent="0.2">
      <c r="A329" s="39"/>
      <c r="B329" s="39"/>
      <c r="C329" s="39"/>
      <c r="D329" s="39"/>
      <c r="E329" s="39"/>
      <c r="F329" s="39"/>
      <c r="G329" s="39"/>
      <c r="H329" s="39"/>
      <c r="I329" s="39"/>
      <c r="J329" s="41"/>
      <c r="K329" s="40"/>
      <c r="L329" s="42"/>
      <c r="M329" s="41"/>
      <c r="N329" s="41"/>
      <c r="O329" s="41"/>
      <c r="P329" s="41"/>
      <c r="Q329" s="39"/>
    </row>
    <row r="330" spans="1:17" ht="11.25" customHeight="1" x14ac:dyDescent="0.2">
      <c r="A330" s="39"/>
      <c r="B330" s="39"/>
      <c r="C330" s="39"/>
      <c r="D330" s="39"/>
      <c r="E330" s="39"/>
      <c r="F330" s="39"/>
      <c r="G330" s="39"/>
      <c r="H330" s="39"/>
      <c r="I330" s="39"/>
      <c r="J330" s="41"/>
      <c r="K330" s="40"/>
      <c r="L330" s="42"/>
      <c r="M330" s="41"/>
      <c r="N330" s="41"/>
      <c r="O330" s="41"/>
      <c r="P330" s="41"/>
      <c r="Q330" s="39"/>
    </row>
    <row r="331" spans="1:17" ht="11.25" customHeight="1" x14ac:dyDescent="0.2">
      <c r="A331" s="39"/>
      <c r="B331" s="39"/>
      <c r="C331" s="39"/>
      <c r="D331" s="39"/>
      <c r="E331" s="39"/>
      <c r="F331" s="39"/>
      <c r="G331" s="39"/>
      <c r="H331" s="39"/>
      <c r="I331" s="39"/>
      <c r="J331" s="41"/>
      <c r="K331" s="40"/>
      <c r="L331" s="42"/>
      <c r="M331" s="41"/>
      <c r="N331" s="41"/>
      <c r="O331" s="41"/>
      <c r="P331" s="41"/>
      <c r="Q331" s="39"/>
    </row>
    <row r="332" spans="1:17" ht="11.25" customHeight="1" x14ac:dyDescent="0.2">
      <c r="A332" s="39"/>
      <c r="B332" s="39"/>
      <c r="C332" s="39"/>
      <c r="D332" s="39"/>
      <c r="E332" s="39"/>
      <c r="F332" s="39"/>
      <c r="G332" s="39"/>
      <c r="H332" s="39"/>
      <c r="I332" s="39"/>
      <c r="J332" s="41"/>
      <c r="K332" s="40"/>
      <c r="L332" s="42"/>
      <c r="M332" s="41"/>
      <c r="N332" s="41"/>
      <c r="O332" s="41"/>
      <c r="P332" s="41"/>
      <c r="Q332" s="39"/>
    </row>
    <row r="333" spans="1:17" ht="11.25" customHeight="1" x14ac:dyDescent="0.2">
      <c r="A333" s="39"/>
      <c r="B333" s="39"/>
      <c r="C333" s="39"/>
      <c r="D333" s="39"/>
      <c r="E333" s="39"/>
      <c r="F333" s="39"/>
      <c r="G333" s="39"/>
      <c r="H333" s="39"/>
      <c r="I333" s="39"/>
      <c r="J333" s="41"/>
      <c r="K333" s="40"/>
      <c r="L333" s="42"/>
      <c r="M333" s="41"/>
      <c r="N333" s="41"/>
      <c r="O333" s="41"/>
      <c r="P333" s="41"/>
      <c r="Q333" s="39"/>
    </row>
    <row r="334" spans="1:17" ht="11.25" customHeight="1" x14ac:dyDescent="0.2">
      <c r="A334" s="39"/>
      <c r="B334" s="39"/>
      <c r="C334" s="39"/>
      <c r="D334" s="39"/>
      <c r="E334" s="39"/>
      <c r="F334" s="39"/>
      <c r="G334" s="39"/>
      <c r="H334" s="39"/>
      <c r="I334" s="39"/>
      <c r="J334" s="41"/>
      <c r="K334" s="40"/>
      <c r="L334" s="42"/>
      <c r="M334" s="41"/>
      <c r="N334" s="41"/>
      <c r="O334" s="41"/>
      <c r="P334" s="41"/>
      <c r="Q334" s="39"/>
    </row>
    <row r="335" spans="1:17" ht="11.25" customHeight="1" x14ac:dyDescent="0.2">
      <c r="A335" s="39"/>
      <c r="B335" s="39"/>
      <c r="C335" s="39"/>
      <c r="D335" s="39"/>
      <c r="E335" s="39"/>
      <c r="F335" s="39"/>
      <c r="G335" s="39"/>
      <c r="H335" s="39"/>
      <c r="I335" s="39"/>
      <c r="J335" s="41"/>
      <c r="K335" s="40"/>
      <c r="L335" s="42"/>
      <c r="M335" s="41"/>
      <c r="N335" s="41"/>
      <c r="O335" s="41"/>
      <c r="P335" s="41"/>
      <c r="Q335" s="39"/>
    </row>
    <row r="336" spans="1:17" ht="11.25" customHeight="1" x14ac:dyDescent="0.2">
      <c r="A336" s="39"/>
      <c r="B336" s="39"/>
      <c r="C336" s="39"/>
      <c r="D336" s="39"/>
      <c r="E336" s="39"/>
      <c r="F336" s="39"/>
      <c r="G336" s="39"/>
      <c r="H336" s="39"/>
      <c r="I336" s="39"/>
      <c r="J336" s="41"/>
      <c r="K336" s="40"/>
      <c r="L336" s="42"/>
      <c r="M336" s="41"/>
      <c r="N336" s="41"/>
      <c r="O336" s="41"/>
      <c r="P336" s="41"/>
      <c r="Q336" s="39"/>
    </row>
    <row r="337" spans="1:17" ht="11.25" customHeight="1" x14ac:dyDescent="0.2">
      <c r="A337" s="39"/>
      <c r="B337" s="39"/>
      <c r="C337" s="39"/>
      <c r="D337" s="39"/>
      <c r="E337" s="39"/>
      <c r="F337" s="39"/>
      <c r="G337" s="39"/>
      <c r="H337" s="39"/>
      <c r="I337" s="39"/>
      <c r="J337" s="41"/>
      <c r="K337" s="40"/>
      <c r="L337" s="42"/>
      <c r="M337" s="41"/>
      <c r="N337" s="41"/>
      <c r="O337" s="41"/>
      <c r="P337" s="41"/>
      <c r="Q337" s="39"/>
    </row>
    <row r="338" spans="1:17" ht="11.25" customHeight="1" x14ac:dyDescent="0.2">
      <c r="A338" s="39"/>
      <c r="B338" s="39"/>
      <c r="C338" s="39"/>
      <c r="D338" s="39"/>
      <c r="E338" s="39"/>
      <c r="F338" s="39"/>
      <c r="G338" s="39"/>
      <c r="H338" s="39"/>
      <c r="I338" s="39"/>
      <c r="J338" s="41"/>
      <c r="K338" s="40"/>
      <c r="L338" s="42"/>
      <c r="M338" s="41"/>
      <c r="N338" s="41"/>
      <c r="O338" s="41"/>
      <c r="P338" s="41"/>
      <c r="Q338" s="39"/>
    </row>
    <row r="339" spans="1:17" ht="11.25" customHeight="1" x14ac:dyDescent="0.2">
      <c r="A339" s="39"/>
      <c r="B339" s="39"/>
      <c r="C339" s="39"/>
      <c r="D339" s="39"/>
      <c r="E339" s="39"/>
      <c r="F339" s="39"/>
      <c r="G339" s="39"/>
      <c r="H339" s="39"/>
      <c r="I339" s="39"/>
      <c r="J339" s="41"/>
      <c r="K339" s="40"/>
      <c r="L339" s="42"/>
      <c r="M339" s="41"/>
      <c r="N339" s="41"/>
      <c r="O339" s="41"/>
      <c r="P339" s="41"/>
      <c r="Q339" s="39"/>
    </row>
    <row r="340" spans="1:17" ht="11.25" customHeight="1" x14ac:dyDescent="0.2">
      <c r="A340" s="39"/>
      <c r="B340" s="39"/>
      <c r="C340" s="39"/>
      <c r="D340" s="39"/>
      <c r="E340" s="39"/>
      <c r="F340" s="39"/>
      <c r="G340" s="39"/>
      <c r="H340" s="39"/>
      <c r="I340" s="39"/>
      <c r="J340" s="41"/>
      <c r="K340" s="40"/>
      <c r="L340" s="42"/>
      <c r="M340" s="41"/>
      <c r="N340" s="41"/>
      <c r="O340" s="41"/>
      <c r="P340" s="41"/>
      <c r="Q340" s="39"/>
    </row>
    <row r="341" spans="1:17" ht="11.25" customHeight="1" x14ac:dyDescent="0.2">
      <c r="A341" s="39"/>
      <c r="B341" s="39"/>
      <c r="C341" s="39"/>
      <c r="D341" s="39"/>
      <c r="E341" s="39"/>
      <c r="F341" s="39"/>
      <c r="G341" s="39"/>
      <c r="H341" s="39"/>
      <c r="I341" s="39"/>
      <c r="J341" s="41"/>
      <c r="K341" s="40"/>
      <c r="L341" s="42"/>
      <c r="M341" s="41"/>
      <c r="N341" s="41"/>
      <c r="O341" s="41"/>
      <c r="P341" s="41"/>
      <c r="Q341" s="39"/>
    </row>
    <row r="342" spans="1:17" ht="11.25" customHeight="1" x14ac:dyDescent="0.2">
      <c r="A342" s="39"/>
      <c r="B342" s="39"/>
      <c r="C342" s="39"/>
      <c r="D342" s="39"/>
      <c r="E342" s="39"/>
      <c r="F342" s="39"/>
      <c r="G342" s="39"/>
      <c r="H342" s="39"/>
      <c r="I342" s="39"/>
      <c r="J342" s="41"/>
      <c r="K342" s="40"/>
      <c r="L342" s="42"/>
      <c r="M342" s="41"/>
      <c r="N342" s="41"/>
      <c r="O342" s="41"/>
      <c r="P342" s="41"/>
      <c r="Q342" s="39"/>
    </row>
    <row r="343" spans="1:17" ht="11.25" customHeight="1" x14ac:dyDescent="0.2">
      <c r="A343" s="39"/>
      <c r="B343" s="39"/>
      <c r="C343" s="39"/>
      <c r="D343" s="39"/>
      <c r="E343" s="39"/>
      <c r="F343" s="39"/>
      <c r="G343" s="39"/>
      <c r="H343" s="39"/>
      <c r="I343" s="39"/>
      <c r="J343" s="41"/>
      <c r="K343" s="40"/>
      <c r="L343" s="42"/>
      <c r="M343" s="41"/>
      <c r="N343" s="41"/>
      <c r="O343" s="41"/>
      <c r="P343" s="41"/>
      <c r="Q343" s="39"/>
    </row>
    <row r="344" spans="1:17" ht="11.25" customHeight="1" x14ac:dyDescent="0.2">
      <c r="A344" s="39"/>
      <c r="B344" s="39"/>
      <c r="C344" s="39"/>
      <c r="D344" s="39"/>
      <c r="E344" s="39"/>
      <c r="F344" s="39"/>
      <c r="G344" s="39"/>
      <c r="H344" s="39"/>
      <c r="I344" s="39"/>
      <c r="J344" s="41"/>
      <c r="K344" s="40"/>
      <c r="L344" s="42"/>
      <c r="M344" s="41"/>
      <c r="N344" s="41"/>
      <c r="O344" s="41"/>
      <c r="P344" s="41"/>
      <c r="Q344" s="39"/>
    </row>
    <row r="345" spans="1:17" ht="11.25" customHeight="1" x14ac:dyDescent="0.2">
      <c r="A345" s="39"/>
      <c r="B345" s="39"/>
      <c r="C345" s="39"/>
      <c r="D345" s="39"/>
      <c r="E345" s="39"/>
      <c r="F345" s="39"/>
      <c r="G345" s="39"/>
      <c r="H345" s="39"/>
      <c r="I345" s="39"/>
      <c r="J345" s="41"/>
      <c r="K345" s="40"/>
      <c r="L345" s="42"/>
      <c r="M345" s="41"/>
      <c r="N345" s="41"/>
      <c r="O345" s="41"/>
      <c r="P345" s="41"/>
      <c r="Q345" s="39"/>
    </row>
    <row r="346" spans="1:17" ht="11.25" customHeight="1" x14ac:dyDescent="0.2">
      <c r="A346" s="39"/>
      <c r="B346" s="39"/>
      <c r="C346" s="39"/>
      <c r="D346" s="39"/>
      <c r="E346" s="39"/>
      <c r="F346" s="39"/>
      <c r="G346" s="39"/>
      <c r="H346" s="39"/>
      <c r="I346" s="39"/>
      <c r="J346" s="41"/>
      <c r="K346" s="40"/>
      <c r="L346" s="42"/>
      <c r="M346" s="41"/>
      <c r="N346" s="41"/>
      <c r="O346" s="41"/>
      <c r="P346" s="41"/>
      <c r="Q346" s="39"/>
    </row>
    <row r="347" spans="1:17" ht="11.25" customHeight="1" x14ac:dyDescent="0.2">
      <c r="A347" s="39"/>
      <c r="B347" s="39"/>
      <c r="C347" s="39"/>
      <c r="D347" s="39"/>
      <c r="E347" s="39"/>
      <c r="F347" s="39"/>
      <c r="G347" s="39"/>
      <c r="H347" s="39"/>
      <c r="I347" s="39"/>
      <c r="J347" s="41"/>
      <c r="K347" s="40"/>
      <c r="L347" s="42"/>
      <c r="M347" s="41"/>
      <c r="N347" s="41"/>
      <c r="O347" s="41"/>
      <c r="P347" s="41"/>
      <c r="Q347" s="39"/>
    </row>
    <row r="348" spans="1:17" ht="11.25" customHeight="1" x14ac:dyDescent="0.2">
      <c r="A348" s="39"/>
      <c r="B348" s="39"/>
      <c r="C348" s="39"/>
      <c r="D348" s="39"/>
      <c r="E348" s="39"/>
      <c r="F348" s="39"/>
      <c r="G348" s="39"/>
      <c r="H348" s="39"/>
      <c r="I348" s="39"/>
      <c r="J348" s="41"/>
      <c r="K348" s="40"/>
      <c r="L348" s="42"/>
      <c r="M348" s="41"/>
      <c r="N348" s="41"/>
      <c r="O348" s="41"/>
      <c r="P348" s="41"/>
      <c r="Q348" s="39"/>
    </row>
    <row r="349" spans="1:17" ht="11.25" customHeight="1" x14ac:dyDescent="0.2">
      <c r="A349" s="39"/>
      <c r="B349" s="39"/>
      <c r="C349" s="39"/>
      <c r="D349" s="39"/>
      <c r="E349" s="39"/>
      <c r="F349" s="39"/>
      <c r="G349" s="39"/>
      <c r="H349" s="39"/>
      <c r="I349" s="39"/>
      <c r="J349" s="41"/>
      <c r="K349" s="40"/>
      <c r="L349" s="42"/>
      <c r="M349" s="41"/>
      <c r="N349" s="41"/>
      <c r="O349" s="41"/>
      <c r="P349" s="41"/>
      <c r="Q349" s="39"/>
    </row>
    <row r="350" spans="1:17" ht="11.25" customHeight="1" x14ac:dyDescent="0.2">
      <c r="A350" s="39"/>
      <c r="B350" s="39"/>
      <c r="C350" s="39"/>
      <c r="D350" s="39"/>
      <c r="E350" s="39"/>
      <c r="F350" s="39"/>
      <c r="G350" s="39"/>
      <c r="H350" s="39"/>
      <c r="I350" s="39"/>
      <c r="J350" s="41"/>
      <c r="K350" s="40"/>
      <c r="L350" s="42"/>
      <c r="M350" s="41"/>
      <c r="N350" s="41"/>
      <c r="O350" s="41"/>
      <c r="P350" s="41"/>
      <c r="Q350" s="39"/>
    </row>
    <row r="351" spans="1:17" ht="11.25" customHeight="1" x14ac:dyDescent="0.2">
      <c r="A351" s="39"/>
      <c r="B351" s="39"/>
      <c r="C351" s="39"/>
      <c r="D351" s="39"/>
      <c r="E351" s="39"/>
      <c r="F351" s="39"/>
      <c r="G351" s="39"/>
      <c r="H351" s="39"/>
      <c r="I351" s="39"/>
      <c r="J351" s="41"/>
      <c r="K351" s="40"/>
      <c r="L351" s="42"/>
      <c r="M351" s="41"/>
      <c r="N351" s="41"/>
      <c r="O351" s="41"/>
      <c r="P351" s="41"/>
      <c r="Q351" s="39"/>
    </row>
    <row r="352" spans="1:17" ht="11.25" customHeight="1" x14ac:dyDescent="0.2">
      <c r="A352" s="39"/>
      <c r="B352" s="39"/>
      <c r="C352" s="39"/>
      <c r="D352" s="39"/>
      <c r="E352" s="39"/>
      <c r="F352" s="39"/>
      <c r="G352" s="39"/>
      <c r="H352" s="39"/>
      <c r="I352" s="39"/>
      <c r="J352" s="41"/>
      <c r="K352" s="40"/>
      <c r="L352" s="42"/>
      <c r="M352" s="41"/>
      <c r="N352" s="41"/>
      <c r="O352" s="41"/>
      <c r="P352" s="41"/>
      <c r="Q352" s="39"/>
    </row>
    <row r="353" spans="1:17" ht="11.25" customHeight="1" x14ac:dyDescent="0.2">
      <c r="A353" s="39"/>
      <c r="B353" s="39"/>
      <c r="C353" s="39"/>
      <c r="D353" s="39"/>
      <c r="E353" s="39"/>
      <c r="F353" s="39"/>
      <c r="G353" s="39"/>
      <c r="H353" s="39"/>
      <c r="I353" s="39"/>
      <c r="J353" s="41"/>
      <c r="K353" s="40"/>
      <c r="L353" s="42"/>
      <c r="M353" s="41"/>
      <c r="N353" s="41"/>
      <c r="O353" s="41"/>
      <c r="P353" s="41"/>
      <c r="Q353" s="39"/>
    </row>
    <row r="354" spans="1:17" ht="11.25" customHeight="1" x14ac:dyDescent="0.2">
      <c r="A354" s="39"/>
      <c r="B354" s="39"/>
      <c r="C354" s="39"/>
      <c r="D354" s="39"/>
      <c r="E354" s="39"/>
      <c r="F354" s="39"/>
      <c r="G354" s="39"/>
      <c r="H354" s="39"/>
      <c r="I354" s="39"/>
      <c r="J354" s="41"/>
      <c r="K354" s="40"/>
      <c r="L354" s="42"/>
      <c r="M354" s="41"/>
      <c r="N354" s="41"/>
      <c r="O354" s="41"/>
      <c r="P354" s="41"/>
      <c r="Q354" s="39"/>
    </row>
    <row r="355" spans="1:17" ht="11.25" customHeight="1" x14ac:dyDescent="0.2">
      <c r="A355" s="39"/>
      <c r="B355" s="39"/>
      <c r="C355" s="39"/>
      <c r="D355" s="39"/>
      <c r="E355" s="39"/>
      <c r="F355" s="39"/>
      <c r="G355" s="39"/>
      <c r="H355" s="39"/>
      <c r="I355" s="39"/>
      <c r="J355" s="41"/>
      <c r="K355" s="40"/>
      <c r="L355" s="42"/>
      <c r="M355" s="41"/>
      <c r="N355" s="41"/>
      <c r="O355" s="41"/>
      <c r="P355" s="41"/>
      <c r="Q355" s="39"/>
    </row>
    <row r="356" spans="1:17" ht="11.25" customHeight="1" x14ac:dyDescent="0.2">
      <c r="A356" s="39"/>
      <c r="B356" s="39"/>
      <c r="C356" s="39"/>
      <c r="D356" s="39"/>
      <c r="E356" s="39"/>
      <c r="F356" s="39"/>
      <c r="G356" s="39"/>
      <c r="H356" s="39"/>
      <c r="I356" s="39"/>
      <c r="J356" s="41"/>
      <c r="K356" s="40"/>
      <c r="L356" s="42"/>
      <c r="M356" s="41"/>
      <c r="N356" s="41"/>
      <c r="O356" s="41"/>
      <c r="P356" s="41"/>
      <c r="Q356" s="39"/>
    </row>
    <row r="357" spans="1:17" ht="11.25" customHeight="1" x14ac:dyDescent="0.2">
      <c r="A357" s="39"/>
      <c r="B357" s="39"/>
      <c r="C357" s="39"/>
      <c r="D357" s="39"/>
      <c r="E357" s="39"/>
      <c r="F357" s="39"/>
      <c r="G357" s="39"/>
      <c r="H357" s="39"/>
      <c r="I357" s="39"/>
      <c r="J357" s="41"/>
      <c r="K357" s="40"/>
      <c r="L357" s="42"/>
      <c r="M357" s="41"/>
      <c r="N357" s="41"/>
      <c r="O357" s="41"/>
      <c r="P357" s="41"/>
      <c r="Q357" s="39"/>
    </row>
    <row r="358" spans="1:17" ht="11.25" customHeight="1" x14ac:dyDescent="0.2">
      <c r="A358" s="39"/>
      <c r="B358" s="39"/>
      <c r="C358" s="39"/>
      <c r="D358" s="39"/>
      <c r="E358" s="39"/>
      <c r="F358" s="39"/>
      <c r="G358" s="39"/>
      <c r="H358" s="39"/>
      <c r="I358" s="39"/>
      <c r="J358" s="41"/>
      <c r="K358" s="40"/>
      <c r="L358" s="42"/>
      <c r="M358" s="41"/>
      <c r="N358" s="41"/>
      <c r="O358" s="41"/>
      <c r="P358" s="41"/>
      <c r="Q358" s="39"/>
    </row>
    <row r="359" spans="1:17" ht="11.25" customHeight="1" x14ac:dyDescent="0.2">
      <c r="A359" s="39"/>
      <c r="B359" s="39"/>
      <c r="C359" s="39"/>
      <c r="D359" s="39"/>
      <c r="E359" s="39"/>
      <c r="F359" s="39"/>
      <c r="G359" s="39"/>
      <c r="H359" s="39"/>
      <c r="I359" s="39"/>
      <c r="J359" s="41"/>
      <c r="K359" s="40"/>
      <c r="L359" s="42"/>
      <c r="M359" s="41"/>
      <c r="N359" s="41"/>
      <c r="O359" s="41"/>
      <c r="P359" s="41"/>
      <c r="Q359" s="39"/>
    </row>
    <row r="360" spans="1:17" ht="11.25" customHeight="1" x14ac:dyDescent="0.2">
      <c r="A360" s="39"/>
      <c r="B360" s="39"/>
      <c r="C360" s="39"/>
      <c r="D360" s="39"/>
      <c r="E360" s="39"/>
      <c r="F360" s="39"/>
      <c r="G360" s="39"/>
      <c r="H360" s="39"/>
      <c r="I360" s="39"/>
      <c r="J360" s="41"/>
      <c r="K360" s="40"/>
      <c r="L360" s="42"/>
      <c r="M360" s="41"/>
      <c r="N360" s="41"/>
      <c r="O360" s="41"/>
      <c r="P360" s="41"/>
      <c r="Q360" s="39"/>
    </row>
    <row r="361" spans="1:17" ht="11.25" customHeight="1" x14ac:dyDescent="0.2">
      <c r="A361" s="39"/>
      <c r="B361" s="39"/>
      <c r="C361" s="39"/>
      <c r="D361" s="39"/>
      <c r="E361" s="39"/>
      <c r="F361" s="39"/>
      <c r="G361" s="39"/>
      <c r="H361" s="39"/>
      <c r="I361" s="39"/>
      <c r="J361" s="41"/>
      <c r="K361" s="40"/>
      <c r="L361" s="42"/>
      <c r="M361" s="41"/>
      <c r="N361" s="41"/>
      <c r="O361" s="41"/>
      <c r="P361" s="41"/>
      <c r="Q361" s="39"/>
    </row>
    <row r="362" spans="1:17" ht="11.25" customHeight="1" x14ac:dyDescent="0.2">
      <c r="A362" s="39"/>
      <c r="B362" s="39"/>
      <c r="C362" s="39"/>
      <c r="D362" s="39"/>
      <c r="E362" s="39"/>
      <c r="F362" s="39"/>
      <c r="G362" s="39"/>
      <c r="H362" s="39"/>
      <c r="I362" s="39"/>
      <c r="J362" s="41"/>
      <c r="K362" s="40"/>
      <c r="L362" s="42"/>
      <c r="M362" s="41"/>
      <c r="N362" s="41"/>
      <c r="O362" s="41"/>
      <c r="P362" s="41"/>
      <c r="Q362" s="39"/>
    </row>
    <row r="363" spans="1:17" ht="11.25" customHeight="1" x14ac:dyDescent="0.2">
      <c r="A363" s="39"/>
      <c r="B363" s="39"/>
      <c r="C363" s="39"/>
      <c r="D363" s="39"/>
      <c r="E363" s="39"/>
      <c r="F363" s="39"/>
      <c r="G363" s="39"/>
      <c r="H363" s="39"/>
      <c r="I363" s="39"/>
      <c r="J363" s="41"/>
      <c r="K363" s="40"/>
      <c r="L363" s="42"/>
      <c r="M363" s="41"/>
      <c r="N363" s="41"/>
      <c r="O363" s="41"/>
      <c r="P363" s="41"/>
      <c r="Q363" s="39"/>
    </row>
    <row r="364" spans="1:17" ht="11.25" customHeight="1" x14ac:dyDescent="0.2">
      <c r="A364" s="39"/>
      <c r="B364" s="39"/>
      <c r="C364" s="39"/>
      <c r="D364" s="39"/>
      <c r="E364" s="39"/>
      <c r="F364" s="39"/>
      <c r="G364" s="39"/>
      <c r="H364" s="39"/>
      <c r="I364" s="39"/>
      <c r="J364" s="41"/>
      <c r="K364" s="40"/>
      <c r="L364" s="42"/>
      <c r="M364" s="41"/>
      <c r="N364" s="41"/>
      <c r="O364" s="41"/>
      <c r="P364" s="41"/>
      <c r="Q364" s="39"/>
    </row>
    <row r="365" spans="1:17" ht="11.25" customHeight="1" x14ac:dyDescent="0.2">
      <c r="A365" s="39"/>
      <c r="B365" s="39"/>
      <c r="C365" s="39"/>
      <c r="D365" s="39"/>
      <c r="E365" s="39"/>
      <c r="F365" s="39"/>
      <c r="G365" s="39"/>
      <c r="H365" s="39"/>
      <c r="I365" s="39"/>
      <c r="J365" s="41"/>
      <c r="K365" s="40"/>
      <c r="L365" s="42"/>
      <c r="M365" s="41"/>
      <c r="N365" s="41"/>
      <c r="O365" s="41"/>
      <c r="P365" s="41"/>
      <c r="Q365" s="39"/>
    </row>
    <row r="366" spans="1:17" ht="11.25" customHeight="1" x14ac:dyDescent="0.2">
      <c r="A366" s="39"/>
      <c r="B366" s="39"/>
      <c r="C366" s="39"/>
      <c r="D366" s="39"/>
      <c r="E366" s="39"/>
      <c r="F366" s="39"/>
      <c r="G366" s="39"/>
      <c r="H366" s="39"/>
      <c r="I366" s="39"/>
      <c r="J366" s="41"/>
      <c r="K366" s="40"/>
      <c r="L366" s="42"/>
      <c r="M366" s="41"/>
      <c r="N366" s="41"/>
      <c r="O366" s="41"/>
      <c r="P366" s="41"/>
      <c r="Q366" s="39"/>
    </row>
    <row r="367" spans="1:17" ht="11.25" customHeight="1" x14ac:dyDescent="0.2">
      <c r="A367" s="39"/>
      <c r="B367" s="39"/>
      <c r="C367" s="39"/>
      <c r="D367" s="39"/>
      <c r="E367" s="39"/>
      <c r="F367" s="39"/>
      <c r="G367" s="39"/>
      <c r="H367" s="39"/>
      <c r="I367" s="39"/>
      <c r="J367" s="41"/>
      <c r="K367" s="40"/>
      <c r="L367" s="42"/>
      <c r="M367" s="41"/>
      <c r="N367" s="41"/>
      <c r="O367" s="41"/>
      <c r="P367" s="41"/>
      <c r="Q367" s="39"/>
    </row>
    <row r="368" spans="1:17" ht="11.25" customHeight="1" x14ac:dyDescent="0.2">
      <c r="A368" s="39"/>
      <c r="B368" s="39"/>
      <c r="C368" s="39"/>
      <c r="D368" s="39"/>
      <c r="E368" s="39"/>
      <c r="F368" s="39"/>
      <c r="G368" s="39"/>
      <c r="H368" s="39"/>
      <c r="I368" s="39"/>
      <c r="J368" s="41"/>
      <c r="K368" s="40"/>
      <c r="L368" s="42"/>
      <c r="M368" s="41"/>
      <c r="N368" s="41"/>
      <c r="O368" s="41"/>
      <c r="P368" s="41"/>
      <c r="Q368" s="39"/>
    </row>
    <row r="369" spans="1:17" ht="11.25" customHeight="1" x14ac:dyDescent="0.2">
      <c r="A369" s="39"/>
      <c r="B369" s="39"/>
      <c r="C369" s="39"/>
      <c r="D369" s="39"/>
      <c r="E369" s="39"/>
      <c r="F369" s="39"/>
      <c r="G369" s="39"/>
      <c r="H369" s="39"/>
      <c r="I369" s="39"/>
      <c r="J369" s="41"/>
      <c r="K369" s="40"/>
      <c r="L369" s="42"/>
      <c r="M369" s="41"/>
      <c r="N369" s="41"/>
      <c r="O369" s="41"/>
      <c r="P369" s="41"/>
      <c r="Q369" s="39"/>
    </row>
    <row r="370" spans="1:17" ht="11.25" customHeight="1" x14ac:dyDescent="0.2">
      <c r="A370" s="39"/>
      <c r="B370" s="39"/>
      <c r="C370" s="39"/>
      <c r="D370" s="39"/>
      <c r="E370" s="39"/>
      <c r="F370" s="39"/>
      <c r="G370" s="39"/>
      <c r="H370" s="39"/>
      <c r="I370" s="39"/>
      <c r="J370" s="41"/>
      <c r="K370" s="40"/>
      <c r="L370" s="42"/>
      <c r="M370" s="41"/>
      <c r="N370" s="41"/>
      <c r="O370" s="41"/>
      <c r="P370" s="41"/>
      <c r="Q370" s="39"/>
    </row>
    <row r="371" spans="1:17" ht="11.25" customHeight="1" x14ac:dyDescent="0.2">
      <c r="A371" s="39"/>
      <c r="B371" s="39"/>
      <c r="C371" s="39"/>
      <c r="D371" s="39"/>
      <c r="E371" s="39"/>
      <c r="F371" s="39"/>
      <c r="G371" s="39"/>
      <c r="H371" s="39"/>
      <c r="I371" s="39"/>
      <c r="J371" s="41"/>
      <c r="K371" s="40"/>
      <c r="L371" s="42"/>
      <c r="M371" s="41"/>
      <c r="N371" s="41"/>
      <c r="O371" s="41"/>
      <c r="P371" s="41"/>
      <c r="Q371" s="39"/>
    </row>
    <row r="372" spans="1:17" ht="11.25" customHeight="1" x14ac:dyDescent="0.2">
      <c r="A372" s="39"/>
      <c r="B372" s="39"/>
      <c r="C372" s="39"/>
      <c r="D372" s="39"/>
      <c r="E372" s="39"/>
      <c r="F372" s="39"/>
      <c r="G372" s="39"/>
      <c r="H372" s="39"/>
      <c r="I372" s="39"/>
      <c r="J372" s="41"/>
      <c r="K372" s="40"/>
      <c r="L372" s="42"/>
      <c r="M372" s="41"/>
      <c r="N372" s="41"/>
      <c r="O372" s="41"/>
      <c r="P372" s="41"/>
      <c r="Q372" s="39"/>
    </row>
    <row r="373" spans="1:17" ht="11.25" customHeight="1" x14ac:dyDescent="0.2">
      <c r="A373" s="39"/>
      <c r="B373" s="39"/>
      <c r="C373" s="39"/>
      <c r="D373" s="39"/>
      <c r="E373" s="39"/>
      <c r="F373" s="39"/>
      <c r="G373" s="39"/>
      <c r="H373" s="39"/>
      <c r="I373" s="39"/>
      <c r="J373" s="41"/>
      <c r="K373" s="40"/>
      <c r="L373" s="42"/>
      <c r="M373" s="41"/>
      <c r="N373" s="41"/>
      <c r="O373" s="41"/>
      <c r="P373" s="41"/>
      <c r="Q373" s="39"/>
    </row>
    <row r="374" spans="1:17" ht="11.25" customHeight="1" x14ac:dyDescent="0.2">
      <c r="A374" s="39"/>
      <c r="B374" s="39"/>
      <c r="C374" s="39"/>
      <c r="D374" s="39"/>
      <c r="E374" s="39"/>
      <c r="F374" s="39"/>
      <c r="G374" s="39"/>
      <c r="H374" s="39"/>
      <c r="I374" s="39"/>
      <c r="J374" s="41"/>
      <c r="K374" s="40"/>
      <c r="L374" s="42"/>
      <c r="M374" s="41"/>
      <c r="N374" s="41"/>
      <c r="O374" s="41"/>
      <c r="P374" s="41"/>
      <c r="Q374" s="39"/>
    </row>
    <row r="375" spans="1:17" ht="11.25" customHeight="1" x14ac:dyDescent="0.2">
      <c r="A375" s="39"/>
      <c r="B375" s="39"/>
      <c r="C375" s="39"/>
      <c r="D375" s="39"/>
      <c r="E375" s="39"/>
      <c r="F375" s="39"/>
      <c r="G375" s="39"/>
      <c r="H375" s="39"/>
      <c r="I375" s="39"/>
      <c r="J375" s="41"/>
      <c r="K375" s="40"/>
      <c r="L375" s="42"/>
      <c r="M375" s="41"/>
      <c r="N375" s="41"/>
      <c r="O375" s="41"/>
      <c r="P375" s="41"/>
      <c r="Q375" s="39"/>
    </row>
    <row r="376" spans="1:17" ht="11.25" customHeight="1" x14ac:dyDescent="0.2">
      <c r="A376" s="39"/>
      <c r="B376" s="39"/>
      <c r="C376" s="39"/>
      <c r="D376" s="39"/>
      <c r="E376" s="39"/>
      <c r="F376" s="39"/>
      <c r="G376" s="39"/>
      <c r="H376" s="39"/>
      <c r="I376" s="39"/>
      <c r="J376" s="41"/>
      <c r="K376" s="40"/>
      <c r="L376" s="42"/>
      <c r="M376" s="41"/>
      <c r="N376" s="41"/>
      <c r="O376" s="41"/>
      <c r="P376" s="41"/>
      <c r="Q376" s="39"/>
    </row>
    <row r="377" spans="1:17" ht="11.25" customHeight="1" x14ac:dyDescent="0.2">
      <c r="A377" s="39"/>
      <c r="B377" s="39"/>
      <c r="C377" s="39"/>
      <c r="D377" s="39"/>
      <c r="E377" s="39"/>
      <c r="F377" s="39"/>
      <c r="G377" s="39"/>
      <c r="H377" s="39"/>
      <c r="I377" s="39"/>
      <c r="J377" s="41"/>
      <c r="K377" s="40"/>
      <c r="L377" s="42"/>
      <c r="M377" s="41"/>
      <c r="N377" s="41"/>
      <c r="O377" s="41"/>
      <c r="P377" s="41"/>
      <c r="Q377" s="39"/>
    </row>
    <row r="378" spans="1:17" ht="11.25" customHeight="1" x14ac:dyDescent="0.2">
      <c r="A378" s="39"/>
      <c r="B378" s="39"/>
      <c r="C378" s="39"/>
      <c r="D378" s="39"/>
      <c r="E378" s="39"/>
      <c r="F378" s="39"/>
      <c r="G378" s="39"/>
      <c r="H378" s="39"/>
      <c r="I378" s="39"/>
      <c r="J378" s="41"/>
      <c r="K378" s="40"/>
      <c r="L378" s="42"/>
      <c r="M378" s="41"/>
      <c r="N378" s="41"/>
      <c r="O378" s="41"/>
      <c r="P378" s="41"/>
      <c r="Q378" s="39"/>
    </row>
    <row r="379" spans="1:17" ht="11.25" customHeight="1" x14ac:dyDescent="0.2">
      <c r="A379" s="39"/>
      <c r="B379" s="39"/>
      <c r="C379" s="39"/>
      <c r="D379" s="39"/>
      <c r="E379" s="39"/>
      <c r="F379" s="39"/>
      <c r="G379" s="39"/>
      <c r="H379" s="39"/>
      <c r="I379" s="39"/>
      <c r="J379" s="41"/>
      <c r="K379" s="40"/>
      <c r="L379" s="42"/>
      <c r="M379" s="41"/>
      <c r="N379" s="41"/>
      <c r="O379" s="41"/>
      <c r="P379" s="41"/>
      <c r="Q379" s="39"/>
    </row>
    <row r="380" spans="1:17" ht="11.25" customHeight="1" x14ac:dyDescent="0.2">
      <c r="A380" s="39"/>
      <c r="B380" s="39"/>
      <c r="C380" s="39"/>
      <c r="D380" s="39"/>
      <c r="E380" s="39"/>
      <c r="F380" s="39"/>
      <c r="G380" s="39"/>
      <c r="H380" s="39"/>
      <c r="I380" s="39"/>
      <c r="J380" s="41"/>
      <c r="K380" s="40"/>
      <c r="L380" s="42"/>
      <c r="M380" s="41"/>
      <c r="N380" s="41"/>
      <c r="O380" s="41"/>
      <c r="P380" s="41"/>
      <c r="Q380" s="39"/>
    </row>
    <row r="381" spans="1:17" ht="11.25" customHeight="1" x14ac:dyDescent="0.2">
      <c r="A381" s="39"/>
      <c r="B381" s="39"/>
      <c r="C381" s="39"/>
      <c r="D381" s="39"/>
      <c r="E381" s="39"/>
      <c r="F381" s="39"/>
      <c r="G381" s="39"/>
      <c r="H381" s="39"/>
      <c r="I381" s="39"/>
      <c r="J381" s="41"/>
      <c r="K381" s="40"/>
      <c r="L381" s="42"/>
      <c r="M381" s="41"/>
      <c r="N381" s="41"/>
      <c r="O381" s="41"/>
      <c r="P381" s="41"/>
      <c r="Q381" s="39"/>
    </row>
    <row r="382" spans="1:17" ht="11.25" customHeight="1" x14ac:dyDescent="0.2">
      <c r="A382" s="39"/>
      <c r="B382" s="39"/>
      <c r="C382" s="39"/>
      <c r="D382" s="39"/>
      <c r="E382" s="39"/>
      <c r="F382" s="39"/>
      <c r="G382" s="39"/>
      <c r="H382" s="39"/>
      <c r="I382" s="39"/>
      <c r="J382" s="41"/>
      <c r="K382" s="40"/>
      <c r="L382" s="42"/>
      <c r="M382" s="41"/>
      <c r="N382" s="41"/>
      <c r="O382" s="41"/>
      <c r="P382" s="41"/>
      <c r="Q382" s="39"/>
    </row>
    <row r="383" spans="1:17" ht="11.25" customHeight="1" x14ac:dyDescent="0.2">
      <c r="A383" s="39"/>
      <c r="B383" s="39"/>
      <c r="C383" s="39"/>
      <c r="D383" s="39"/>
      <c r="E383" s="39"/>
      <c r="F383" s="39"/>
      <c r="G383" s="39"/>
      <c r="H383" s="39"/>
      <c r="I383" s="39"/>
      <c r="J383" s="41"/>
      <c r="K383" s="40"/>
      <c r="L383" s="42"/>
      <c r="M383" s="41"/>
      <c r="N383" s="41"/>
      <c r="O383" s="41"/>
      <c r="P383" s="41"/>
      <c r="Q383" s="39"/>
    </row>
    <row r="384" spans="1:17" ht="11.25" customHeight="1" x14ac:dyDescent="0.2">
      <c r="A384" s="39"/>
      <c r="B384" s="39"/>
      <c r="C384" s="39"/>
      <c r="D384" s="39"/>
      <c r="E384" s="39"/>
      <c r="F384" s="39"/>
      <c r="G384" s="39"/>
      <c r="H384" s="39"/>
      <c r="I384" s="39"/>
      <c r="J384" s="41"/>
      <c r="K384" s="40"/>
      <c r="L384" s="42"/>
      <c r="M384" s="41"/>
      <c r="N384" s="41"/>
      <c r="O384" s="41"/>
      <c r="P384" s="41"/>
      <c r="Q384" s="39"/>
    </row>
    <row r="385" spans="1:17" ht="11.25" customHeight="1" x14ac:dyDescent="0.2">
      <c r="A385" s="39"/>
      <c r="B385" s="39"/>
      <c r="C385" s="39"/>
      <c r="D385" s="39"/>
      <c r="E385" s="39"/>
      <c r="F385" s="39"/>
      <c r="G385" s="39"/>
      <c r="H385" s="39"/>
      <c r="I385" s="39"/>
      <c r="J385" s="41"/>
      <c r="K385" s="40"/>
      <c r="L385" s="42"/>
      <c r="M385" s="41"/>
      <c r="N385" s="41"/>
      <c r="O385" s="41"/>
      <c r="P385" s="41"/>
      <c r="Q385" s="39"/>
    </row>
    <row r="386" spans="1:17" ht="11.25" customHeight="1" x14ac:dyDescent="0.2">
      <c r="A386" s="39"/>
      <c r="B386" s="39"/>
      <c r="C386" s="39"/>
      <c r="D386" s="39"/>
      <c r="E386" s="39"/>
      <c r="F386" s="39"/>
      <c r="G386" s="39"/>
      <c r="H386" s="39"/>
      <c r="I386" s="39"/>
      <c r="J386" s="41"/>
      <c r="K386" s="40"/>
      <c r="L386" s="42"/>
      <c r="M386" s="41"/>
      <c r="N386" s="41"/>
      <c r="O386" s="41"/>
      <c r="P386" s="41"/>
      <c r="Q386" s="39"/>
    </row>
    <row r="387" spans="1:17" ht="11.25" customHeight="1" x14ac:dyDescent="0.2">
      <c r="A387" s="39"/>
      <c r="B387" s="39"/>
      <c r="C387" s="39"/>
      <c r="D387" s="39"/>
      <c r="E387" s="39"/>
      <c r="F387" s="39"/>
      <c r="G387" s="39"/>
      <c r="H387" s="39"/>
      <c r="I387" s="39"/>
      <c r="J387" s="41"/>
      <c r="K387" s="40"/>
      <c r="L387" s="42"/>
      <c r="M387" s="41"/>
      <c r="N387" s="41"/>
      <c r="O387" s="41"/>
      <c r="P387" s="41"/>
      <c r="Q387" s="39"/>
    </row>
    <row r="388" spans="1:17" ht="11.25" customHeight="1" x14ac:dyDescent="0.2">
      <c r="A388" s="39"/>
      <c r="B388" s="39"/>
      <c r="C388" s="39"/>
      <c r="D388" s="39"/>
      <c r="E388" s="39"/>
      <c r="F388" s="39"/>
      <c r="G388" s="39"/>
      <c r="H388" s="39"/>
      <c r="I388" s="39"/>
      <c r="J388" s="41"/>
      <c r="K388" s="40"/>
      <c r="L388" s="42"/>
      <c r="M388" s="41"/>
      <c r="N388" s="41"/>
      <c r="O388" s="41"/>
      <c r="P388" s="41"/>
      <c r="Q388" s="39"/>
    </row>
    <row r="389" spans="1:17" ht="11.25" customHeight="1" x14ac:dyDescent="0.2">
      <c r="A389" s="39"/>
      <c r="B389" s="39"/>
      <c r="C389" s="39"/>
      <c r="D389" s="39"/>
      <c r="E389" s="39"/>
      <c r="F389" s="39"/>
      <c r="G389" s="39"/>
      <c r="H389" s="39"/>
      <c r="I389" s="39"/>
      <c r="J389" s="41"/>
      <c r="K389" s="40"/>
      <c r="L389" s="42"/>
      <c r="M389" s="41"/>
      <c r="N389" s="41"/>
      <c r="O389" s="41"/>
      <c r="P389" s="41"/>
      <c r="Q389" s="39"/>
    </row>
    <row r="390" spans="1:17" ht="11.25" customHeight="1" x14ac:dyDescent="0.2">
      <c r="A390" s="39"/>
      <c r="B390" s="39"/>
      <c r="C390" s="39"/>
      <c r="D390" s="39"/>
      <c r="E390" s="39"/>
      <c r="F390" s="39"/>
      <c r="G390" s="39"/>
      <c r="H390" s="39"/>
      <c r="I390" s="39"/>
      <c r="J390" s="41"/>
      <c r="K390" s="40"/>
      <c r="L390" s="42"/>
      <c r="M390" s="41"/>
      <c r="N390" s="41"/>
      <c r="O390" s="41"/>
      <c r="P390" s="41"/>
      <c r="Q390" s="39"/>
    </row>
    <row r="391" spans="1:17" ht="11.25" customHeight="1" x14ac:dyDescent="0.2">
      <c r="A391" s="39"/>
      <c r="B391" s="39"/>
      <c r="C391" s="39"/>
      <c r="D391" s="39"/>
      <c r="E391" s="39"/>
      <c r="F391" s="39"/>
      <c r="G391" s="39"/>
      <c r="H391" s="39"/>
      <c r="I391" s="39"/>
      <c r="J391" s="41"/>
      <c r="K391" s="40"/>
      <c r="L391" s="42"/>
      <c r="M391" s="41"/>
      <c r="N391" s="41"/>
      <c r="O391" s="41"/>
      <c r="P391" s="41"/>
      <c r="Q391" s="39"/>
    </row>
    <row r="392" spans="1:17" ht="11.25" customHeight="1" x14ac:dyDescent="0.2">
      <c r="A392" s="39"/>
      <c r="B392" s="39"/>
      <c r="C392" s="39"/>
      <c r="D392" s="39"/>
      <c r="E392" s="39"/>
      <c r="F392" s="39"/>
      <c r="G392" s="39"/>
      <c r="H392" s="39"/>
      <c r="I392" s="39"/>
      <c r="J392" s="41"/>
      <c r="K392" s="40"/>
      <c r="L392" s="42"/>
      <c r="M392" s="41"/>
      <c r="N392" s="41"/>
      <c r="O392" s="41"/>
      <c r="P392" s="41"/>
      <c r="Q392" s="39"/>
    </row>
    <row r="393" spans="1:17" ht="11.25" customHeight="1" x14ac:dyDescent="0.2">
      <c r="A393" s="39"/>
      <c r="B393" s="39"/>
      <c r="C393" s="39"/>
      <c r="D393" s="39"/>
      <c r="E393" s="39"/>
      <c r="F393" s="39"/>
      <c r="G393" s="39"/>
      <c r="H393" s="39"/>
      <c r="I393" s="39"/>
      <c r="J393" s="41"/>
      <c r="K393" s="40"/>
      <c r="L393" s="42"/>
      <c r="M393" s="41"/>
      <c r="N393" s="41"/>
      <c r="O393" s="41"/>
      <c r="P393" s="41"/>
      <c r="Q393" s="39"/>
    </row>
    <row r="394" spans="1:17" ht="11.25" customHeight="1" x14ac:dyDescent="0.2">
      <c r="A394" s="39"/>
      <c r="B394" s="39"/>
      <c r="C394" s="39"/>
      <c r="D394" s="39"/>
      <c r="E394" s="39"/>
      <c r="F394" s="39"/>
      <c r="G394" s="39"/>
      <c r="H394" s="39"/>
      <c r="I394" s="39"/>
      <c r="J394" s="41"/>
      <c r="K394" s="40"/>
      <c r="L394" s="42"/>
      <c r="M394" s="41"/>
      <c r="N394" s="41"/>
      <c r="O394" s="41"/>
      <c r="P394" s="41"/>
      <c r="Q394" s="39"/>
    </row>
    <row r="395" spans="1:17" ht="11.25" customHeight="1" x14ac:dyDescent="0.2">
      <c r="A395" s="39"/>
      <c r="B395" s="39"/>
      <c r="C395" s="39"/>
      <c r="D395" s="39"/>
      <c r="E395" s="39"/>
      <c r="F395" s="39"/>
      <c r="G395" s="39"/>
      <c r="H395" s="39"/>
      <c r="I395" s="39"/>
      <c r="J395" s="41"/>
      <c r="K395" s="40"/>
      <c r="L395" s="42"/>
      <c r="M395" s="41"/>
      <c r="N395" s="41"/>
      <c r="O395" s="41"/>
      <c r="P395" s="41"/>
      <c r="Q395" s="39"/>
    </row>
    <row r="396" spans="1:17" ht="11.25" customHeight="1" x14ac:dyDescent="0.2">
      <c r="A396" s="39"/>
      <c r="B396" s="39"/>
      <c r="C396" s="39"/>
      <c r="D396" s="39"/>
      <c r="E396" s="39"/>
      <c r="F396" s="39"/>
      <c r="G396" s="39"/>
      <c r="H396" s="39"/>
      <c r="I396" s="39"/>
      <c r="J396" s="41"/>
      <c r="K396" s="40"/>
      <c r="L396" s="42"/>
      <c r="M396" s="41"/>
      <c r="N396" s="41"/>
      <c r="O396" s="41"/>
      <c r="P396" s="41"/>
      <c r="Q396" s="39"/>
    </row>
    <row r="397" spans="1:17" ht="11.25" customHeight="1" x14ac:dyDescent="0.2">
      <c r="A397" s="39"/>
      <c r="B397" s="39"/>
      <c r="C397" s="39"/>
      <c r="D397" s="39"/>
      <c r="E397" s="39"/>
      <c r="F397" s="39"/>
      <c r="G397" s="39"/>
      <c r="H397" s="39"/>
      <c r="I397" s="39"/>
      <c r="J397" s="41"/>
      <c r="K397" s="40"/>
      <c r="L397" s="42"/>
      <c r="M397" s="41"/>
      <c r="N397" s="41"/>
      <c r="O397" s="41"/>
      <c r="P397" s="41"/>
      <c r="Q397" s="39"/>
    </row>
    <row r="398" spans="1:17" ht="11.25" customHeight="1" x14ac:dyDescent="0.2">
      <c r="A398" s="39"/>
      <c r="B398" s="39"/>
      <c r="C398" s="39"/>
      <c r="D398" s="39"/>
      <c r="E398" s="39"/>
      <c r="F398" s="39"/>
      <c r="G398" s="39"/>
      <c r="H398" s="39"/>
      <c r="I398" s="39"/>
      <c r="J398" s="41"/>
      <c r="K398" s="40"/>
      <c r="L398" s="42"/>
      <c r="M398" s="41"/>
      <c r="N398" s="41"/>
      <c r="O398" s="41"/>
      <c r="P398" s="41"/>
      <c r="Q398" s="39"/>
    </row>
    <row r="399" spans="1:17" ht="11.25" customHeight="1" x14ac:dyDescent="0.2">
      <c r="A399" s="39"/>
      <c r="B399" s="39"/>
      <c r="C399" s="39"/>
      <c r="D399" s="39"/>
      <c r="E399" s="39"/>
      <c r="F399" s="39"/>
      <c r="G399" s="39"/>
      <c r="H399" s="39"/>
      <c r="I399" s="39"/>
      <c r="J399" s="41"/>
      <c r="K399" s="40"/>
      <c r="L399" s="42"/>
      <c r="M399" s="41"/>
      <c r="N399" s="41"/>
      <c r="O399" s="41"/>
      <c r="P399" s="41"/>
      <c r="Q399" s="39"/>
    </row>
    <row r="400" spans="1:17" ht="11.25" customHeight="1" x14ac:dyDescent="0.2">
      <c r="A400" s="39"/>
      <c r="B400" s="39"/>
      <c r="C400" s="39"/>
      <c r="D400" s="39"/>
      <c r="E400" s="39"/>
      <c r="F400" s="39"/>
      <c r="G400" s="39"/>
      <c r="H400" s="39"/>
      <c r="I400" s="39"/>
      <c r="J400" s="41"/>
      <c r="K400" s="40"/>
      <c r="L400" s="42"/>
      <c r="M400" s="41"/>
      <c r="N400" s="41"/>
      <c r="O400" s="41"/>
      <c r="P400" s="41"/>
      <c r="Q400" s="39"/>
    </row>
    <row r="401" spans="1:17" ht="11.25" customHeight="1" x14ac:dyDescent="0.2">
      <c r="A401" s="39"/>
      <c r="B401" s="39"/>
      <c r="C401" s="39"/>
      <c r="D401" s="39"/>
      <c r="E401" s="39"/>
      <c r="F401" s="39"/>
      <c r="G401" s="39"/>
      <c r="H401" s="39"/>
      <c r="I401" s="39"/>
      <c r="J401" s="41"/>
      <c r="K401" s="40"/>
      <c r="L401" s="42"/>
      <c r="M401" s="41"/>
      <c r="N401" s="41"/>
      <c r="O401" s="41"/>
      <c r="P401" s="41"/>
      <c r="Q401" s="39"/>
    </row>
    <row r="402" spans="1:17" ht="11.25" customHeight="1" x14ac:dyDescent="0.2">
      <c r="A402" s="39"/>
      <c r="B402" s="39"/>
      <c r="C402" s="39"/>
      <c r="D402" s="39"/>
      <c r="E402" s="39"/>
      <c r="F402" s="39"/>
      <c r="G402" s="39"/>
      <c r="H402" s="39"/>
      <c r="I402" s="39"/>
      <c r="J402" s="41"/>
      <c r="K402" s="40"/>
      <c r="L402" s="42"/>
      <c r="M402" s="41"/>
      <c r="N402" s="41"/>
      <c r="O402" s="41"/>
      <c r="P402" s="41"/>
      <c r="Q402" s="39"/>
    </row>
    <row r="403" spans="1:17" ht="11.25" customHeight="1" x14ac:dyDescent="0.2">
      <c r="A403" s="39"/>
      <c r="B403" s="39"/>
      <c r="C403" s="39"/>
      <c r="D403" s="39"/>
      <c r="E403" s="39"/>
      <c r="F403" s="39"/>
      <c r="G403" s="39"/>
      <c r="H403" s="39"/>
      <c r="I403" s="39"/>
      <c r="J403" s="41"/>
      <c r="K403" s="40"/>
      <c r="L403" s="42"/>
      <c r="M403" s="41"/>
      <c r="N403" s="41"/>
      <c r="O403" s="41"/>
      <c r="P403" s="41"/>
      <c r="Q403" s="39"/>
    </row>
    <row r="404" spans="1:17" ht="11.25" customHeight="1" x14ac:dyDescent="0.2">
      <c r="A404" s="39"/>
      <c r="B404" s="39"/>
      <c r="C404" s="39"/>
      <c r="D404" s="39"/>
      <c r="E404" s="39"/>
      <c r="F404" s="39"/>
      <c r="G404" s="39"/>
      <c r="H404" s="39"/>
      <c r="I404" s="39"/>
      <c r="J404" s="41"/>
      <c r="K404" s="40"/>
      <c r="L404" s="42"/>
      <c r="M404" s="41"/>
      <c r="N404" s="41"/>
      <c r="O404" s="41"/>
      <c r="P404" s="41"/>
      <c r="Q404" s="39"/>
    </row>
    <row r="405" spans="1:17" ht="11.25" customHeight="1" x14ac:dyDescent="0.2">
      <c r="A405" s="39"/>
      <c r="B405" s="39"/>
      <c r="C405" s="39"/>
      <c r="D405" s="39"/>
      <c r="E405" s="39"/>
      <c r="F405" s="39"/>
      <c r="G405" s="39"/>
      <c r="H405" s="39"/>
      <c r="I405" s="39"/>
      <c r="J405" s="41"/>
      <c r="K405" s="40"/>
      <c r="L405" s="42"/>
      <c r="M405" s="41"/>
      <c r="N405" s="41"/>
      <c r="O405" s="41"/>
      <c r="P405" s="41"/>
      <c r="Q405" s="39"/>
    </row>
    <row r="406" spans="1:17" ht="11.25" customHeight="1" x14ac:dyDescent="0.2">
      <c r="A406" s="39"/>
      <c r="B406" s="39"/>
      <c r="C406" s="39"/>
      <c r="D406" s="39"/>
      <c r="E406" s="39"/>
      <c r="F406" s="39"/>
      <c r="G406" s="39"/>
      <c r="H406" s="39"/>
      <c r="I406" s="39"/>
      <c r="J406" s="41"/>
      <c r="K406" s="40"/>
      <c r="L406" s="42"/>
      <c r="M406" s="41"/>
      <c r="N406" s="41"/>
      <c r="O406" s="41"/>
      <c r="P406" s="41"/>
      <c r="Q406" s="39"/>
    </row>
    <row r="407" spans="1:17" ht="11.25" customHeight="1" x14ac:dyDescent="0.2">
      <c r="A407" s="39"/>
      <c r="B407" s="39"/>
      <c r="C407" s="39"/>
      <c r="D407" s="39"/>
      <c r="E407" s="39"/>
      <c r="F407" s="39"/>
      <c r="G407" s="39"/>
      <c r="H407" s="39"/>
      <c r="I407" s="39"/>
      <c r="J407" s="41"/>
      <c r="K407" s="40"/>
      <c r="L407" s="42"/>
      <c r="M407" s="41"/>
      <c r="N407" s="41"/>
      <c r="O407" s="41"/>
      <c r="P407" s="41"/>
      <c r="Q407" s="39"/>
    </row>
    <row r="408" spans="1:17" ht="11.25" customHeight="1" x14ac:dyDescent="0.2">
      <c r="A408" s="39"/>
      <c r="B408" s="39"/>
      <c r="C408" s="39"/>
      <c r="D408" s="39"/>
      <c r="E408" s="39"/>
      <c r="F408" s="39"/>
      <c r="G408" s="39"/>
      <c r="H408" s="39"/>
      <c r="I408" s="39"/>
      <c r="J408" s="41"/>
      <c r="K408" s="40"/>
      <c r="L408" s="42"/>
      <c r="M408" s="41"/>
      <c r="N408" s="41"/>
      <c r="O408" s="41"/>
      <c r="P408" s="41"/>
      <c r="Q408" s="39"/>
    </row>
    <row r="409" spans="1:17" ht="11.25" customHeight="1" x14ac:dyDescent="0.2">
      <c r="A409" s="39"/>
      <c r="B409" s="39"/>
      <c r="C409" s="39"/>
      <c r="D409" s="39"/>
      <c r="E409" s="39"/>
      <c r="F409" s="39"/>
      <c r="G409" s="39"/>
      <c r="H409" s="39"/>
      <c r="I409" s="39"/>
      <c r="J409" s="41"/>
      <c r="K409" s="40"/>
      <c r="L409" s="42"/>
      <c r="M409" s="41"/>
      <c r="N409" s="41"/>
      <c r="O409" s="41"/>
      <c r="P409" s="41"/>
      <c r="Q409" s="39"/>
    </row>
    <row r="410" spans="1:17" ht="11.25" customHeight="1" x14ac:dyDescent="0.2">
      <c r="A410" s="39"/>
      <c r="B410" s="39"/>
      <c r="C410" s="39"/>
      <c r="D410" s="39"/>
      <c r="E410" s="39"/>
      <c r="F410" s="39"/>
      <c r="G410" s="39"/>
      <c r="H410" s="39"/>
      <c r="I410" s="39"/>
      <c r="J410" s="41"/>
      <c r="K410" s="40"/>
      <c r="L410" s="42"/>
      <c r="M410" s="41"/>
      <c r="N410" s="41"/>
      <c r="O410" s="41"/>
      <c r="P410" s="41"/>
      <c r="Q410" s="39"/>
    </row>
    <row r="411" spans="1:17" ht="11.25" customHeight="1" x14ac:dyDescent="0.2">
      <c r="A411" s="39"/>
      <c r="B411" s="39"/>
      <c r="C411" s="39"/>
      <c r="D411" s="39"/>
      <c r="E411" s="39"/>
      <c r="F411" s="39"/>
      <c r="G411" s="39"/>
      <c r="H411" s="39"/>
      <c r="I411" s="39"/>
      <c r="J411" s="41"/>
      <c r="K411" s="40"/>
      <c r="L411" s="42"/>
      <c r="M411" s="41"/>
      <c r="N411" s="41"/>
      <c r="O411" s="41"/>
      <c r="P411" s="41"/>
      <c r="Q411" s="39"/>
    </row>
    <row r="412" spans="1:17" ht="11.25" customHeight="1" x14ac:dyDescent="0.2">
      <c r="A412" s="39"/>
      <c r="B412" s="39"/>
      <c r="C412" s="39"/>
      <c r="D412" s="39"/>
      <c r="E412" s="39"/>
      <c r="F412" s="39"/>
      <c r="G412" s="39"/>
      <c r="H412" s="39"/>
      <c r="I412" s="39"/>
      <c r="J412" s="41"/>
      <c r="K412" s="40"/>
      <c r="L412" s="42"/>
      <c r="M412" s="41"/>
      <c r="N412" s="41"/>
      <c r="O412" s="41"/>
      <c r="P412" s="41"/>
      <c r="Q412" s="39"/>
    </row>
    <row r="413" spans="1:17" ht="11.25" customHeight="1" x14ac:dyDescent="0.2">
      <c r="A413" s="39"/>
      <c r="B413" s="39"/>
      <c r="C413" s="39"/>
      <c r="D413" s="39"/>
      <c r="E413" s="39"/>
      <c r="F413" s="39"/>
      <c r="G413" s="39"/>
      <c r="H413" s="39"/>
      <c r="I413" s="39"/>
      <c r="J413" s="41"/>
      <c r="K413" s="40"/>
      <c r="L413" s="42"/>
      <c r="M413" s="41"/>
      <c r="N413" s="41"/>
      <c r="O413" s="41"/>
      <c r="P413" s="41"/>
      <c r="Q413" s="39"/>
    </row>
    <row r="414" spans="1:17" ht="11.25" customHeight="1" x14ac:dyDescent="0.2">
      <c r="A414" s="39"/>
      <c r="B414" s="39"/>
      <c r="C414" s="39"/>
      <c r="D414" s="39"/>
      <c r="E414" s="39"/>
      <c r="F414" s="39"/>
      <c r="G414" s="39"/>
      <c r="H414" s="39"/>
      <c r="I414" s="39"/>
      <c r="J414" s="41"/>
      <c r="K414" s="40"/>
      <c r="L414" s="42"/>
      <c r="M414" s="41"/>
      <c r="N414" s="41"/>
      <c r="O414" s="41"/>
      <c r="P414" s="41"/>
      <c r="Q414" s="39"/>
    </row>
    <row r="415" spans="1:17" ht="11.25" customHeight="1" x14ac:dyDescent="0.2">
      <c r="A415" s="39"/>
      <c r="B415" s="39"/>
      <c r="C415" s="39"/>
      <c r="D415" s="39"/>
      <c r="E415" s="39"/>
      <c r="F415" s="39"/>
      <c r="G415" s="39"/>
      <c r="H415" s="39"/>
      <c r="I415" s="39"/>
      <c r="J415" s="41"/>
      <c r="K415" s="40"/>
      <c r="L415" s="42"/>
      <c r="M415" s="41"/>
      <c r="N415" s="41"/>
      <c r="O415" s="41"/>
      <c r="P415" s="41"/>
      <c r="Q415" s="39"/>
    </row>
    <row r="416" spans="1:17" ht="11.25" customHeight="1" x14ac:dyDescent="0.2">
      <c r="A416" s="39"/>
      <c r="B416" s="39"/>
      <c r="C416" s="39"/>
      <c r="D416" s="39"/>
      <c r="E416" s="39"/>
      <c r="F416" s="39"/>
      <c r="G416" s="39"/>
      <c r="H416" s="39"/>
      <c r="I416" s="39"/>
      <c r="J416" s="41"/>
      <c r="K416" s="40"/>
      <c r="L416" s="42"/>
      <c r="M416" s="41"/>
      <c r="N416" s="41"/>
      <c r="O416" s="41"/>
      <c r="P416" s="41"/>
      <c r="Q416" s="39"/>
    </row>
    <row r="417" spans="1:17" ht="11.25" customHeight="1" x14ac:dyDescent="0.2">
      <c r="A417" s="39"/>
      <c r="B417" s="39"/>
      <c r="C417" s="39"/>
      <c r="D417" s="39"/>
      <c r="E417" s="39"/>
      <c r="F417" s="39"/>
      <c r="G417" s="39"/>
      <c r="H417" s="39"/>
      <c r="I417" s="39"/>
      <c r="J417" s="41"/>
      <c r="K417" s="40"/>
      <c r="L417" s="42"/>
      <c r="M417" s="41"/>
      <c r="N417" s="41"/>
      <c r="O417" s="41"/>
      <c r="P417" s="41"/>
      <c r="Q417" s="39"/>
    </row>
    <row r="418" spans="1:17" ht="11.25" customHeight="1" x14ac:dyDescent="0.2">
      <c r="A418" s="39"/>
      <c r="B418" s="39"/>
      <c r="C418" s="39"/>
      <c r="D418" s="39"/>
      <c r="E418" s="39"/>
      <c r="F418" s="39"/>
      <c r="G418" s="39"/>
      <c r="H418" s="39"/>
      <c r="I418" s="39"/>
      <c r="J418" s="41"/>
      <c r="K418" s="40"/>
      <c r="L418" s="42"/>
      <c r="M418" s="41"/>
      <c r="N418" s="41"/>
      <c r="O418" s="41"/>
      <c r="P418" s="41"/>
      <c r="Q418" s="39"/>
    </row>
    <row r="419" spans="1:17" ht="11.25" customHeight="1" x14ac:dyDescent="0.2">
      <c r="A419" s="39"/>
      <c r="B419" s="39"/>
      <c r="C419" s="39"/>
      <c r="D419" s="39"/>
      <c r="E419" s="39"/>
      <c r="F419" s="39"/>
      <c r="G419" s="39"/>
      <c r="H419" s="39"/>
      <c r="I419" s="39"/>
      <c r="J419" s="41"/>
      <c r="K419" s="40"/>
      <c r="L419" s="42"/>
      <c r="M419" s="41"/>
      <c r="N419" s="41"/>
      <c r="O419" s="41"/>
      <c r="P419" s="41"/>
      <c r="Q419" s="39"/>
    </row>
    <row r="420" spans="1:17" ht="11.25" customHeight="1" x14ac:dyDescent="0.2">
      <c r="A420" s="39"/>
      <c r="B420" s="39"/>
      <c r="C420" s="39"/>
      <c r="D420" s="39"/>
      <c r="E420" s="39"/>
      <c r="F420" s="39"/>
      <c r="G420" s="39"/>
      <c r="H420" s="39"/>
      <c r="I420" s="39"/>
      <c r="J420" s="41"/>
      <c r="K420" s="40"/>
      <c r="L420" s="42"/>
      <c r="M420" s="41"/>
      <c r="N420" s="41"/>
      <c r="O420" s="41"/>
      <c r="P420" s="41"/>
      <c r="Q420" s="39"/>
    </row>
    <row r="421" spans="1:17" ht="11.25" customHeight="1" x14ac:dyDescent="0.2">
      <c r="A421" s="39"/>
      <c r="B421" s="39"/>
      <c r="C421" s="39"/>
      <c r="D421" s="39"/>
      <c r="E421" s="39"/>
      <c r="F421" s="39"/>
      <c r="G421" s="39"/>
      <c r="H421" s="39"/>
      <c r="I421" s="39"/>
      <c r="J421" s="41"/>
      <c r="K421" s="40"/>
      <c r="L421" s="42"/>
      <c r="M421" s="41"/>
      <c r="N421" s="41"/>
      <c r="O421" s="41"/>
      <c r="P421" s="41"/>
      <c r="Q421" s="39"/>
    </row>
    <row r="422" spans="1:17" ht="11.25" customHeight="1" x14ac:dyDescent="0.2">
      <c r="A422" s="39"/>
      <c r="B422" s="39"/>
      <c r="C422" s="39"/>
      <c r="D422" s="39"/>
      <c r="E422" s="39"/>
      <c r="F422" s="39"/>
      <c r="G422" s="39"/>
      <c r="H422" s="39"/>
      <c r="I422" s="39"/>
      <c r="J422" s="41"/>
      <c r="K422" s="40"/>
      <c r="L422" s="42"/>
      <c r="M422" s="41"/>
      <c r="N422" s="41"/>
      <c r="O422" s="41"/>
      <c r="P422" s="41"/>
      <c r="Q422" s="39"/>
    </row>
    <row r="423" spans="1:17" ht="11.25" customHeight="1" x14ac:dyDescent="0.2">
      <c r="A423" s="39"/>
      <c r="B423" s="39"/>
      <c r="C423" s="39"/>
      <c r="D423" s="39"/>
      <c r="E423" s="39"/>
      <c r="F423" s="39"/>
      <c r="G423" s="39"/>
      <c r="H423" s="39"/>
      <c r="I423" s="39"/>
      <c r="J423" s="41"/>
      <c r="K423" s="40"/>
      <c r="L423" s="42"/>
      <c r="M423" s="41"/>
      <c r="N423" s="41"/>
      <c r="O423" s="41"/>
      <c r="P423" s="41"/>
      <c r="Q423" s="39"/>
    </row>
    <row r="424" spans="1:17" ht="11.25" customHeight="1" x14ac:dyDescent="0.2">
      <c r="A424" s="39"/>
      <c r="B424" s="39"/>
      <c r="C424" s="39"/>
      <c r="D424" s="39"/>
      <c r="E424" s="39"/>
      <c r="F424" s="39"/>
      <c r="G424" s="39"/>
      <c r="H424" s="39"/>
      <c r="I424" s="39"/>
      <c r="J424" s="41"/>
      <c r="K424" s="40"/>
      <c r="L424" s="42"/>
      <c r="M424" s="41"/>
      <c r="N424" s="41"/>
      <c r="O424" s="41"/>
      <c r="P424" s="41"/>
      <c r="Q424" s="39"/>
    </row>
    <row r="425" spans="1:17" ht="11.25" customHeight="1" x14ac:dyDescent="0.2">
      <c r="A425" s="39"/>
      <c r="B425" s="39"/>
      <c r="C425" s="39"/>
      <c r="D425" s="39"/>
      <c r="E425" s="39"/>
      <c r="F425" s="39"/>
      <c r="G425" s="39"/>
      <c r="H425" s="39"/>
      <c r="I425" s="39"/>
      <c r="J425" s="41"/>
      <c r="K425" s="40"/>
      <c r="L425" s="42"/>
      <c r="M425" s="41"/>
      <c r="N425" s="41"/>
      <c r="O425" s="41"/>
      <c r="P425" s="41"/>
      <c r="Q425" s="39"/>
    </row>
    <row r="426" spans="1:17" ht="11.25" customHeight="1" x14ac:dyDescent="0.2">
      <c r="A426" s="39"/>
      <c r="B426" s="39"/>
      <c r="C426" s="39"/>
      <c r="D426" s="39"/>
      <c r="E426" s="39"/>
      <c r="F426" s="39"/>
      <c r="G426" s="39"/>
      <c r="H426" s="39"/>
      <c r="I426" s="39"/>
      <c r="J426" s="41"/>
      <c r="K426" s="40"/>
      <c r="L426" s="42"/>
      <c r="M426" s="41"/>
      <c r="N426" s="41"/>
      <c r="O426" s="41"/>
      <c r="P426" s="41"/>
      <c r="Q426" s="39"/>
    </row>
    <row r="427" spans="1:17" ht="11.25" customHeight="1" x14ac:dyDescent="0.2">
      <c r="A427" s="39"/>
      <c r="B427" s="39"/>
      <c r="C427" s="39"/>
      <c r="D427" s="39"/>
      <c r="E427" s="39"/>
      <c r="F427" s="39"/>
      <c r="G427" s="39"/>
      <c r="H427" s="39"/>
      <c r="I427" s="39"/>
      <c r="J427" s="41"/>
      <c r="K427" s="40"/>
      <c r="L427" s="42"/>
      <c r="M427" s="41"/>
      <c r="N427" s="41"/>
      <c r="O427" s="41"/>
      <c r="P427" s="41"/>
      <c r="Q427" s="39"/>
    </row>
    <row r="428" spans="1:17" ht="11.25" customHeight="1" x14ac:dyDescent="0.2">
      <c r="A428" s="39"/>
      <c r="B428" s="39"/>
      <c r="C428" s="39"/>
      <c r="D428" s="39"/>
      <c r="E428" s="39"/>
      <c r="F428" s="39"/>
      <c r="G428" s="39"/>
      <c r="H428" s="39"/>
      <c r="I428" s="39"/>
      <c r="J428" s="41"/>
      <c r="K428" s="40"/>
      <c r="L428" s="42"/>
      <c r="M428" s="41"/>
      <c r="N428" s="41"/>
      <c r="O428" s="41"/>
      <c r="P428" s="41"/>
      <c r="Q428" s="39"/>
    </row>
    <row r="429" spans="1:17" ht="11.25" customHeight="1" x14ac:dyDescent="0.2">
      <c r="A429" s="39"/>
      <c r="B429" s="39"/>
      <c r="C429" s="39"/>
      <c r="D429" s="39"/>
      <c r="E429" s="39"/>
      <c r="F429" s="39"/>
      <c r="G429" s="39"/>
      <c r="H429" s="39"/>
      <c r="I429" s="39"/>
      <c r="J429" s="41"/>
      <c r="K429" s="40"/>
      <c r="L429" s="42"/>
      <c r="M429" s="41"/>
      <c r="N429" s="41"/>
      <c r="O429" s="41"/>
      <c r="P429" s="41"/>
      <c r="Q429" s="39"/>
    </row>
    <row r="430" spans="1:17" ht="11.25" customHeight="1" x14ac:dyDescent="0.2">
      <c r="A430" s="39"/>
      <c r="B430" s="39"/>
      <c r="C430" s="39"/>
      <c r="D430" s="39"/>
      <c r="E430" s="39"/>
      <c r="F430" s="39"/>
      <c r="G430" s="39"/>
      <c r="H430" s="39"/>
      <c r="I430" s="39"/>
      <c r="J430" s="41"/>
      <c r="K430" s="40"/>
      <c r="L430" s="42"/>
      <c r="M430" s="41"/>
      <c r="N430" s="41"/>
      <c r="O430" s="41"/>
      <c r="P430" s="41"/>
      <c r="Q430" s="39"/>
    </row>
    <row r="431" spans="1:17" ht="11.25" customHeight="1" x14ac:dyDescent="0.2">
      <c r="A431" s="39"/>
      <c r="B431" s="39"/>
      <c r="C431" s="39"/>
      <c r="D431" s="39"/>
      <c r="E431" s="39"/>
      <c r="F431" s="39"/>
      <c r="G431" s="39"/>
      <c r="H431" s="39"/>
      <c r="I431" s="39"/>
      <c r="J431" s="41"/>
      <c r="K431" s="40"/>
      <c r="L431" s="42"/>
      <c r="M431" s="41"/>
      <c r="N431" s="41"/>
      <c r="O431" s="41"/>
      <c r="P431" s="41"/>
      <c r="Q431" s="39"/>
    </row>
    <row r="432" spans="1:17" ht="11.25" customHeight="1" x14ac:dyDescent="0.2">
      <c r="A432" s="39"/>
      <c r="B432" s="39"/>
      <c r="C432" s="39"/>
      <c r="D432" s="39"/>
      <c r="E432" s="39"/>
      <c r="F432" s="39"/>
      <c r="G432" s="39"/>
      <c r="H432" s="39"/>
      <c r="I432" s="39"/>
      <c r="J432" s="41"/>
      <c r="K432" s="40"/>
      <c r="L432" s="42"/>
      <c r="M432" s="41"/>
      <c r="N432" s="41"/>
      <c r="O432" s="41"/>
      <c r="P432" s="41"/>
      <c r="Q432" s="39"/>
    </row>
    <row r="433" spans="1:17" ht="11.25" customHeight="1" x14ac:dyDescent="0.2">
      <c r="A433" s="39"/>
      <c r="B433" s="39"/>
      <c r="C433" s="39"/>
      <c r="D433" s="39"/>
      <c r="E433" s="39"/>
      <c r="F433" s="39"/>
      <c r="G433" s="39"/>
      <c r="H433" s="39"/>
      <c r="I433" s="39"/>
      <c r="J433" s="41"/>
      <c r="K433" s="40"/>
      <c r="L433" s="42"/>
      <c r="M433" s="41"/>
      <c r="N433" s="41"/>
      <c r="O433" s="41"/>
      <c r="P433" s="41"/>
      <c r="Q433" s="39"/>
    </row>
    <row r="434" spans="1:17" ht="11.25" customHeight="1" x14ac:dyDescent="0.2">
      <c r="A434" s="39"/>
      <c r="B434" s="39"/>
      <c r="C434" s="39"/>
      <c r="D434" s="39"/>
      <c r="E434" s="39"/>
      <c r="F434" s="39"/>
      <c r="G434" s="39"/>
      <c r="H434" s="39"/>
      <c r="I434" s="39"/>
      <c r="J434" s="41"/>
      <c r="K434" s="40"/>
      <c r="L434" s="42"/>
      <c r="M434" s="41"/>
      <c r="N434" s="41"/>
      <c r="O434" s="41"/>
      <c r="P434" s="41"/>
      <c r="Q434" s="39"/>
    </row>
    <row r="435" spans="1:17" ht="11.25" customHeight="1" x14ac:dyDescent="0.2">
      <c r="A435" s="39"/>
      <c r="B435" s="39"/>
      <c r="C435" s="39"/>
      <c r="D435" s="39"/>
      <c r="E435" s="39"/>
      <c r="F435" s="39"/>
      <c r="G435" s="39"/>
      <c r="H435" s="39"/>
      <c r="I435" s="39"/>
      <c r="J435" s="41"/>
      <c r="K435" s="40"/>
      <c r="L435" s="42"/>
      <c r="M435" s="41"/>
      <c r="N435" s="41"/>
      <c r="O435" s="41"/>
      <c r="P435" s="41"/>
      <c r="Q435" s="39"/>
    </row>
    <row r="436" spans="1:17" ht="11.25" customHeight="1" x14ac:dyDescent="0.2">
      <c r="A436" s="39"/>
      <c r="B436" s="39"/>
      <c r="C436" s="39"/>
      <c r="D436" s="39"/>
      <c r="E436" s="39"/>
      <c r="F436" s="39"/>
      <c r="G436" s="39"/>
      <c r="H436" s="39"/>
      <c r="I436" s="39"/>
      <c r="J436" s="41"/>
      <c r="K436" s="40"/>
      <c r="L436" s="42"/>
      <c r="M436" s="41"/>
      <c r="N436" s="41"/>
      <c r="O436" s="41"/>
      <c r="P436" s="41"/>
      <c r="Q436" s="39"/>
    </row>
    <row r="437" spans="1:17" ht="11.25" customHeight="1" x14ac:dyDescent="0.2">
      <c r="A437" s="39"/>
      <c r="B437" s="39"/>
      <c r="C437" s="39"/>
      <c r="D437" s="39"/>
      <c r="E437" s="39"/>
      <c r="F437" s="39"/>
      <c r="G437" s="39"/>
      <c r="H437" s="39"/>
      <c r="I437" s="39"/>
      <c r="J437" s="41"/>
      <c r="K437" s="40"/>
      <c r="L437" s="42"/>
      <c r="M437" s="41"/>
      <c r="N437" s="41"/>
      <c r="O437" s="41"/>
      <c r="P437" s="41"/>
      <c r="Q437" s="39"/>
    </row>
    <row r="438" spans="1:17" ht="11.25" customHeight="1" x14ac:dyDescent="0.2">
      <c r="A438" s="39"/>
      <c r="B438" s="39"/>
      <c r="C438" s="39"/>
      <c r="D438" s="39"/>
      <c r="E438" s="39"/>
      <c r="F438" s="39"/>
      <c r="G438" s="39"/>
      <c r="H438" s="39"/>
      <c r="I438" s="39"/>
      <c r="J438" s="41"/>
      <c r="K438" s="40"/>
      <c r="L438" s="42"/>
      <c r="M438" s="41"/>
      <c r="N438" s="41"/>
      <c r="O438" s="41"/>
      <c r="P438" s="41"/>
      <c r="Q438" s="39"/>
    </row>
    <row r="439" spans="1:17" ht="11.25" customHeight="1" x14ac:dyDescent="0.2">
      <c r="A439" s="39"/>
      <c r="B439" s="39"/>
      <c r="C439" s="39"/>
      <c r="D439" s="39"/>
      <c r="E439" s="39"/>
      <c r="F439" s="39"/>
      <c r="G439" s="39"/>
      <c r="H439" s="39"/>
      <c r="I439" s="39"/>
      <c r="J439" s="41"/>
      <c r="K439" s="40"/>
      <c r="L439" s="42"/>
      <c r="M439" s="41"/>
      <c r="N439" s="41"/>
      <c r="O439" s="41"/>
      <c r="P439" s="41"/>
      <c r="Q439" s="39"/>
    </row>
    <row r="440" spans="1:17" ht="11.25" customHeight="1" x14ac:dyDescent="0.2">
      <c r="A440" s="39"/>
      <c r="B440" s="39"/>
      <c r="C440" s="39"/>
      <c r="D440" s="39"/>
      <c r="E440" s="39"/>
      <c r="F440" s="39"/>
      <c r="G440" s="39"/>
      <c r="H440" s="39"/>
      <c r="I440" s="39"/>
      <c r="J440" s="41"/>
      <c r="K440" s="40"/>
      <c r="L440" s="42"/>
      <c r="M440" s="41"/>
      <c r="N440" s="41"/>
      <c r="O440" s="41"/>
      <c r="P440" s="41"/>
      <c r="Q440" s="39"/>
    </row>
    <row r="441" spans="1:17" ht="11.25" customHeight="1" x14ac:dyDescent="0.2">
      <c r="A441" s="39"/>
      <c r="B441" s="39"/>
      <c r="C441" s="39"/>
      <c r="D441" s="39"/>
      <c r="E441" s="39"/>
      <c r="F441" s="39"/>
      <c r="G441" s="39"/>
      <c r="H441" s="39"/>
      <c r="I441" s="39"/>
      <c r="J441" s="41"/>
      <c r="K441" s="40"/>
      <c r="L441" s="42"/>
      <c r="M441" s="41"/>
      <c r="N441" s="41"/>
      <c r="O441" s="41"/>
      <c r="P441" s="41"/>
      <c r="Q441" s="39"/>
    </row>
    <row r="442" spans="1:17" ht="11.25" customHeight="1" x14ac:dyDescent="0.2">
      <c r="A442" s="39"/>
      <c r="B442" s="39"/>
      <c r="C442" s="39"/>
      <c r="D442" s="39"/>
      <c r="E442" s="39"/>
      <c r="F442" s="39"/>
      <c r="G442" s="39"/>
      <c r="H442" s="39"/>
      <c r="I442" s="39"/>
      <c r="J442" s="41"/>
      <c r="K442" s="40"/>
      <c r="L442" s="42"/>
      <c r="M442" s="41"/>
      <c r="N442" s="41"/>
      <c r="O442" s="41"/>
      <c r="P442" s="41"/>
      <c r="Q442" s="39"/>
    </row>
    <row r="443" spans="1:17" ht="11.25" customHeight="1" x14ac:dyDescent="0.2">
      <c r="A443" s="39"/>
      <c r="B443" s="39"/>
      <c r="C443" s="39"/>
      <c r="D443" s="39"/>
      <c r="E443" s="39"/>
      <c r="F443" s="39"/>
      <c r="G443" s="39"/>
      <c r="H443" s="39"/>
      <c r="I443" s="39"/>
      <c r="J443" s="41"/>
      <c r="K443" s="40"/>
      <c r="L443" s="42"/>
      <c r="M443" s="41"/>
      <c r="N443" s="41"/>
      <c r="O443" s="41"/>
      <c r="P443" s="41"/>
      <c r="Q443" s="39"/>
    </row>
    <row r="444" spans="1:17" ht="11.25" customHeight="1" x14ac:dyDescent="0.2">
      <c r="A444" s="39"/>
      <c r="B444" s="39"/>
      <c r="C444" s="39"/>
      <c r="D444" s="39"/>
      <c r="E444" s="39"/>
      <c r="F444" s="39"/>
      <c r="G444" s="39"/>
      <c r="H444" s="39"/>
      <c r="I444" s="39"/>
      <c r="J444" s="41"/>
      <c r="K444" s="40"/>
      <c r="L444" s="42"/>
      <c r="M444" s="41"/>
      <c r="N444" s="41"/>
      <c r="O444" s="41"/>
      <c r="P444" s="41"/>
      <c r="Q444" s="39"/>
    </row>
    <row r="445" spans="1:17" ht="11.25" customHeight="1" x14ac:dyDescent="0.2">
      <c r="A445" s="39"/>
      <c r="B445" s="39"/>
      <c r="C445" s="39"/>
      <c r="D445" s="39"/>
      <c r="E445" s="39"/>
      <c r="F445" s="39"/>
      <c r="G445" s="39"/>
      <c r="H445" s="39"/>
      <c r="I445" s="39"/>
      <c r="J445" s="41"/>
      <c r="K445" s="40"/>
      <c r="L445" s="42"/>
      <c r="M445" s="41"/>
      <c r="N445" s="41"/>
      <c r="O445" s="41"/>
      <c r="P445" s="41"/>
      <c r="Q445" s="39"/>
    </row>
    <row r="446" spans="1:17" ht="11.25" customHeight="1" x14ac:dyDescent="0.2">
      <c r="A446" s="39"/>
      <c r="B446" s="39"/>
      <c r="C446" s="39"/>
      <c r="D446" s="39"/>
      <c r="E446" s="39"/>
      <c r="F446" s="39"/>
      <c r="G446" s="39"/>
      <c r="H446" s="39"/>
      <c r="I446" s="39"/>
      <c r="J446" s="41"/>
      <c r="K446" s="40"/>
      <c r="L446" s="42"/>
      <c r="M446" s="41"/>
      <c r="N446" s="41"/>
      <c r="O446" s="41"/>
      <c r="P446" s="41"/>
      <c r="Q446" s="39"/>
    </row>
    <row r="447" spans="1:17" ht="11.25" customHeight="1" x14ac:dyDescent="0.2">
      <c r="A447" s="39"/>
      <c r="B447" s="39"/>
      <c r="C447" s="39"/>
      <c r="D447" s="39"/>
      <c r="E447" s="39"/>
      <c r="F447" s="39"/>
      <c r="G447" s="39"/>
      <c r="H447" s="39"/>
      <c r="I447" s="39"/>
      <c r="J447" s="41"/>
      <c r="K447" s="40"/>
      <c r="L447" s="42"/>
      <c r="M447" s="41"/>
      <c r="N447" s="41"/>
      <c r="O447" s="41"/>
      <c r="P447" s="41"/>
      <c r="Q447" s="39"/>
    </row>
    <row r="448" spans="1:17" ht="11.25" customHeight="1" x14ac:dyDescent="0.2">
      <c r="A448" s="39"/>
      <c r="B448" s="39"/>
      <c r="C448" s="39"/>
      <c r="D448" s="39"/>
      <c r="E448" s="39"/>
      <c r="F448" s="39"/>
      <c r="G448" s="39"/>
      <c r="H448" s="39"/>
      <c r="I448" s="39"/>
      <c r="J448" s="41"/>
      <c r="K448" s="40"/>
      <c r="L448" s="42"/>
      <c r="M448" s="41"/>
      <c r="N448" s="41"/>
      <c r="O448" s="41"/>
      <c r="P448" s="41"/>
      <c r="Q448" s="39"/>
    </row>
    <row r="449" spans="1:17" x14ac:dyDescent="0.2">
      <c r="A449" s="39"/>
      <c r="B449" s="39"/>
      <c r="C449" s="39"/>
      <c r="D449" s="39"/>
      <c r="E449" s="39"/>
      <c r="F449" s="39"/>
      <c r="G449" s="39"/>
      <c r="H449" s="39"/>
      <c r="I449" s="39"/>
      <c r="J449" s="41"/>
      <c r="K449" s="40"/>
      <c r="L449" s="42"/>
      <c r="M449" s="41"/>
      <c r="N449" s="41"/>
      <c r="O449" s="41"/>
      <c r="P449" s="41"/>
      <c r="Q449" s="39"/>
    </row>
    <row r="453" spans="1:17" x14ac:dyDescent="0.2">
      <c r="E453" s="43" t="s">
        <v>50</v>
      </c>
      <c r="G453" s="43" t="s">
        <v>51</v>
      </c>
    </row>
    <row r="454" spans="1:17" x14ac:dyDescent="0.2">
      <c r="E454" s="43" t="s">
        <v>52</v>
      </c>
      <c r="G454" s="43" t="s">
        <v>49</v>
      </c>
    </row>
    <row r="455" spans="1:17" x14ac:dyDescent="0.2">
      <c r="E455" s="43" t="s">
        <v>246</v>
      </c>
      <c r="G455" s="43" t="s">
        <v>47</v>
      </c>
    </row>
    <row r="456" spans="1:17" x14ac:dyDescent="0.2">
      <c r="E456" s="43" t="s">
        <v>53</v>
      </c>
      <c r="G456" s="43" t="s">
        <v>54</v>
      </c>
    </row>
    <row r="457" spans="1:17" x14ac:dyDescent="0.2">
      <c r="E457" s="43" t="s">
        <v>46</v>
      </c>
      <c r="G457" s="43" t="s">
        <v>55</v>
      </c>
    </row>
    <row r="458" spans="1:17" x14ac:dyDescent="0.2">
      <c r="E458" s="43" t="s">
        <v>56</v>
      </c>
      <c r="G458" s="43" t="s">
        <v>57</v>
      </c>
    </row>
    <row r="459" spans="1:17" x14ac:dyDescent="0.2">
      <c r="E459" s="43" t="s">
        <v>11</v>
      </c>
      <c r="G459" s="43" t="s">
        <v>188</v>
      </c>
    </row>
    <row r="460" spans="1:17" x14ac:dyDescent="0.2">
      <c r="G460" s="43" t="s">
        <v>58</v>
      </c>
    </row>
    <row r="461" spans="1:17" x14ac:dyDescent="0.2">
      <c r="G461" s="43" t="s">
        <v>11</v>
      </c>
    </row>
  </sheetData>
  <sheetProtection selectLockedCells="1" selectUnlockedCells="1"/>
  <mergeCells count="274">
    <mergeCell ref="A41:A43"/>
    <mergeCell ref="B41:B43"/>
    <mergeCell ref="C41:C43"/>
    <mergeCell ref="D41:D43"/>
    <mergeCell ref="E41:E43"/>
    <mergeCell ref="F41:F43"/>
    <mergeCell ref="G41:G43"/>
    <mergeCell ref="H41:H43"/>
    <mergeCell ref="I41:I43"/>
    <mergeCell ref="A35:A37"/>
    <mergeCell ref="B35:B37"/>
    <mergeCell ref="C35:C37"/>
    <mergeCell ref="D35:D37"/>
    <mergeCell ref="E35:E37"/>
    <mergeCell ref="F35:F37"/>
    <mergeCell ref="G35:G37"/>
    <mergeCell ref="H35:H37"/>
    <mergeCell ref="H38:H40"/>
    <mergeCell ref="A38:A40"/>
    <mergeCell ref="B38:B40"/>
    <mergeCell ref="C38:C40"/>
    <mergeCell ref="D38:D40"/>
    <mergeCell ref="E38:E40"/>
    <mergeCell ref="F38:F40"/>
    <mergeCell ref="G38:G40"/>
    <mergeCell ref="Q32:Q34"/>
    <mergeCell ref="J32:J34"/>
    <mergeCell ref="I32:I34"/>
    <mergeCell ref="H29:H31"/>
    <mergeCell ref="I29:I31"/>
    <mergeCell ref="L29:L31"/>
    <mergeCell ref="Q29:Q31"/>
    <mergeCell ref="K32:K34"/>
    <mergeCell ref="A32:A34"/>
    <mergeCell ref="B32:B34"/>
    <mergeCell ref="C32:C34"/>
    <mergeCell ref="D32:D34"/>
    <mergeCell ref="E32:E34"/>
    <mergeCell ref="F32:F34"/>
    <mergeCell ref="G32:G34"/>
    <mergeCell ref="H32:H34"/>
    <mergeCell ref="A29:A31"/>
    <mergeCell ref="B29:B31"/>
    <mergeCell ref="C29:C31"/>
    <mergeCell ref="D29:D31"/>
    <mergeCell ref="E29:E31"/>
    <mergeCell ref="F29:F31"/>
    <mergeCell ref="G29:G31"/>
    <mergeCell ref="A26:A28"/>
    <mergeCell ref="B26:B28"/>
    <mergeCell ref="C26:C28"/>
    <mergeCell ref="D26:D28"/>
    <mergeCell ref="E26:E28"/>
    <mergeCell ref="F26:F28"/>
    <mergeCell ref="A23:A25"/>
    <mergeCell ref="B23:B25"/>
    <mergeCell ref="C23:C25"/>
    <mergeCell ref="D23:D25"/>
    <mergeCell ref="E23:E25"/>
    <mergeCell ref="F23:F25"/>
    <mergeCell ref="Q23:Q25"/>
    <mergeCell ref="L71:L75"/>
    <mergeCell ref="Q71:Q75"/>
    <mergeCell ref="H65:H67"/>
    <mergeCell ref="I65:I67"/>
    <mergeCell ref="Q68:Q70"/>
    <mergeCell ref="Q65:Q67"/>
    <mergeCell ref="G71:G75"/>
    <mergeCell ref="H71:H75"/>
    <mergeCell ref="I71:I75"/>
    <mergeCell ref="H68:H70"/>
    <mergeCell ref="I68:I70"/>
    <mergeCell ref="K68:K70"/>
    <mergeCell ref="J68:J70"/>
    <mergeCell ref="L68:L70"/>
    <mergeCell ref="L65:L67"/>
    <mergeCell ref="G68:G70"/>
    <mergeCell ref="Q62:Q64"/>
    <mergeCell ref="L26:L28"/>
    <mergeCell ref="Q26:Q28"/>
    <mergeCell ref="K26:K28"/>
    <mergeCell ref="J26:J28"/>
    <mergeCell ref="H23:H25"/>
    <mergeCell ref="L32:L34"/>
    <mergeCell ref="Q13:Q16"/>
    <mergeCell ref="A17:A19"/>
    <mergeCell ref="B17:B19"/>
    <mergeCell ref="C17:C19"/>
    <mergeCell ref="D17:D19"/>
    <mergeCell ref="E17:E19"/>
    <mergeCell ref="F13:F16"/>
    <mergeCell ref="G13:G16"/>
    <mergeCell ref="H13:H16"/>
    <mergeCell ref="I13:I16"/>
    <mergeCell ref="A13:A16"/>
    <mergeCell ref="B13:B16"/>
    <mergeCell ref="C13:C16"/>
    <mergeCell ref="D13:D16"/>
    <mergeCell ref="E13:E16"/>
    <mergeCell ref="F17:F19"/>
    <mergeCell ref="G17:G19"/>
    <mergeCell ref="F53:F55"/>
    <mergeCell ref="G53:G55"/>
    <mergeCell ref="K13:K16"/>
    <mergeCell ref="J13:J16"/>
    <mergeCell ref="L13:L16"/>
    <mergeCell ref="J17:J19"/>
    <mergeCell ref="L17:L19"/>
    <mergeCell ref="I23:I25"/>
    <mergeCell ref="K23:K25"/>
    <mergeCell ref="G23:G25"/>
    <mergeCell ref="I35:I37"/>
    <mergeCell ref="K38:K40"/>
    <mergeCell ref="J38:J40"/>
    <mergeCell ref="K35:K37"/>
    <mergeCell ref="J35:J37"/>
    <mergeCell ref="I38:I40"/>
    <mergeCell ref="K41:K43"/>
    <mergeCell ref="J41:J43"/>
    <mergeCell ref="L41:L43"/>
    <mergeCell ref="I44:I46"/>
    <mergeCell ref="G20:G22"/>
    <mergeCell ref="G26:G28"/>
    <mergeCell ref="H26:H28"/>
    <mergeCell ref="I26:I28"/>
    <mergeCell ref="J59:J61"/>
    <mergeCell ref="K20:K22"/>
    <mergeCell ref="J20:J22"/>
    <mergeCell ref="K29:K31"/>
    <mergeCell ref="J29:J31"/>
    <mergeCell ref="L23:L25"/>
    <mergeCell ref="H53:H55"/>
    <mergeCell ref="I53:I55"/>
    <mergeCell ref="H50:H52"/>
    <mergeCell ref="I50:I52"/>
    <mergeCell ref="L59:L61"/>
    <mergeCell ref="K56:K58"/>
    <mergeCell ref="K59:K61"/>
    <mergeCell ref="F20:F22"/>
    <mergeCell ref="L20:L22"/>
    <mergeCell ref="Q20:Q22"/>
    <mergeCell ref="A71:A75"/>
    <mergeCell ref="B71:B75"/>
    <mergeCell ref="C71:C75"/>
    <mergeCell ref="D71:D75"/>
    <mergeCell ref="E71:E75"/>
    <mergeCell ref="F71:F75"/>
    <mergeCell ref="K71:K75"/>
    <mergeCell ref="J71:J75"/>
    <mergeCell ref="A65:A67"/>
    <mergeCell ref="B65:B67"/>
    <mergeCell ref="C65:C67"/>
    <mergeCell ref="D65:D67"/>
    <mergeCell ref="E65:E67"/>
    <mergeCell ref="D68:D70"/>
    <mergeCell ref="E68:E70"/>
    <mergeCell ref="F68:F70"/>
    <mergeCell ref="K62:K64"/>
    <mergeCell ref="J62:J64"/>
    <mergeCell ref="L62:L64"/>
    <mergeCell ref="H20:H22"/>
    <mergeCell ref="I20:I22"/>
    <mergeCell ref="F65:F67"/>
    <mergeCell ref="G65:G67"/>
    <mergeCell ref="J65:J67"/>
    <mergeCell ref="K65:K67"/>
    <mergeCell ref="A68:A70"/>
    <mergeCell ref="B68:B70"/>
    <mergeCell ref="C68:C70"/>
    <mergeCell ref="A62:A64"/>
    <mergeCell ref="B62:B64"/>
    <mergeCell ref="C62:C64"/>
    <mergeCell ref="D62:D64"/>
    <mergeCell ref="E62:E64"/>
    <mergeCell ref="F62:F64"/>
    <mergeCell ref="G62:G64"/>
    <mergeCell ref="H62:H64"/>
    <mergeCell ref="I62:I64"/>
    <mergeCell ref="A53:A55"/>
    <mergeCell ref="B53:B55"/>
    <mergeCell ref="C53:C55"/>
    <mergeCell ref="D53:D55"/>
    <mergeCell ref="E53:E55"/>
    <mergeCell ref="L56:L58"/>
    <mergeCell ref="Q56:Q58"/>
    <mergeCell ref="A59:A61"/>
    <mergeCell ref="B59:B61"/>
    <mergeCell ref="C59:C61"/>
    <mergeCell ref="D59:D61"/>
    <mergeCell ref="E59:E61"/>
    <mergeCell ref="F59:F61"/>
    <mergeCell ref="G59:G61"/>
    <mergeCell ref="F56:F58"/>
    <mergeCell ref="A56:A58"/>
    <mergeCell ref="B56:B58"/>
    <mergeCell ref="C56:C58"/>
    <mergeCell ref="D56:D58"/>
    <mergeCell ref="E56:E58"/>
    <mergeCell ref="J56:J58"/>
    <mergeCell ref="G56:G58"/>
    <mergeCell ref="H56:H58"/>
    <mergeCell ref="I56:I58"/>
    <mergeCell ref="Q59:Q61"/>
    <mergeCell ref="H59:H61"/>
    <mergeCell ref="I59:I61"/>
    <mergeCell ref="Q50:Q52"/>
    <mergeCell ref="A50:A52"/>
    <mergeCell ref="B50:B52"/>
    <mergeCell ref="C50:C52"/>
    <mergeCell ref="K47:K49"/>
    <mergeCell ref="D50:D52"/>
    <mergeCell ref="E50:E52"/>
    <mergeCell ref="F50:F52"/>
    <mergeCell ref="G50:G52"/>
    <mergeCell ref="F47:F49"/>
    <mergeCell ref="K50:K52"/>
    <mergeCell ref="J50:J52"/>
    <mergeCell ref="J47:J49"/>
    <mergeCell ref="L47:L49"/>
    <mergeCell ref="H47:H49"/>
    <mergeCell ref="I47:I49"/>
    <mergeCell ref="A47:A49"/>
    <mergeCell ref="B47:B49"/>
    <mergeCell ref="C47:C49"/>
    <mergeCell ref="D47:D49"/>
    <mergeCell ref="E47:E49"/>
    <mergeCell ref="M7:P7"/>
    <mergeCell ref="Q9:Q12"/>
    <mergeCell ref="J44:J46"/>
    <mergeCell ref="L44:L46"/>
    <mergeCell ref="Q44:Q46"/>
    <mergeCell ref="Q47:Q49"/>
    <mergeCell ref="I9:I12"/>
    <mergeCell ref="K9:K12"/>
    <mergeCell ref="Q53:Q55"/>
    <mergeCell ref="L50:L52"/>
    <mergeCell ref="K53:K55"/>
    <mergeCell ref="J53:J55"/>
    <mergeCell ref="L53:L55"/>
    <mergeCell ref="Q35:Q37"/>
    <mergeCell ref="L38:L40"/>
    <mergeCell ref="L35:L37"/>
    <mergeCell ref="Q41:Q43"/>
    <mergeCell ref="Q38:Q40"/>
    <mergeCell ref="J9:J12"/>
    <mergeCell ref="L9:L12"/>
    <mergeCell ref="Q17:Q19"/>
    <mergeCell ref="I17:I19"/>
    <mergeCell ref="K17:K19"/>
    <mergeCell ref="J23:J25"/>
    <mergeCell ref="A44:A46"/>
    <mergeCell ref="B44:B46"/>
    <mergeCell ref="C44:C46"/>
    <mergeCell ref="D44:D46"/>
    <mergeCell ref="E44:E46"/>
    <mergeCell ref="G47:G49"/>
    <mergeCell ref="K44:K46"/>
    <mergeCell ref="A9:A12"/>
    <mergeCell ref="B9:B12"/>
    <mergeCell ref="C9:C12"/>
    <mergeCell ref="D9:D12"/>
    <mergeCell ref="E9:E12"/>
    <mergeCell ref="F9:F12"/>
    <mergeCell ref="G9:G12"/>
    <mergeCell ref="H9:H12"/>
    <mergeCell ref="F44:F46"/>
    <mergeCell ref="G44:G46"/>
    <mergeCell ref="H44:H46"/>
    <mergeCell ref="H17:H19"/>
    <mergeCell ref="A20:A22"/>
    <mergeCell ref="B20:B22"/>
    <mergeCell ref="C20:C22"/>
    <mergeCell ref="D20:D22"/>
    <mergeCell ref="E20:E22"/>
  </mergeCells>
  <dataValidations count="7">
    <dataValidation type="list" allowBlank="1" showErrorMessage="1" sqref="N13:N15 N17:N18 N20:N21 N23:N24 N26:N27 N32:N33 N29:N30 N35:N36 N38:N39 N41:N42 N44:N45 N47:N48 N50:N51 N53:N54 N56:N57 N59:N60 N62:N63 N65:N66 N68:N69 N71:N74 N9:N11">
      <formula1>"Planifié,Réalisé"</formula1>
    </dataValidation>
    <dataValidation type="list" allowBlank="1" showErrorMessage="1" sqref="B13:B75">
      <formula1>"régie,cogestion"</formula1>
    </dataValidation>
    <dataValidation type="list" allowBlank="1" showErrorMessage="1" sqref="B65536:B65985 IW65537:IW65986 SS65537:SS65986 ACO65537:ACO65986 AMK65537:AMK65986 AWG65537:AWG65986 BGC65537:BGC65986 BPY65537:BPY65986 BZU65537:BZU65986 CJQ65537:CJQ65986 CTM65537:CTM65986 DDI65537:DDI65986 DNE65537:DNE65986 DXA65537:DXA65986 EGW65537:EGW65986 EQS65537:EQS65986 FAO65537:FAO65986 FKK65537:FKK65986 FUG65537:FUG65986 GEC65537:GEC65986 GNY65537:GNY65986 GXU65537:GXU65986 HHQ65537:HHQ65986 HRM65537:HRM65986 IBI65537:IBI65986 ILE65537:ILE65986 IVA65537:IVA65986 JEW65537:JEW65986 JOS65537:JOS65986 JYO65537:JYO65986 KIK65537:KIK65986 KSG65537:KSG65986 LCC65537:LCC65986 LLY65537:LLY65986 LVU65537:LVU65986 MFQ65537:MFQ65986 MPM65537:MPM65986 MZI65537:MZI65986 NJE65537:NJE65986 NTA65537:NTA65986 OCW65537:OCW65986 OMS65537:OMS65986 OWO65537:OWO65986 PGK65537:PGK65986 PQG65537:PQG65986 QAC65537:QAC65986 QJY65537:QJY65986 QTU65537:QTU65986 RDQ65537:RDQ65986 RNM65537:RNM65986 RXI65537:RXI65986 SHE65537:SHE65986 SRA65537:SRA65986 TAW65537:TAW65986 TKS65537:TKS65986 TUO65537:TUO65986 UEK65537:UEK65986 UOG65537:UOG65986 UYC65537:UYC65986 VHY65537:VHY65986 VRU65537:VRU65986 WBQ65537:WBQ65986 WLM65537:WLM65986 WVI65537:WVI65986 B131072:B131521 IW131073:IW131522 SS131073:SS131522 ACO131073:ACO131522 AMK131073:AMK131522 AWG131073:AWG131522 BGC131073:BGC131522 BPY131073:BPY131522 BZU131073:BZU131522 CJQ131073:CJQ131522 CTM131073:CTM131522 DDI131073:DDI131522 DNE131073:DNE131522 DXA131073:DXA131522 EGW131073:EGW131522 EQS131073:EQS131522 FAO131073:FAO131522 FKK131073:FKK131522 FUG131073:FUG131522 GEC131073:GEC131522 GNY131073:GNY131522 GXU131073:GXU131522 HHQ131073:HHQ131522 HRM131073:HRM131522 IBI131073:IBI131522 ILE131073:ILE131522 IVA131073:IVA131522 JEW131073:JEW131522 JOS131073:JOS131522 JYO131073:JYO131522 KIK131073:KIK131522 KSG131073:KSG131522 LCC131073:LCC131522 LLY131073:LLY131522 LVU131073:LVU131522 MFQ131073:MFQ131522 MPM131073:MPM131522 MZI131073:MZI131522 NJE131073:NJE131522 NTA131073:NTA131522 OCW131073:OCW131522 OMS131073:OMS131522 OWO131073:OWO131522 PGK131073:PGK131522 PQG131073:PQG131522 QAC131073:QAC131522 QJY131073:QJY131522 QTU131073:QTU131522 RDQ131073:RDQ131522 RNM131073:RNM131522 RXI131073:RXI131522 SHE131073:SHE131522 SRA131073:SRA131522 TAW131073:TAW131522 TKS131073:TKS131522 TUO131073:TUO131522 UEK131073:UEK131522 UOG131073:UOG131522 UYC131073:UYC131522 VHY131073:VHY131522 VRU131073:VRU131522 WBQ131073:WBQ131522 WLM131073:WLM131522 WVI131073:WVI131522 B196608:B197057 IW196609:IW197058 SS196609:SS197058 ACO196609:ACO197058 AMK196609:AMK197058 AWG196609:AWG197058 BGC196609:BGC197058 BPY196609:BPY197058 BZU196609:BZU197058 CJQ196609:CJQ197058 CTM196609:CTM197058 DDI196609:DDI197058 DNE196609:DNE197058 DXA196609:DXA197058 EGW196609:EGW197058 EQS196609:EQS197058 FAO196609:FAO197058 FKK196609:FKK197058 FUG196609:FUG197058 GEC196609:GEC197058 GNY196609:GNY197058 GXU196609:GXU197058 HHQ196609:HHQ197058 HRM196609:HRM197058 IBI196609:IBI197058 ILE196609:ILE197058 IVA196609:IVA197058 JEW196609:JEW197058 JOS196609:JOS197058 JYO196609:JYO197058 KIK196609:KIK197058 KSG196609:KSG197058 LCC196609:LCC197058 LLY196609:LLY197058 LVU196609:LVU197058 MFQ196609:MFQ197058 MPM196609:MPM197058 MZI196609:MZI197058 NJE196609:NJE197058 NTA196609:NTA197058 OCW196609:OCW197058 OMS196609:OMS197058 OWO196609:OWO197058 PGK196609:PGK197058 PQG196609:PQG197058 QAC196609:QAC197058 QJY196609:QJY197058 QTU196609:QTU197058 RDQ196609:RDQ197058 RNM196609:RNM197058 RXI196609:RXI197058 SHE196609:SHE197058 SRA196609:SRA197058 TAW196609:TAW197058 TKS196609:TKS197058 TUO196609:TUO197058 UEK196609:UEK197058 UOG196609:UOG197058 UYC196609:UYC197058 VHY196609:VHY197058 VRU196609:VRU197058 WBQ196609:WBQ197058 WLM196609:WLM197058 WVI196609:WVI197058 B262144:B262593 IW262145:IW262594 SS262145:SS262594 ACO262145:ACO262594 AMK262145:AMK262594 AWG262145:AWG262594 BGC262145:BGC262594 BPY262145:BPY262594 BZU262145:BZU262594 CJQ262145:CJQ262594 CTM262145:CTM262594 DDI262145:DDI262594 DNE262145:DNE262594 DXA262145:DXA262594 EGW262145:EGW262594 EQS262145:EQS262594 FAO262145:FAO262594 FKK262145:FKK262594 FUG262145:FUG262594 GEC262145:GEC262594 GNY262145:GNY262594 GXU262145:GXU262594 HHQ262145:HHQ262594 HRM262145:HRM262594 IBI262145:IBI262594 ILE262145:ILE262594 IVA262145:IVA262594 JEW262145:JEW262594 JOS262145:JOS262594 JYO262145:JYO262594 KIK262145:KIK262594 KSG262145:KSG262594 LCC262145:LCC262594 LLY262145:LLY262594 LVU262145:LVU262594 MFQ262145:MFQ262594 MPM262145:MPM262594 MZI262145:MZI262594 NJE262145:NJE262594 NTA262145:NTA262594 OCW262145:OCW262594 OMS262145:OMS262594 OWO262145:OWO262594 PGK262145:PGK262594 PQG262145:PQG262594 QAC262145:QAC262594 QJY262145:QJY262594 QTU262145:QTU262594 RDQ262145:RDQ262594 RNM262145:RNM262594 RXI262145:RXI262594 SHE262145:SHE262594 SRA262145:SRA262594 TAW262145:TAW262594 TKS262145:TKS262594 TUO262145:TUO262594 UEK262145:UEK262594 UOG262145:UOG262594 UYC262145:UYC262594 VHY262145:VHY262594 VRU262145:VRU262594 WBQ262145:WBQ262594 WLM262145:WLM262594 WVI262145:WVI262594 B327680:B328129 IW327681:IW328130 SS327681:SS328130 ACO327681:ACO328130 AMK327681:AMK328130 AWG327681:AWG328130 BGC327681:BGC328130 BPY327681:BPY328130 BZU327681:BZU328130 CJQ327681:CJQ328130 CTM327681:CTM328130 DDI327681:DDI328130 DNE327681:DNE328130 DXA327681:DXA328130 EGW327681:EGW328130 EQS327681:EQS328130 FAO327681:FAO328130 FKK327681:FKK328130 FUG327681:FUG328130 GEC327681:GEC328130 GNY327681:GNY328130 GXU327681:GXU328130 HHQ327681:HHQ328130 HRM327681:HRM328130 IBI327681:IBI328130 ILE327681:ILE328130 IVA327681:IVA328130 JEW327681:JEW328130 JOS327681:JOS328130 JYO327681:JYO328130 KIK327681:KIK328130 KSG327681:KSG328130 LCC327681:LCC328130 LLY327681:LLY328130 LVU327681:LVU328130 MFQ327681:MFQ328130 MPM327681:MPM328130 MZI327681:MZI328130 NJE327681:NJE328130 NTA327681:NTA328130 OCW327681:OCW328130 OMS327681:OMS328130 OWO327681:OWO328130 PGK327681:PGK328130 PQG327681:PQG328130 QAC327681:QAC328130 QJY327681:QJY328130 QTU327681:QTU328130 RDQ327681:RDQ328130 RNM327681:RNM328130 RXI327681:RXI328130 SHE327681:SHE328130 SRA327681:SRA328130 TAW327681:TAW328130 TKS327681:TKS328130 TUO327681:TUO328130 UEK327681:UEK328130 UOG327681:UOG328130 UYC327681:UYC328130 VHY327681:VHY328130 VRU327681:VRU328130 WBQ327681:WBQ328130 WLM327681:WLM328130 WVI327681:WVI328130 B393216:B393665 IW393217:IW393666 SS393217:SS393666 ACO393217:ACO393666 AMK393217:AMK393666 AWG393217:AWG393666 BGC393217:BGC393666 BPY393217:BPY393666 BZU393217:BZU393666 CJQ393217:CJQ393666 CTM393217:CTM393666 DDI393217:DDI393666 DNE393217:DNE393666 DXA393217:DXA393666 EGW393217:EGW393666 EQS393217:EQS393666 FAO393217:FAO393666 FKK393217:FKK393666 FUG393217:FUG393666 GEC393217:GEC393666 GNY393217:GNY393666 GXU393217:GXU393666 HHQ393217:HHQ393666 HRM393217:HRM393666 IBI393217:IBI393666 ILE393217:ILE393666 IVA393217:IVA393666 JEW393217:JEW393666 JOS393217:JOS393666 JYO393217:JYO393666 KIK393217:KIK393666 KSG393217:KSG393666 LCC393217:LCC393666 LLY393217:LLY393666 LVU393217:LVU393666 MFQ393217:MFQ393666 MPM393217:MPM393666 MZI393217:MZI393666 NJE393217:NJE393666 NTA393217:NTA393666 OCW393217:OCW393666 OMS393217:OMS393666 OWO393217:OWO393666 PGK393217:PGK393666 PQG393217:PQG393666 QAC393217:QAC393666 QJY393217:QJY393666 QTU393217:QTU393666 RDQ393217:RDQ393666 RNM393217:RNM393666 RXI393217:RXI393666 SHE393217:SHE393666 SRA393217:SRA393666 TAW393217:TAW393666 TKS393217:TKS393666 TUO393217:TUO393666 UEK393217:UEK393666 UOG393217:UOG393666 UYC393217:UYC393666 VHY393217:VHY393666 VRU393217:VRU393666 WBQ393217:WBQ393666 WLM393217:WLM393666 WVI393217:WVI393666 B458752:B459201 IW458753:IW459202 SS458753:SS459202 ACO458753:ACO459202 AMK458753:AMK459202 AWG458753:AWG459202 BGC458753:BGC459202 BPY458753:BPY459202 BZU458753:BZU459202 CJQ458753:CJQ459202 CTM458753:CTM459202 DDI458753:DDI459202 DNE458753:DNE459202 DXA458753:DXA459202 EGW458753:EGW459202 EQS458753:EQS459202 FAO458753:FAO459202 FKK458753:FKK459202 FUG458753:FUG459202 GEC458753:GEC459202 GNY458753:GNY459202 GXU458753:GXU459202 HHQ458753:HHQ459202 HRM458753:HRM459202 IBI458753:IBI459202 ILE458753:ILE459202 IVA458753:IVA459202 JEW458753:JEW459202 JOS458753:JOS459202 JYO458753:JYO459202 KIK458753:KIK459202 KSG458753:KSG459202 LCC458753:LCC459202 LLY458753:LLY459202 LVU458753:LVU459202 MFQ458753:MFQ459202 MPM458753:MPM459202 MZI458753:MZI459202 NJE458753:NJE459202 NTA458753:NTA459202 OCW458753:OCW459202 OMS458753:OMS459202 OWO458753:OWO459202 PGK458753:PGK459202 PQG458753:PQG459202 QAC458753:QAC459202 QJY458753:QJY459202 QTU458753:QTU459202 RDQ458753:RDQ459202 RNM458753:RNM459202 RXI458753:RXI459202 SHE458753:SHE459202 SRA458753:SRA459202 TAW458753:TAW459202 TKS458753:TKS459202 TUO458753:TUO459202 UEK458753:UEK459202 UOG458753:UOG459202 UYC458753:UYC459202 VHY458753:VHY459202 VRU458753:VRU459202 WBQ458753:WBQ459202 WLM458753:WLM459202 WVI458753:WVI459202 B524288:B524737 IW524289:IW524738 SS524289:SS524738 ACO524289:ACO524738 AMK524289:AMK524738 AWG524289:AWG524738 BGC524289:BGC524738 BPY524289:BPY524738 BZU524289:BZU524738 CJQ524289:CJQ524738 CTM524289:CTM524738 DDI524289:DDI524738 DNE524289:DNE524738 DXA524289:DXA524738 EGW524289:EGW524738 EQS524289:EQS524738 FAO524289:FAO524738 FKK524289:FKK524738 FUG524289:FUG524738 GEC524289:GEC524738 GNY524289:GNY524738 GXU524289:GXU524738 HHQ524289:HHQ524738 HRM524289:HRM524738 IBI524289:IBI524738 ILE524289:ILE524738 IVA524289:IVA524738 JEW524289:JEW524738 JOS524289:JOS524738 JYO524289:JYO524738 KIK524289:KIK524738 KSG524289:KSG524738 LCC524289:LCC524738 LLY524289:LLY524738 LVU524289:LVU524738 MFQ524289:MFQ524738 MPM524289:MPM524738 MZI524289:MZI524738 NJE524289:NJE524738 NTA524289:NTA524738 OCW524289:OCW524738 OMS524289:OMS524738 OWO524289:OWO524738 PGK524289:PGK524738 PQG524289:PQG524738 QAC524289:QAC524738 QJY524289:QJY524738 QTU524289:QTU524738 RDQ524289:RDQ524738 RNM524289:RNM524738 RXI524289:RXI524738 SHE524289:SHE524738 SRA524289:SRA524738 TAW524289:TAW524738 TKS524289:TKS524738 TUO524289:TUO524738 UEK524289:UEK524738 UOG524289:UOG524738 UYC524289:UYC524738 VHY524289:VHY524738 VRU524289:VRU524738 WBQ524289:WBQ524738 WLM524289:WLM524738 WVI524289:WVI524738 B589824:B590273 IW589825:IW590274 SS589825:SS590274 ACO589825:ACO590274 AMK589825:AMK590274 AWG589825:AWG590274 BGC589825:BGC590274 BPY589825:BPY590274 BZU589825:BZU590274 CJQ589825:CJQ590274 CTM589825:CTM590274 DDI589825:DDI590274 DNE589825:DNE590274 DXA589825:DXA590274 EGW589825:EGW590274 EQS589825:EQS590274 FAO589825:FAO590274 FKK589825:FKK590274 FUG589825:FUG590274 GEC589825:GEC590274 GNY589825:GNY590274 GXU589825:GXU590274 HHQ589825:HHQ590274 HRM589825:HRM590274 IBI589825:IBI590274 ILE589825:ILE590274 IVA589825:IVA590274 JEW589825:JEW590274 JOS589825:JOS590274 JYO589825:JYO590274 KIK589825:KIK590274 KSG589825:KSG590274 LCC589825:LCC590274 LLY589825:LLY590274 LVU589825:LVU590274 MFQ589825:MFQ590274 MPM589825:MPM590274 MZI589825:MZI590274 NJE589825:NJE590274 NTA589825:NTA590274 OCW589825:OCW590274 OMS589825:OMS590274 OWO589825:OWO590274 PGK589825:PGK590274 PQG589825:PQG590274 QAC589825:QAC590274 QJY589825:QJY590274 QTU589825:QTU590274 RDQ589825:RDQ590274 RNM589825:RNM590274 RXI589825:RXI590274 SHE589825:SHE590274 SRA589825:SRA590274 TAW589825:TAW590274 TKS589825:TKS590274 TUO589825:TUO590274 UEK589825:UEK590274 UOG589825:UOG590274 UYC589825:UYC590274 VHY589825:VHY590274 VRU589825:VRU590274 WBQ589825:WBQ590274 WLM589825:WLM590274 WVI589825:WVI590274 B655360:B655809 IW655361:IW655810 SS655361:SS655810 ACO655361:ACO655810 AMK655361:AMK655810 AWG655361:AWG655810 BGC655361:BGC655810 BPY655361:BPY655810 BZU655361:BZU655810 CJQ655361:CJQ655810 CTM655361:CTM655810 DDI655361:DDI655810 DNE655361:DNE655810 DXA655361:DXA655810 EGW655361:EGW655810 EQS655361:EQS655810 FAO655361:FAO655810 FKK655361:FKK655810 FUG655361:FUG655810 GEC655361:GEC655810 GNY655361:GNY655810 GXU655361:GXU655810 HHQ655361:HHQ655810 HRM655361:HRM655810 IBI655361:IBI655810 ILE655361:ILE655810 IVA655361:IVA655810 JEW655361:JEW655810 JOS655361:JOS655810 JYO655361:JYO655810 KIK655361:KIK655810 KSG655361:KSG655810 LCC655361:LCC655810 LLY655361:LLY655810 LVU655361:LVU655810 MFQ655361:MFQ655810 MPM655361:MPM655810 MZI655361:MZI655810 NJE655361:NJE655810 NTA655361:NTA655810 OCW655361:OCW655810 OMS655361:OMS655810 OWO655361:OWO655810 PGK655361:PGK655810 PQG655361:PQG655810 QAC655361:QAC655810 QJY655361:QJY655810 QTU655361:QTU655810 RDQ655361:RDQ655810 RNM655361:RNM655810 RXI655361:RXI655810 SHE655361:SHE655810 SRA655361:SRA655810 TAW655361:TAW655810 TKS655361:TKS655810 TUO655361:TUO655810 UEK655361:UEK655810 UOG655361:UOG655810 UYC655361:UYC655810 VHY655361:VHY655810 VRU655361:VRU655810 WBQ655361:WBQ655810 WLM655361:WLM655810 WVI655361:WVI655810 B720896:B721345 IW720897:IW721346 SS720897:SS721346 ACO720897:ACO721346 AMK720897:AMK721346 AWG720897:AWG721346 BGC720897:BGC721346 BPY720897:BPY721346 BZU720897:BZU721346 CJQ720897:CJQ721346 CTM720897:CTM721346 DDI720897:DDI721346 DNE720897:DNE721346 DXA720897:DXA721346 EGW720897:EGW721346 EQS720897:EQS721346 FAO720897:FAO721346 FKK720897:FKK721346 FUG720897:FUG721346 GEC720897:GEC721346 GNY720897:GNY721346 GXU720897:GXU721346 HHQ720897:HHQ721346 HRM720897:HRM721346 IBI720897:IBI721346 ILE720897:ILE721346 IVA720897:IVA721346 JEW720897:JEW721346 JOS720897:JOS721346 JYO720897:JYO721346 KIK720897:KIK721346 KSG720897:KSG721346 LCC720897:LCC721346 LLY720897:LLY721346 LVU720897:LVU721346 MFQ720897:MFQ721346 MPM720897:MPM721346 MZI720897:MZI721346 NJE720897:NJE721346 NTA720897:NTA721346 OCW720897:OCW721346 OMS720897:OMS721346 OWO720897:OWO721346 PGK720897:PGK721346 PQG720897:PQG721346 QAC720897:QAC721346 QJY720897:QJY721346 QTU720897:QTU721346 RDQ720897:RDQ721346 RNM720897:RNM721346 RXI720897:RXI721346 SHE720897:SHE721346 SRA720897:SRA721346 TAW720897:TAW721346 TKS720897:TKS721346 TUO720897:TUO721346 UEK720897:UEK721346 UOG720897:UOG721346 UYC720897:UYC721346 VHY720897:VHY721346 VRU720897:VRU721346 WBQ720897:WBQ721346 WLM720897:WLM721346 WVI720897:WVI721346 B786432:B786881 IW786433:IW786882 SS786433:SS786882 ACO786433:ACO786882 AMK786433:AMK786882 AWG786433:AWG786882 BGC786433:BGC786882 BPY786433:BPY786882 BZU786433:BZU786882 CJQ786433:CJQ786882 CTM786433:CTM786882 DDI786433:DDI786882 DNE786433:DNE786882 DXA786433:DXA786882 EGW786433:EGW786882 EQS786433:EQS786882 FAO786433:FAO786882 FKK786433:FKK786882 FUG786433:FUG786882 GEC786433:GEC786882 GNY786433:GNY786882 GXU786433:GXU786882 HHQ786433:HHQ786882 HRM786433:HRM786882 IBI786433:IBI786882 ILE786433:ILE786882 IVA786433:IVA786882 JEW786433:JEW786882 JOS786433:JOS786882 JYO786433:JYO786882 KIK786433:KIK786882 KSG786433:KSG786882 LCC786433:LCC786882 LLY786433:LLY786882 LVU786433:LVU786882 MFQ786433:MFQ786882 MPM786433:MPM786882 MZI786433:MZI786882 NJE786433:NJE786882 NTA786433:NTA786882 OCW786433:OCW786882 OMS786433:OMS786882 OWO786433:OWO786882 PGK786433:PGK786882 PQG786433:PQG786882 QAC786433:QAC786882 QJY786433:QJY786882 QTU786433:QTU786882 RDQ786433:RDQ786882 RNM786433:RNM786882 RXI786433:RXI786882 SHE786433:SHE786882 SRA786433:SRA786882 TAW786433:TAW786882 TKS786433:TKS786882 TUO786433:TUO786882 UEK786433:UEK786882 UOG786433:UOG786882 UYC786433:UYC786882 VHY786433:VHY786882 VRU786433:VRU786882 WBQ786433:WBQ786882 WLM786433:WLM786882 WVI786433:WVI786882 B851968:B852417 IW851969:IW852418 SS851969:SS852418 ACO851969:ACO852418 AMK851969:AMK852418 AWG851969:AWG852418 BGC851969:BGC852418 BPY851969:BPY852418 BZU851969:BZU852418 CJQ851969:CJQ852418 CTM851969:CTM852418 DDI851969:DDI852418 DNE851969:DNE852418 DXA851969:DXA852418 EGW851969:EGW852418 EQS851969:EQS852418 FAO851969:FAO852418 FKK851969:FKK852418 FUG851969:FUG852418 GEC851969:GEC852418 GNY851969:GNY852418 GXU851969:GXU852418 HHQ851969:HHQ852418 HRM851969:HRM852418 IBI851969:IBI852418 ILE851969:ILE852418 IVA851969:IVA852418 JEW851969:JEW852418 JOS851969:JOS852418 JYO851969:JYO852418 KIK851969:KIK852418 KSG851969:KSG852418 LCC851969:LCC852418 LLY851969:LLY852418 LVU851969:LVU852418 MFQ851969:MFQ852418 MPM851969:MPM852418 MZI851969:MZI852418 NJE851969:NJE852418 NTA851969:NTA852418 OCW851969:OCW852418 OMS851969:OMS852418 OWO851969:OWO852418 PGK851969:PGK852418 PQG851969:PQG852418 QAC851969:QAC852418 QJY851969:QJY852418 QTU851969:QTU852418 RDQ851969:RDQ852418 RNM851969:RNM852418 RXI851969:RXI852418 SHE851969:SHE852418 SRA851969:SRA852418 TAW851969:TAW852418 TKS851969:TKS852418 TUO851969:TUO852418 UEK851969:UEK852418 UOG851969:UOG852418 UYC851969:UYC852418 VHY851969:VHY852418 VRU851969:VRU852418 WBQ851969:WBQ852418 WLM851969:WLM852418 WVI851969:WVI852418 B917504:B917953 IW917505:IW917954 SS917505:SS917954 ACO917505:ACO917954 AMK917505:AMK917954 AWG917505:AWG917954 BGC917505:BGC917954 BPY917505:BPY917954 BZU917505:BZU917954 CJQ917505:CJQ917954 CTM917505:CTM917954 DDI917505:DDI917954 DNE917505:DNE917954 DXA917505:DXA917954 EGW917505:EGW917954 EQS917505:EQS917954 FAO917505:FAO917954 FKK917505:FKK917954 FUG917505:FUG917954 GEC917505:GEC917954 GNY917505:GNY917954 GXU917505:GXU917954 HHQ917505:HHQ917954 HRM917505:HRM917954 IBI917505:IBI917954 ILE917505:ILE917954 IVA917505:IVA917954 JEW917505:JEW917954 JOS917505:JOS917954 JYO917505:JYO917954 KIK917505:KIK917954 KSG917505:KSG917954 LCC917505:LCC917954 LLY917505:LLY917954 LVU917505:LVU917954 MFQ917505:MFQ917954 MPM917505:MPM917954 MZI917505:MZI917954 NJE917505:NJE917954 NTA917505:NTA917954 OCW917505:OCW917954 OMS917505:OMS917954 OWO917505:OWO917954 PGK917505:PGK917954 PQG917505:PQG917954 QAC917505:QAC917954 QJY917505:QJY917954 QTU917505:QTU917954 RDQ917505:RDQ917954 RNM917505:RNM917954 RXI917505:RXI917954 SHE917505:SHE917954 SRA917505:SRA917954 TAW917505:TAW917954 TKS917505:TKS917954 TUO917505:TUO917954 UEK917505:UEK917954 UOG917505:UOG917954 UYC917505:UYC917954 VHY917505:VHY917954 VRU917505:VRU917954 WBQ917505:WBQ917954 WLM917505:WLM917954 WVI917505:WVI917954 B983040:B983489 IW983041:IW983490 SS983041:SS983490 ACO983041:ACO983490 AMK983041:AMK983490 AWG983041:AWG983490 BGC983041:BGC983490 BPY983041:BPY983490 BZU983041:BZU983490 CJQ983041:CJQ983490 CTM983041:CTM983490 DDI983041:DDI983490 DNE983041:DNE983490 DXA983041:DXA983490 EGW983041:EGW983490 EQS983041:EQS983490 FAO983041:FAO983490 FKK983041:FKK983490 FUG983041:FUG983490 GEC983041:GEC983490 GNY983041:GNY983490 GXU983041:GXU983490 HHQ983041:HHQ983490 HRM983041:HRM983490 IBI983041:IBI983490 ILE983041:ILE983490 IVA983041:IVA983490 JEW983041:JEW983490 JOS983041:JOS983490 JYO983041:JYO983490 KIK983041:KIK983490 KSG983041:KSG983490 LCC983041:LCC983490 LLY983041:LLY983490 LVU983041:LVU983490 MFQ983041:MFQ983490 MPM983041:MPM983490 MZI983041:MZI983490 NJE983041:NJE983490 NTA983041:NTA983490 OCW983041:OCW983490 OMS983041:OMS983490 OWO983041:OWO983490 PGK983041:PGK983490 PQG983041:PQG983490 QAC983041:QAC983490 QJY983041:QJY983490 QTU983041:QTU983490 RDQ983041:RDQ983490 RNM983041:RNM983490 RXI983041:RXI983490 SHE983041:SHE983490 SRA983041:SRA983490 TAW983041:TAW983490 TKS983041:TKS983490 TUO983041:TUO983490 UEK983041:UEK983490 UOG983041:UOG983490 UYC983041:UYC983490 VHY983041:VHY983490 VRU983041:VRU983490 WBQ983041:WBQ983490 WLM983041:WLM983490 WVI983041:WVI983490 B76:B449 WVI9:WVI450 IW9:IW450 SS9:SS450 ACO9:ACO450 AMK9:AMK450 AWG9:AWG450 BGC9:BGC450 BPY9:BPY450 BZU9:BZU450 CJQ9:CJQ450 CTM9:CTM450 DDI9:DDI450 DNE9:DNE450 DXA9:DXA450 EGW9:EGW450 EQS9:EQS450 FAO9:FAO450 FKK9:FKK450 FUG9:FUG450 GEC9:GEC450 GNY9:GNY450 GXU9:GXU450 HHQ9:HHQ450 HRM9:HRM450 IBI9:IBI450 ILE9:ILE450 IVA9:IVA450 JEW9:JEW450 JOS9:JOS450 JYO9:JYO450 KIK9:KIK450 KSG9:KSG450 LCC9:LCC450 LLY9:LLY450 LVU9:LVU450 MFQ9:MFQ450 MPM9:MPM450 MZI9:MZI450 NJE9:NJE450 NTA9:NTA450 OCW9:OCW450 OMS9:OMS450 OWO9:OWO450 PGK9:PGK450 PQG9:PQG450 QAC9:QAC450 QJY9:QJY450 QTU9:QTU450 RDQ9:RDQ450 RNM9:RNM450 RXI9:RXI450 SHE9:SHE450 SRA9:SRA450 TAW9:TAW450 TKS9:TKS450 TUO9:TUO450 UEK9:UEK450 UOG9:UOG450 UYC9:UYC450 VHY9:VHY450 VRU9:VRU450 WBQ9:WBQ450 WLM9:WLM450">
      <formula1>"State-managed,Co-management"</formula1>
      <formula2>0</formula2>
    </dataValidation>
    <dataValidation type="list" allowBlank="1" showErrorMessage="1" sqref="E65536:E65985 IZ65537:IZ65986 SV65537:SV65986 ACR65537:ACR65986 AMN65537:AMN65986 AWJ65537:AWJ65986 BGF65537:BGF65986 BQB65537:BQB65986 BZX65537:BZX65986 CJT65537:CJT65986 CTP65537:CTP65986 DDL65537:DDL65986 DNH65537:DNH65986 DXD65537:DXD65986 EGZ65537:EGZ65986 EQV65537:EQV65986 FAR65537:FAR65986 FKN65537:FKN65986 FUJ65537:FUJ65986 GEF65537:GEF65986 GOB65537:GOB65986 GXX65537:GXX65986 HHT65537:HHT65986 HRP65537:HRP65986 IBL65537:IBL65986 ILH65537:ILH65986 IVD65537:IVD65986 JEZ65537:JEZ65986 JOV65537:JOV65986 JYR65537:JYR65986 KIN65537:KIN65986 KSJ65537:KSJ65986 LCF65537:LCF65986 LMB65537:LMB65986 LVX65537:LVX65986 MFT65537:MFT65986 MPP65537:MPP65986 MZL65537:MZL65986 NJH65537:NJH65986 NTD65537:NTD65986 OCZ65537:OCZ65986 OMV65537:OMV65986 OWR65537:OWR65986 PGN65537:PGN65986 PQJ65537:PQJ65986 QAF65537:QAF65986 QKB65537:QKB65986 QTX65537:QTX65986 RDT65537:RDT65986 RNP65537:RNP65986 RXL65537:RXL65986 SHH65537:SHH65986 SRD65537:SRD65986 TAZ65537:TAZ65986 TKV65537:TKV65986 TUR65537:TUR65986 UEN65537:UEN65986 UOJ65537:UOJ65986 UYF65537:UYF65986 VIB65537:VIB65986 VRX65537:VRX65986 WBT65537:WBT65986 WLP65537:WLP65986 WVL65537:WVL65986 E131072:E131521 IZ131073:IZ131522 SV131073:SV131522 ACR131073:ACR131522 AMN131073:AMN131522 AWJ131073:AWJ131522 BGF131073:BGF131522 BQB131073:BQB131522 BZX131073:BZX131522 CJT131073:CJT131522 CTP131073:CTP131522 DDL131073:DDL131522 DNH131073:DNH131522 DXD131073:DXD131522 EGZ131073:EGZ131522 EQV131073:EQV131522 FAR131073:FAR131522 FKN131073:FKN131522 FUJ131073:FUJ131522 GEF131073:GEF131522 GOB131073:GOB131522 GXX131073:GXX131522 HHT131073:HHT131522 HRP131073:HRP131522 IBL131073:IBL131522 ILH131073:ILH131522 IVD131073:IVD131522 JEZ131073:JEZ131522 JOV131073:JOV131522 JYR131073:JYR131522 KIN131073:KIN131522 KSJ131073:KSJ131522 LCF131073:LCF131522 LMB131073:LMB131522 LVX131073:LVX131522 MFT131073:MFT131522 MPP131073:MPP131522 MZL131073:MZL131522 NJH131073:NJH131522 NTD131073:NTD131522 OCZ131073:OCZ131522 OMV131073:OMV131522 OWR131073:OWR131522 PGN131073:PGN131522 PQJ131073:PQJ131522 QAF131073:QAF131522 QKB131073:QKB131522 QTX131073:QTX131522 RDT131073:RDT131522 RNP131073:RNP131522 RXL131073:RXL131522 SHH131073:SHH131522 SRD131073:SRD131522 TAZ131073:TAZ131522 TKV131073:TKV131522 TUR131073:TUR131522 UEN131073:UEN131522 UOJ131073:UOJ131522 UYF131073:UYF131522 VIB131073:VIB131522 VRX131073:VRX131522 WBT131073:WBT131522 WLP131073:WLP131522 WVL131073:WVL131522 E196608:E197057 IZ196609:IZ197058 SV196609:SV197058 ACR196609:ACR197058 AMN196609:AMN197058 AWJ196609:AWJ197058 BGF196609:BGF197058 BQB196609:BQB197058 BZX196609:BZX197058 CJT196609:CJT197058 CTP196609:CTP197058 DDL196609:DDL197058 DNH196609:DNH197058 DXD196609:DXD197058 EGZ196609:EGZ197058 EQV196609:EQV197058 FAR196609:FAR197058 FKN196609:FKN197058 FUJ196609:FUJ197058 GEF196609:GEF197058 GOB196609:GOB197058 GXX196609:GXX197058 HHT196609:HHT197058 HRP196609:HRP197058 IBL196609:IBL197058 ILH196609:ILH197058 IVD196609:IVD197058 JEZ196609:JEZ197058 JOV196609:JOV197058 JYR196609:JYR197058 KIN196609:KIN197058 KSJ196609:KSJ197058 LCF196609:LCF197058 LMB196609:LMB197058 LVX196609:LVX197058 MFT196609:MFT197058 MPP196609:MPP197058 MZL196609:MZL197058 NJH196609:NJH197058 NTD196609:NTD197058 OCZ196609:OCZ197058 OMV196609:OMV197058 OWR196609:OWR197058 PGN196609:PGN197058 PQJ196609:PQJ197058 QAF196609:QAF197058 QKB196609:QKB197058 QTX196609:QTX197058 RDT196609:RDT197058 RNP196609:RNP197058 RXL196609:RXL197058 SHH196609:SHH197058 SRD196609:SRD197058 TAZ196609:TAZ197058 TKV196609:TKV197058 TUR196609:TUR197058 UEN196609:UEN197058 UOJ196609:UOJ197058 UYF196609:UYF197058 VIB196609:VIB197058 VRX196609:VRX197058 WBT196609:WBT197058 WLP196609:WLP197058 WVL196609:WVL197058 E262144:E262593 IZ262145:IZ262594 SV262145:SV262594 ACR262145:ACR262594 AMN262145:AMN262594 AWJ262145:AWJ262594 BGF262145:BGF262594 BQB262145:BQB262594 BZX262145:BZX262594 CJT262145:CJT262594 CTP262145:CTP262594 DDL262145:DDL262594 DNH262145:DNH262594 DXD262145:DXD262594 EGZ262145:EGZ262594 EQV262145:EQV262594 FAR262145:FAR262594 FKN262145:FKN262594 FUJ262145:FUJ262594 GEF262145:GEF262594 GOB262145:GOB262594 GXX262145:GXX262594 HHT262145:HHT262594 HRP262145:HRP262594 IBL262145:IBL262594 ILH262145:ILH262594 IVD262145:IVD262594 JEZ262145:JEZ262594 JOV262145:JOV262594 JYR262145:JYR262594 KIN262145:KIN262594 KSJ262145:KSJ262594 LCF262145:LCF262594 LMB262145:LMB262594 LVX262145:LVX262594 MFT262145:MFT262594 MPP262145:MPP262594 MZL262145:MZL262594 NJH262145:NJH262594 NTD262145:NTD262594 OCZ262145:OCZ262594 OMV262145:OMV262594 OWR262145:OWR262594 PGN262145:PGN262594 PQJ262145:PQJ262594 QAF262145:QAF262594 QKB262145:QKB262594 QTX262145:QTX262594 RDT262145:RDT262594 RNP262145:RNP262594 RXL262145:RXL262594 SHH262145:SHH262594 SRD262145:SRD262594 TAZ262145:TAZ262594 TKV262145:TKV262594 TUR262145:TUR262594 UEN262145:UEN262594 UOJ262145:UOJ262594 UYF262145:UYF262594 VIB262145:VIB262594 VRX262145:VRX262594 WBT262145:WBT262594 WLP262145:WLP262594 WVL262145:WVL262594 E327680:E328129 IZ327681:IZ328130 SV327681:SV328130 ACR327681:ACR328130 AMN327681:AMN328130 AWJ327681:AWJ328130 BGF327681:BGF328130 BQB327681:BQB328130 BZX327681:BZX328130 CJT327681:CJT328130 CTP327681:CTP328130 DDL327681:DDL328130 DNH327681:DNH328130 DXD327681:DXD328130 EGZ327681:EGZ328130 EQV327681:EQV328130 FAR327681:FAR328130 FKN327681:FKN328130 FUJ327681:FUJ328130 GEF327681:GEF328130 GOB327681:GOB328130 GXX327681:GXX328130 HHT327681:HHT328130 HRP327681:HRP328130 IBL327681:IBL328130 ILH327681:ILH328130 IVD327681:IVD328130 JEZ327681:JEZ328130 JOV327681:JOV328130 JYR327681:JYR328130 KIN327681:KIN328130 KSJ327681:KSJ328130 LCF327681:LCF328130 LMB327681:LMB328130 LVX327681:LVX328130 MFT327681:MFT328130 MPP327681:MPP328130 MZL327681:MZL328130 NJH327681:NJH328130 NTD327681:NTD328130 OCZ327681:OCZ328130 OMV327681:OMV328130 OWR327681:OWR328130 PGN327681:PGN328130 PQJ327681:PQJ328130 QAF327681:QAF328130 QKB327681:QKB328130 QTX327681:QTX328130 RDT327681:RDT328130 RNP327681:RNP328130 RXL327681:RXL328130 SHH327681:SHH328130 SRD327681:SRD328130 TAZ327681:TAZ328130 TKV327681:TKV328130 TUR327681:TUR328130 UEN327681:UEN328130 UOJ327681:UOJ328130 UYF327681:UYF328130 VIB327681:VIB328130 VRX327681:VRX328130 WBT327681:WBT328130 WLP327681:WLP328130 WVL327681:WVL328130 E393216:E393665 IZ393217:IZ393666 SV393217:SV393666 ACR393217:ACR393666 AMN393217:AMN393666 AWJ393217:AWJ393666 BGF393217:BGF393666 BQB393217:BQB393666 BZX393217:BZX393666 CJT393217:CJT393666 CTP393217:CTP393666 DDL393217:DDL393666 DNH393217:DNH393666 DXD393217:DXD393666 EGZ393217:EGZ393666 EQV393217:EQV393666 FAR393217:FAR393666 FKN393217:FKN393666 FUJ393217:FUJ393666 GEF393217:GEF393666 GOB393217:GOB393666 GXX393217:GXX393666 HHT393217:HHT393666 HRP393217:HRP393666 IBL393217:IBL393666 ILH393217:ILH393666 IVD393217:IVD393666 JEZ393217:JEZ393666 JOV393217:JOV393666 JYR393217:JYR393666 KIN393217:KIN393666 KSJ393217:KSJ393666 LCF393217:LCF393666 LMB393217:LMB393666 LVX393217:LVX393666 MFT393217:MFT393666 MPP393217:MPP393666 MZL393217:MZL393666 NJH393217:NJH393666 NTD393217:NTD393666 OCZ393217:OCZ393666 OMV393217:OMV393666 OWR393217:OWR393666 PGN393217:PGN393666 PQJ393217:PQJ393666 QAF393217:QAF393666 QKB393217:QKB393666 QTX393217:QTX393666 RDT393217:RDT393666 RNP393217:RNP393666 RXL393217:RXL393666 SHH393217:SHH393666 SRD393217:SRD393666 TAZ393217:TAZ393666 TKV393217:TKV393666 TUR393217:TUR393666 UEN393217:UEN393666 UOJ393217:UOJ393666 UYF393217:UYF393666 VIB393217:VIB393666 VRX393217:VRX393666 WBT393217:WBT393666 WLP393217:WLP393666 WVL393217:WVL393666 E458752:E459201 IZ458753:IZ459202 SV458753:SV459202 ACR458753:ACR459202 AMN458753:AMN459202 AWJ458753:AWJ459202 BGF458753:BGF459202 BQB458753:BQB459202 BZX458753:BZX459202 CJT458753:CJT459202 CTP458753:CTP459202 DDL458753:DDL459202 DNH458753:DNH459202 DXD458753:DXD459202 EGZ458753:EGZ459202 EQV458753:EQV459202 FAR458753:FAR459202 FKN458753:FKN459202 FUJ458753:FUJ459202 GEF458753:GEF459202 GOB458753:GOB459202 GXX458753:GXX459202 HHT458753:HHT459202 HRP458753:HRP459202 IBL458753:IBL459202 ILH458753:ILH459202 IVD458753:IVD459202 JEZ458753:JEZ459202 JOV458753:JOV459202 JYR458753:JYR459202 KIN458753:KIN459202 KSJ458753:KSJ459202 LCF458753:LCF459202 LMB458753:LMB459202 LVX458753:LVX459202 MFT458753:MFT459202 MPP458753:MPP459202 MZL458753:MZL459202 NJH458753:NJH459202 NTD458753:NTD459202 OCZ458753:OCZ459202 OMV458753:OMV459202 OWR458753:OWR459202 PGN458753:PGN459202 PQJ458753:PQJ459202 QAF458753:QAF459202 QKB458753:QKB459202 QTX458753:QTX459202 RDT458753:RDT459202 RNP458753:RNP459202 RXL458753:RXL459202 SHH458753:SHH459202 SRD458753:SRD459202 TAZ458753:TAZ459202 TKV458753:TKV459202 TUR458753:TUR459202 UEN458753:UEN459202 UOJ458753:UOJ459202 UYF458753:UYF459202 VIB458753:VIB459202 VRX458753:VRX459202 WBT458753:WBT459202 WLP458753:WLP459202 WVL458753:WVL459202 E524288:E524737 IZ524289:IZ524738 SV524289:SV524738 ACR524289:ACR524738 AMN524289:AMN524738 AWJ524289:AWJ524738 BGF524289:BGF524738 BQB524289:BQB524738 BZX524289:BZX524738 CJT524289:CJT524738 CTP524289:CTP524738 DDL524289:DDL524738 DNH524289:DNH524738 DXD524289:DXD524738 EGZ524289:EGZ524738 EQV524289:EQV524738 FAR524289:FAR524738 FKN524289:FKN524738 FUJ524289:FUJ524738 GEF524289:GEF524738 GOB524289:GOB524738 GXX524289:GXX524738 HHT524289:HHT524738 HRP524289:HRP524738 IBL524289:IBL524738 ILH524289:ILH524738 IVD524289:IVD524738 JEZ524289:JEZ524738 JOV524289:JOV524738 JYR524289:JYR524738 KIN524289:KIN524738 KSJ524289:KSJ524738 LCF524289:LCF524738 LMB524289:LMB524738 LVX524289:LVX524738 MFT524289:MFT524738 MPP524289:MPP524738 MZL524289:MZL524738 NJH524289:NJH524738 NTD524289:NTD524738 OCZ524289:OCZ524738 OMV524289:OMV524738 OWR524289:OWR524738 PGN524289:PGN524738 PQJ524289:PQJ524738 QAF524289:QAF524738 QKB524289:QKB524738 QTX524289:QTX524738 RDT524289:RDT524738 RNP524289:RNP524738 RXL524289:RXL524738 SHH524289:SHH524738 SRD524289:SRD524738 TAZ524289:TAZ524738 TKV524289:TKV524738 TUR524289:TUR524738 UEN524289:UEN524738 UOJ524289:UOJ524738 UYF524289:UYF524738 VIB524289:VIB524738 VRX524289:VRX524738 WBT524289:WBT524738 WLP524289:WLP524738 WVL524289:WVL524738 E589824:E590273 IZ589825:IZ590274 SV589825:SV590274 ACR589825:ACR590274 AMN589825:AMN590274 AWJ589825:AWJ590274 BGF589825:BGF590274 BQB589825:BQB590274 BZX589825:BZX590274 CJT589825:CJT590274 CTP589825:CTP590274 DDL589825:DDL590274 DNH589825:DNH590274 DXD589825:DXD590274 EGZ589825:EGZ590274 EQV589825:EQV590274 FAR589825:FAR590274 FKN589825:FKN590274 FUJ589825:FUJ590274 GEF589825:GEF590274 GOB589825:GOB590274 GXX589825:GXX590274 HHT589825:HHT590274 HRP589825:HRP590274 IBL589825:IBL590274 ILH589825:ILH590274 IVD589825:IVD590274 JEZ589825:JEZ590274 JOV589825:JOV590274 JYR589825:JYR590274 KIN589825:KIN590274 KSJ589825:KSJ590274 LCF589825:LCF590274 LMB589825:LMB590274 LVX589825:LVX590274 MFT589825:MFT590274 MPP589825:MPP590274 MZL589825:MZL590274 NJH589825:NJH590274 NTD589825:NTD590274 OCZ589825:OCZ590274 OMV589825:OMV590274 OWR589825:OWR590274 PGN589825:PGN590274 PQJ589825:PQJ590274 QAF589825:QAF590274 QKB589825:QKB590274 QTX589825:QTX590274 RDT589825:RDT590274 RNP589825:RNP590274 RXL589825:RXL590274 SHH589825:SHH590274 SRD589825:SRD590274 TAZ589825:TAZ590274 TKV589825:TKV590274 TUR589825:TUR590274 UEN589825:UEN590274 UOJ589825:UOJ590274 UYF589825:UYF590274 VIB589825:VIB590274 VRX589825:VRX590274 WBT589825:WBT590274 WLP589825:WLP590274 WVL589825:WVL590274 E655360:E655809 IZ655361:IZ655810 SV655361:SV655810 ACR655361:ACR655810 AMN655361:AMN655810 AWJ655361:AWJ655810 BGF655361:BGF655810 BQB655361:BQB655810 BZX655361:BZX655810 CJT655361:CJT655810 CTP655361:CTP655810 DDL655361:DDL655810 DNH655361:DNH655810 DXD655361:DXD655810 EGZ655361:EGZ655810 EQV655361:EQV655810 FAR655361:FAR655810 FKN655361:FKN655810 FUJ655361:FUJ655810 GEF655361:GEF655810 GOB655361:GOB655810 GXX655361:GXX655810 HHT655361:HHT655810 HRP655361:HRP655810 IBL655361:IBL655810 ILH655361:ILH655810 IVD655361:IVD655810 JEZ655361:JEZ655810 JOV655361:JOV655810 JYR655361:JYR655810 KIN655361:KIN655810 KSJ655361:KSJ655810 LCF655361:LCF655810 LMB655361:LMB655810 LVX655361:LVX655810 MFT655361:MFT655810 MPP655361:MPP655810 MZL655361:MZL655810 NJH655361:NJH655810 NTD655361:NTD655810 OCZ655361:OCZ655810 OMV655361:OMV655810 OWR655361:OWR655810 PGN655361:PGN655810 PQJ655361:PQJ655810 QAF655361:QAF655810 QKB655361:QKB655810 QTX655361:QTX655810 RDT655361:RDT655810 RNP655361:RNP655810 RXL655361:RXL655810 SHH655361:SHH655810 SRD655361:SRD655810 TAZ655361:TAZ655810 TKV655361:TKV655810 TUR655361:TUR655810 UEN655361:UEN655810 UOJ655361:UOJ655810 UYF655361:UYF655810 VIB655361:VIB655810 VRX655361:VRX655810 WBT655361:WBT655810 WLP655361:WLP655810 WVL655361:WVL655810 E720896:E721345 IZ720897:IZ721346 SV720897:SV721346 ACR720897:ACR721346 AMN720897:AMN721346 AWJ720897:AWJ721346 BGF720897:BGF721346 BQB720897:BQB721346 BZX720897:BZX721346 CJT720897:CJT721346 CTP720897:CTP721346 DDL720897:DDL721346 DNH720897:DNH721346 DXD720897:DXD721346 EGZ720897:EGZ721346 EQV720897:EQV721346 FAR720897:FAR721346 FKN720897:FKN721346 FUJ720897:FUJ721346 GEF720897:GEF721346 GOB720897:GOB721346 GXX720897:GXX721346 HHT720897:HHT721346 HRP720897:HRP721346 IBL720897:IBL721346 ILH720897:ILH721346 IVD720897:IVD721346 JEZ720897:JEZ721346 JOV720897:JOV721346 JYR720897:JYR721346 KIN720897:KIN721346 KSJ720897:KSJ721346 LCF720897:LCF721346 LMB720897:LMB721346 LVX720897:LVX721346 MFT720897:MFT721346 MPP720897:MPP721346 MZL720897:MZL721346 NJH720897:NJH721346 NTD720897:NTD721346 OCZ720897:OCZ721346 OMV720897:OMV721346 OWR720897:OWR721346 PGN720897:PGN721346 PQJ720897:PQJ721346 QAF720897:QAF721346 QKB720897:QKB721346 QTX720897:QTX721346 RDT720897:RDT721346 RNP720897:RNP721346 RXL720897:RXL721346 SHH720897:SHH721346 SRD720897:SRD721346 TAZ720897:TAZ721346 TKV720897:TKV721346 TUR720897:TUR721346 UEN720897:UEN721346 UOJ720897:UOJ721346 UYF720897:UYF721346 VIB720897:VIB721346 VRX720897:VRX721346 WBT720897:WBT721346 WLP720897:WLP721346 WVL720897:WVL721346 E786432:E786881 IZ786433:IZ786882 SV786433:SV786882 ACR786433:ACR786882 AMN786433:AMN786882 AWJ786433:AWJ786882 BGF786433:BGF786882 BQB786433:BQB786882 BZX786433:BZX786882 CJT786433:CJT786882 CTP786433:CTP786882 DDL786433:DDL786882 DNH786433:DNH786882 DXD786433:DXD786882 EGZ786433:EGZ786882 EQV786433:EQV786882 FAR786433:FAR786882 FKN786433:FKN786882 FUJ786433:FUJ786882 GEF786433:GEF786882 GOB786433:GOB786882 GXX786433:GXX786882 HHT786433:HHT786882 HRP786433:HRP786882 IBL786433:IBL786882 ILH786433:ILH786882 IVD786433:IVD786882 JEZ786433:JEZ786882 JOV786433:JOV786882 JYR786433:JYR786882 KIN786433:KIN786882 KSJ786433:KSJ786882 LCF786433:LCF786882 LMB786433:LMB786882 LVX786433:LVX786882 MFT786433:MFT786882 MPP786433:MPP786882 MZL786433:MZL786882 NJH786433:NJH786882 NTD786433:NTD786882 OCZ786433:OCZ786882 OMV786433:OMV786882 OWR786433:OWR786882 PGN786433:PGN786882 PQJ786433:PQJ786882 QAF786433:QAF786882 QKB786433:QKB786882 QTX786433:QTX786882 RDT786433:RDT786882 RNP786433:RNP786882 RXL786433:RXL786882 SHH786433:SHH786882 SRD786433:SRD786882 TAZ786433:TAZ786882 TKV786433:TKV786882 TUR786433:TUR786882 UEN786433:UEN786882 UOJ786433:UOJ786882 UYF786433:UYF786882 VIB786433:VIB786882 VRX786433:VRX786882 WBT786433:WBT786882 WLP786433:WLP786882 WVL786433:WVL786882 E851968:E852417 IZ851969:IZ852418 SV851969:SV852418 ACR851969:ACR852418 AMN851969:AMN852418 AWJ851969:AWJ852418 BGF851969:BGF852418 BQB851969:BQB852418 BZX851969:BZX852418 CJT851969:CJT852418 CTP851969:CTP852418 DDL851969:DDL852418 DNH851969:DNH852418 DXD851969:DXD852418 EGZ851969:EGZ852418 EQV851969:EQV852418 FAR851969:FAR852418 FKN851969:FKN852418 FUJ851969:FUJ852418 GEF851969:GEF852418 GOB851969:GOB852418 GXX851969:GXX852418 HHT851969:HHT852418 HRP851969:HRP852418 IBL851969:IBL852418 ILH851969:ILH852418 IVD851969:IVD852418 JEZ851969:JEZ852418 JOV851969:JOV852418 JYR851969:JYR852418 KIN851969:KIN852418 KSJ851969:KSJ852418 LCF851969:LCF852418 LMB851969:LMB852418 LVX851969:LVX852418 MFT851969:MFT852418 MPP851969:MPP852418 MZL851969:MZL852418 NJH851969:NJH852418 NTD851969:NTD852418 OCZ851969:OCZ852418 OMV851969:OMV852418 OWR851969:OWR852418 PGN851969:PGN852418 PQJ851969:PQJ852418 QAF851969:QAF852418 QKB851969:QKB852418 QTX851969:QTX852418 RDT851969:RDT852418 RNP851969:RNP852418 RXL851969:RXL852418 SHH851969:SHH852418 SRD851969:SRD852418 TAZ851969:TAZ852418 TKV851969:TKV852418 TUR851969:TUR852418 UEN851969:UEN852418 UOJ851969:UOJ852418 UYF851969:UYF852418 VIB851969:VIB852418 VRX851969:VRX852418 WBT851969:WBT852418 WLP851969:WLP852418 WVL851969:WVL852418 E917504:E917953 IZ917505:IZ917954 SV917505:SV917954 ACR917505:ACR917954 AMN917505:AMN917954 AWJ917505:AWJ917954 BGF917505:BGF917954 BQB917505:BQB917954 BZX917505:BZX917954 CJT917505:CJT917954 CTP917505:CTP917954 DDL917505:DDL917954 DNH917505:DNH917954 DXD917505:DXD917954 EGZ917505:EGZ917954 EQV917505:EQV917954 FAR917505:FAR917954 FKN917505:FKN917954 FUJ917505:FUJ917954 GEF917505:GEF917954 GOB917505:GOB917954 GXX917505:GXX917954 HHT917505:HHT917954 HRP917505:HRP917954 IBL917505:IBL917954 ILH917505:ILH917954 IVD917505:IVD917954 JEZ917505:JEZ917954 JOV917505:JOV917954 JYR917505:JYR917954 KIN917505:KIN917954 KSJ917505:KSJ917954 LCF917505:LCF917954 LMB917505:LMB917954 LVX917505:LVX917954 MFT917505:MFT917954 MPP917505:MPP917954 MZL917505:MZL917954 NJH917505:NJH917954 NTD917505:NTD917954 OCZ917505:OCZ917954 OMV917505:OMV917954 OWR917505:OWR917954 PGN917505:PGN917954 PQJ917505:PQJ917954 QAF917505:QAF917954 QKB917505:QKB917954 QTX917505:QTX917954 RDT917505:RDT917954 RNP917505:RNP917954 RXL917505:RXL917954 SHH917505:SHH917954 SRD917505:SRD917954 TAZ917505:TAZ917954 TKV917505:TKV917954 TUR917505:TUR917954 UEN917505:UEN917954 UOJ917505:UOJ917954 UYF917505:UYF917954 VIB917505:VIB917954 VRX917505:VRX917954 WBT917505:WBT917954 WLP917505:WLP917954 WVL917505:WVL917954 E983040:E983489 IZ983041:IZ983490 SV983041:SV983490 ACR983041:ACR983490 AMN983041:AMN983490 AWJ983041:AWJ983490 BGF983041:BGF983490 BQB983041:BQB983490 BZX983041:BZX983490 CJT983041:CJT983490 CTP983041:CTP983490 DDL983041:DDL983490 DNH983041:DNH983490 DXD983041:DXD983490 EGZ983041:EGZ983490 EQV983041:EQV983490 FAR983041:FAR983490 FKN983041:FKN983490 FUJ983041:FUJ983490 GEF983041:GEF983490 GOB983041:GOB983490 GXX983041:GXX983490 HHT983041:HHT983490 HRP983041:HRP983490 IBL983041:IBL983490 ILH983041:ILH983490 IVD983041:IVD983490 JEZ983041:JEZ983490 JOV983041:JOV983490 JYR983041:JYR983490 KIN983041:KIN983490 KSJ983041:KSJ983490 LCF983041:LCF983490 LMB983041:LMB983490 LVX983041:LVX983490 MFT983041:MFT983490 MPP983041:MPP983490 MZL983041:MZL983490 NJH983041:NJH983490 NTD983041:NTD983490 OCZ983041:OCZ983490 OMV983041:OMV983490 OWR983041:OWR983490 PGN983041:PGN983490 PQJ983041:PQJ983490 QAF983041:QAF983490 QKB983041:QKB983490 QTX983041:QTX983490 RDT983041:RDT983490 RNP983041:RNP983490 RXL983041:RXL983490 SHH983041:SHH983490 SRD983041:SRD983490 TAZ983041:TAZ983490 TKV983041:TKV983490 TUR983041:TUR983490 UEN983041:UEN983490 UOJ983041:UOJ983490 UYF983041:UYF983490 VIB983041:VIB983490 VRX983041:VRX983490 WBT983041:WBT983490 WLP983041:WLP983490 WVL983041:WVL983490 WVL9:WVL450 IZ9:IZ450 SV9:SV450 ACR9:ACR450 AMN9:AMN450 AWJ9:AWJ450 BGF9:BGF450 BQB9:BQB450 BZX9:BZX450 CJT9:CJT450 CTP9:CTP450 DDL9:DDL450 DNH9:DNH450 DXD9:DXD450 EGZ9:EGZ450 EQV9:EQV450 FAR9:FAR450 FKN9:FKN450 FUJ9:FUJ450 GEF9:GEF450 GOB9:GOB450 GXX9:GXX450 HHT9:HHT450 HRP9:HRP450 IBL9:IBL450 ILH9:ILH450 IVD9:IVD450 JEZ9:JEZ450 JOV9:JOV450 JYR9:JYR450 KIN9:KIN450 KSJ9:KSJ450 LCF9:LCF450 LMB9:LMB450 LVX9:LVX450 MFT9:MFT450 MPP9:MPP450 MZL9:MZL450 NJH9:NJH450 NTD9:NTD450 OCZ9:OCZ450 OMV9:OMV450 OWR9:OWR450 PGN9:PGN450 PQJ9:PQJ450 QAF9:QAF450 QKB9:QKB450 QTX9:QTX450 RDT9:RDT450 RNP9:RNP450 RXL9:RXL450 SHH9:SHH450 SRD9:SRD450 TAZ9:TAZ450 TKV9:TKV450 TUR9:TUR450 UEN9:UEN450 UOJ9:UOJ450 UYF9:UYF450 VIB9:VIB450 VRX9:VRX450 WBT9:WBT450 WLP9:WLP450 E17:E449">
      <formula1>$E$453:$E$459</formula1>
      <formula2>0</formula2>
    </dataValidation>
    <dataValidation type="list" allowBlank="1" showErrorMessage="1" sqref="G65537:G65986 G131073:G131522 G196609:G197058 G262145:G262594 G327681:G328130 G393217:G393666 G458753:G459202 G524289:G524738 G589825:G590274 G655361:G655810 G720897:G721346 G786433:G786882 G851969:G852418 G917505:G917954 G983041:G983490 G76:G449 WVN983041:WVN983490 WLR983041:WLR983490 WBV983041:WBV983490 VRZ983041:VRZ983490 VID983041:VID983490 UYH983041:UYH983490 UOL983041:UOL983490 UEP983041:UEP983490 TUT983041:TUT983490 TKX983041:TKX983490 TBB983041:TBB983490 SRF983041:SRF983490 SHJ983041:SHJ983490 RXN983041:RXN983490 RNR983041:RNR983490 RDV983041:RDV983490 QTZ983041:QTZ983490 QKD983041:QKD983490 QAH983041:QAH983490 PQL983041:PQL983490 PGP983041:PGP983490 OWT983041:OWT983490 OMX983041:OMX983490 ODB983041:ODB983490 NTF983041:NTF983490 NJJ983041:NJJ983490 MZN983041:MZN983490 MPR983041:MPR983490 MFV983041:MFV983490 LVZ983041:LVZ983490 LMD983041:LMD983490 LCH983041:LCH983490 KSL983041:KSL983490 KIP983041:KIP983490 JYT983041:JYT983490 JOX983041:JOX983490 JFB983041:JFB983490 IVF983041:IVF983490 ILJ983041:ILJ983490 IBN983041:IBN983490 HRR983041:HRR983490 HHV983041:HHV983490 GXZ983041:GXZ983490 GOD983041:GOD983490 GEH983041:GEH983490 FUL983041:FUL983490 FKP983041:FKP983490 FAT983041:FAT983490 EQX983041:EQX983490 EHB983041:EHB983490 DXF983041:DXF983490 DNJ983041:DNJ983490 DDN983041:DDN983490 CTR983041:CTR983490 CJV983041:CJV983490 BZZ983041:BZZ983490 BQD983041:BQD983490 BGH983041:BGH983490 AWL983041:AWL983490 AMP983041:AMP983490 ACT983041:ACT983490 SX983041:SX983490 JB983041:JB983490 WVN917505:WVN917954 WLR917505:WLR917954 WBV917505:WBV917954 VRZ917505:VRZ917954 VID917505:VID917954 UYH917505:UYH917954 UOL917505:UOL917954 UEP917505:UEP917954 TUT917505:TUT917954 TKX917505:TKX917954 TBB917505:TBB917954 SRF917505:SRF917954 SHJ917505:SHJ917954 RXN917505:RXN917954 RNR917505:RNR917954 RDV917505:RDV917954 QTZ917505:QTZ917954 QKD917505:QKD917954 QAH917505:QAH917954 PQL917505:PQL917954 PGP917505:PGP917954 OWT917505:OWT917954 OMX917505:OMX917954 ODB917505:ODB917954 NTF917505:NTF917954 NJJ917505:NJJ917954 MZN917505:MZN917954 MPR917505:MPR917954 MFV917505:MFV917954 LVZ917505:LVZ917954 LMD917505:LMD917954 LCH917505:LCH917954 KSL917505:KSL917954 KIP917505:KIP917954 JYT917505:JYT917954 JOX917505:JOX917954 JFB917505:JFB917954 IVF917505:IVF917954 ILJ917505:ILJ917954 IBN917505:IBN917954 HRR917505:HRR917954 HHV917505:HHV917954 GXZ917505:GXZ917954 GOD917505:GOD917954 GEH917505:GEH917954 FUL917505:FUL917954 FKP917505:FKP917954 FAT917505:FAT917954 EQX917505:EQX917954 EHB917505:EHB917954 DXF917505:DXF917954 DNJ917505:DNJ917954 DDN917505:DDN917954 CTR917505:CTR917954 CJV917505:CJV917954 BZZ917505:BZZ917954 BQD917505:BQD917954 BGH917505:BGH917954 AWL917505:AWL917954 AMP917505:AMP917954 ACT917505:ACT917954 SX917505:SX917954 JB917505:JB917954 WVN851969:WVN852418 WLR851969:WLR852418 WBV851969:WBV852418 VRZ851969:VRZ852418 VID851969:VID852418 UYH851969:UYH852418 UOL851969:UOL852418 UEP851969:UEP852418 TUT851969:TUT852418 TKX851969:TKX852418 TBB851969:TBB852418 SRF851969:SRF852418 SHJ851969:SHJ852418 RXN851969:RXN852418 RNR851969:RNR852418 RDV851969:RDV852418 QTZ851969:QTZ852418 QKD851969:QKD852418 QAH851969:QAH852418 PQL851969:PQL852418 PGP851969:PGP852418 OWT851969:OWT852418 OMX851969:OMX852418 ODB851969:ODB852418 NTF851969:NTF852418 NJJ851969:NJJ852418 MZN851969:MZN852418 MPR851969:MPR852418 MFV851969:MFV852418 LVZ851969:LVZ852418 LMD851969:LMD852418 LCH851969:LCH852418 KSL851969:KSL852418 KIP851969:KIP852418 JYT851969:JYT852418 JOX851969:JOX852418 JFB851969:JFB852418 IVF851969:IVF852418 ILJ851969:ILJ852418 IBN851969:IBN852418 HRR851969:HRR852418 HHV851969:HHV852418 GXZ851969:GXZ852418 GOD851969:GOD852418 GEH851969:GEH852418 FUL851969:FUL852418 FKP851969:FKP852418 FAT851969:FAT852418 EQX851969:EQX852418 EHB851969:EHB852418 DXF851969:DXF852418 DNJ851969:DNJ852418 DDN851969:DDN852418 CTR851969:CTR852418 CJV851969:CJV852418 BZZ851969:BZZ852418 BQD851969:BQD852418 BGH851969:BGH852418 AWL851969:AWL852418 AMP851969:AMP852418 ACT851969:ACT852418 SX851969:SX852418 JB851969:JB852418 WVN786433:WVN786882 WLR786433:WLR786882 WBV786433:WBV786882 VRZ786433:VRZ786882 VID786433:VID786882 UYH786433:UYH786882 UOL786433:UOL786882 UEP786433:UEP786882 TUT786433:TUT786882 TKX786433:TKX786882 TBB786433:TBB786882 SRF786433:SRF786882 SHJ786433:SHJ786882 RXN786433:RXN786882 RNR786433:RNR786882 RDV786433:RDV786882 QTZ786433:QTZ786882 QKD786433:QKD786882 QAH786433:QAH786882 PQL786433:PQL786882 PGP786433:PGP786882 OWT786433:OWT786882 OMX786433:OMX786882 ODB786433:ODB786882 NTF786433:NTF786882 NJJ786433:NJJ786882 MZN786433:MZN786882 MPR786433:MPR786882 MFV786433:MFV786882 LVZ786433:LVZ786882 LMD786433:LMD786882 LCH786433:LCH786882 KSL786433:KSL786882 KIP786433:KIP786882 JYT786433:JYT786882 JOX786433:JOX786882 JFB786433:JFB786882 IVF786433:IVF786882 ILJ786433:ILJ786882 IBN786433:IBN786882 HRR786433:HRR786882 HHV786433:HHV786882 GXZ786433:GXZ786882 GOD786433:GOD786882 GEH786433:GEH786882 FUL786433:FUL786882 FKP786433:FKP786882 FAT786433:FAT786882 EQX786433:EQX786882 EHB786433:EHB786882 DXF786433:DXF786882 DNJ786433:DNJ786882 DDN786433:DDN786882 CTR786433:CTR786882 CJV786433:CJV786882 BZZ786433:BZZ786882 BQD786433:BQD786882 BGH786433:BGH786882 AWL786433:AWL786882 AMP786433:AMP786882 ACT786433:ACT786882 SX786433:SX786882 JB786433:JB786882 WVN720897:WVN721346 WLR720897:WLR721346 WBV720897:WBV721346 VRZ720897:VRZ721346 VID720897:VID721346 UYH720897:UYH721346 UOL720897:UOL721346 UEP720897:UEP721346 TUT720897:TUT721346 TKX720897:TKX721346 TBB720897:TBB721346 SRF720897:SRF721346 SHJ720897:SHJ721346 RXN720897:RXN721346 RNR720897:RNR721346 RDV720897:RDV721346 QTZ720897:QTZ721346 QKD720897:QKD721346 QAH720897:QAH721346 PQL720897:PQL721346 PGP720897:PGP721346 OWT720897:OWT721346 OMX720897:OMX721346 ODB720897:ODB721346 NTF720897:NTF721346 NJJ720897:NJJ721346 MZN720897:MZN721346 MPR720897:MPR721346 MFV720897:MFV721346 LVZ720897:LVZ721346 LMD720897:LMD721346 LCH720897:LCH721346 KSL720897:KSL721346 KIP720897:KIP721346 JYT720897:JYT721346 JOX720897:JOX721346 JFB720897:JFB721346 IVF720897:IVF721346 ILJ720897:ILJ721346 IBN720897:IBN721346 HRR720897:HRR721346 HHV720897:HHV721346 GXZ720897:GXZ721346 GOD720897:GOD721346 GEH720897:GEH721346 FUL720897:FUL721346 FKP720897:FKP721346 FAT720897:FAT721346 EQX720897:EQX721346 EHB720897:EHB721346 DXF720897:DXF721346 DNJ720897:DNJ721346 DDN720897:DDN721346 CTR720897:CTR721346 CJV720897:CJV721346 BZZ720897:BZZ721346 BQD720897:BQD721346 BGH720897:BGH721346 AWL720897:AWL721346 AMP720897:AMP721346 ACT720897:ACT721346 SX720897:SX721346 JB720897:JB721346 WVN655361:WVN655810 WLR655361:WLR655810 WBV655361:WBV655810 VRZ655361:VRZ655810 VID655361:VID655810 UYH655361:UYH655810 UOL655361:UOL655810 UEP655361:UEP655810 TUT655361:TUT655810 TKX655361:TKX655810 TBB655361:TBB655810 SRF655361:SRF655810 SHJ655361:SHJ655810 RXN655361:RXN655810 RNR655361:RNR655810 RDV655361:RDV655810 QTZ655361:QTZ655810 QKD655361:QKD655810 QAH655361:QAH655810 PQL655361:PQL655810 PGP655361:PGP655810 OWT655361:OWT655810 OMX655361:OMX655810 ODB655361:ODB655810 NTF655361:NTF655810 NJJ655361:NJJ655810 MZN655361:MZN655810 MPR655361:MPR655810 MFV655361:MFV655810 LVZ655361:LVZ655810 LMD655361:LMD655810 LCH655361:LCH655810 KSL655361:KSL655810 KIP655361:KIP655810 JYT655361:JYT655810 JOX655361:JOX655810 JFB655361:JFB655810 IVF655361:IVF655810 ILJ655361:ILJ655810 IBN655361:IBN655810 HRR655361:HRR655810 HHV655361:HHV655810 GXZ655361:GXZ655810 GOD655361:GOD655810 GEH655361:GEH655810 FUL655361:FUL655810 FKP655361:FKP655810 FAT655361:FAT655810 EQX655361:EQX655810 EHB655361:EHB655810 DXF655361:DXF655810 DNJ655361:DNJ655810 DDN655361:DDN655810 CTR655361:CTR655810 CJV655361:CJV655810 BZZ655361:BZZ655810 BQD655361:BQD655810 BGH655361:BGH655810 AWL655361:AWL655810 AMP655361:AMP655810 ACT655361:ACT655810 SX655361:SX655810 JB655361:JB655810 WVN589825:WVN590274 WLR589825:WLR590274 WBV589825:WBV590274 VRZ589825:VRZ590274 VID589825:VID590274 UYH589825:UYH590274 UOL589825:UOL590274 UEP589825:UEP590274 TUT589825:TUT590274 TKX589825:TKX590274 TBB589825:TBB590274 SRF589825:SRF590274 SHJ589825:SHJ590274 RXN589825:RXN590274 RNR589825:RNR590274 RDV589825:RDV590274 QTZ589825:QTZ590274 QKD589825:QKD590274 QAH589825:QAH590274 PQL589825:PQL590274 PGP589825:PGP590274 OWT589825:OWT590274 OMX589825:OMX590274 ODB589825:ODB590274 NTF589825:NTF590274 NJJ589825:NJJ590274 MZN589825:MZN590274 MPR589825:MPR590274 MFV589825:MFV590274 LVZ589825:LVZ590274 LMD589825:LMD590274 LCH589825:LCH590274 KSL589825:KSL590274 KIP589825:KIP590274 JYT589825:JYT590274 JOX589825:JOX590274 JFB589825:JFB590274 IVF589825:IVF590274 ILJ589825:ILJ590274 IBN589825:IBN590274 HRR589825:HRR590274 HHV589825:HHV590274 GXZ589825:GXZ590274 GOD589825:GOD590274 GEH589825:GEH590274 FUL589825:FUL590274 FKP589825:FKP590274 FAT589825:FAT590274 EQX589825:EQX590274 EHB589825:EHB590274 DXF589825:DXF590274 DNJ589825:DNJ590274 DDN589825:DDN590274 CTR589825:CTR590274 CJV589825:CJV590274 BZZ589825:BZZ590274 BQD589825:BQD590274 BGH589825:BGH590274 AWL589825:AWL590274 AMP589825:AMP590274 ACT589825:ACT590274 SX589825:SX590274 JB589825:JB590274 WVN524289:WVN524738 WLR524289:WLR524738 WBV524289:WBV524738 VRZ524289:VRZ524738 VID524289:VID524738 UYH524289:UYH524738 UOL524289:UOL524738 UEP524289:UEP524738 TUT524289:TUT524738 TKX524289:TKX524738 TBB524289:TBB524738 SRF524289:SRF524738 SHJ524289:SHJ524738 RXN524289:RXN524738 RNR524289:RNR524738 RDV524289:RDV524738 QTZ524289:QTZ524738 QKD524289:QKD524738 QAH524289:QAH524738 PQL524289:PQL524738 PGP524289:PGP524738 OWT524289:OWT524738 OMX524289:OMX524738 ODB524289:ODB524738 NTF524289:NTF524738 NJJ524289:NJJ524738 MZN524289:MZN524738 MPR524289:MPR524738 MFV524289:MFV524738 LVZ524289:LVZ524738 LMD524289:LMD524738 LCH524289:LCH524738 KSL524289:KSL524738 KIP524289:KIP524738 JYT524289:JYT524738 JOX524289:JOX524738 JFB524289:JFB524738 IVF524289:IVF524738 ILJ524289:ILJ524738 IBN524289:IBN524738 HRR524289:HRR524738 HHV524289:HHV524738 GXZ524289:GXZ524738 GOD524289:GOD524738 GEH524289:GEH524738 FUL524289:FUL524738 FKP524289:FKP524738 FAT524289:FAT524738 EQX524289:EQX524738 EHB524289:EHB524738 DXF524289:DXF524738 DNJ524289:DNJ524738 DDN524289:DDN524738 CTR524289:CTR524738 CJV524289:CJV524738 BZZ524289:BZZ524738 BQD524289:BQD524738 BGH524289:BGH524738 AWL524289:AWL524738 AMP524289:AMP524738 ACT524289:ACT524738 SX524289:SX524738 JB524289:JB524738 WVN458753:WVN459202 WLR458753:WLR459202 WBV458753:WBV459202 VRZ458753:VRZ459202 VID458753:VID459202 UYH458753:UYH459202 UOL458753:UOL459202 UEP458753:UEP459202 TUT458753:TUT459202 TKX458753:TKX459202 TBB458753:TBB459202 SRF458753:SRF459202 SHJ458753:SHJ459202 RXN458753:RXN459202 RNR458753:RNR459202 RDV458753:RDV459202 QTZ458753:QTZ459202 QKD458753:QKD459202 QAH458753:QAH459202 PQL458753:PQL459202 PGP458753:PGP459202 OWT458753:OWT459202 OMX458753:OMX459202 ODB458753:ODB459202 NTF458753:NTF459202 NJJ458753:NJJ459202 MZN458753:MZN459202 MPR458753:MPR459202 MFV458753:MFV459202 LVZ458753:LVZ459202 LMD458753:LMD459202 LCH458753:LCH459202 KSL458753:KSL459202 KIP458753:KIP459202 JYT458753:JYT459202 JOX458753:JOX459202 JFB458753:JFB459202 IVF458753:IVF459202 ILJ458753:ILJ459202 IBN458753:IBN459202 HRR458753:HRR459202 HHV458753:HHV459202 GXZ458753:GXZ459202 GOD458753:GOD459202 GEH458753:GEH459202 FUL458753:FUL459202 FKP458753:FKP459202 FAT458753:FAT459202 EQX458753:EQX459202 EHB458753:EHB459202 DXF458753:DXF459202 DNJ458753:DNJ459202 DDN458753:DDN459202 CTR458753:CTR459202 CJV458753:CJV459202 BZZ458753:BZZ459202 BQD458753:BQD459202 BGH458753:BGH459202 AWL458753:AWL459202 AMP458753:AMP459202 ACT458753:ACT459202 SX458753:SX459202 JB458753:JB459202 WVN393217:WVN393666 WLR393217:WLR393666 WBV393217:WBV393666 VRZ393217:VRZ393666 VID393217:VID393666 UYH393217:UYH393666 UOL393217:UOL393666 UEP393217:UEP393666 TUT393217:TUT393666 TKX393217:TKX393666 TBB393217:TBB393666 SRF393217:SRF393666 SHJ393217:SHJ393666 RXN393217:RXN393666 RNR393217:RNR393666 RDV393217:RDV393666 QTZ393217:QTZ393666 QKD393217:QKD393666 QAH393217:QAH393666 PQL393217:PQL393666 PGP393217:PGP393666 OWT393217:OWT393666 OMX393217:OMX393666 ODB393217:ODB393666 NTF393217:NTF393666 NJJ393217:NJJ393666 MZN393217:MZN393666 MPR393217:MPR393666 MFV393217:MFV393666 LVZ393217:LVZ393666 LMD393217:LMD393666 LCH393217:LCH393666 KSL393217:KSL393666 KIP393217:KIP393666 JYT393217:JYT393666 JOX393217:JOX393666 JFB393217:JFB393666 IVF393217:IVF393666 ILJ393217:ILJ393666 IBN393217:IBN393666 HRR393217:HRR393666 HHV393217:HHV393666 GXZ393217:GXZ393666 GOD393217:GOD393666 GEH393217:GEH393666 FUL393217:FUL393666 FKP393217:FKP393666 FAT393217:FAT393666 EQX393217:EQX393666 EHB393217:EHB393666 DXF393217:DXF393666 DNJ393217:DNJ393666 DDN393217:DDN393666 CTR393217:CTR393666 CJV393217:CJV393666 BZZ393217:BZZ393666 BQD393217:BQD393666 BGH393217:BGH393666 AWL393217:AWL393666 AMP393217:AMP393666 ACT393217:ACT393666 SX393217:SX393666 JB393217:JB393666 WVN327681:WVN328130 WLR327681:WLR328130 WBV327681:WBV328130 VRZ327681:VRZ328130 VID327681:VID328130 UYH327681:UYH328130 UOL327681:UOL328130 UEP327681:UEP328130 TUT327681:TUT328130 TKX327681:TKX328130 TBB327681:TBB328130 SRF327681:SRF328130 SHJ327681:SHJ328130 RXN327681:RXN328130 RNR327681:RNR328130 RDV327681:RDV328130 QTZ327681:QTZ328130 QKD327681:QKD328130 QAH327681:QAH328130 PQL327681:PQL328130 PGP327681:PGP328130 OWT327681:OWT328130 OMX327681:OMX328130 ODB327681:ODB328130 NTF327681:NTF328130 NJJ327681:NJJ328130 MZN327681:MZN328130 MPR327681:MPR328130 MFV327681:MFV328130 LVZ327681:LVZ328130 LMD327681:LMD328130 LCH327681:LCH328130 KSL327681:KSL328130 KIP327681:KIP328130 JYT327681:JYT328130 JOX327681:JOX328130 JFB327681:JFB328130 IVF327681:IVF328130 ILJ327681:ILJ328130 IBN327681:IBN328130 HRR327681:HRR328130 HHV327681:HHV328130 GXZ327681:GXZ328130 GOD327681:GOD328130 GEH327681:GEH328130 FUL327681:FUL328130 FKP327681:FKP328130 FAT327681:FAT328130 EQX327681:EQX328130 EHB327681:EHB328130 DXF327681:DXF328130 DNJ327681:DNJ328130 DDN327681:DDN328130 CTR327681:CTR328130 CJV327681:CJV328130 BZZ327681:BZZ328130 BQD327681:BQD328130 BGH327681:BGH328130 AWL327681:AWL328130 AMP327681:AMP328130 ACT327681:ACT328130 SX327681:SX328130 JB327681:JB328130 WVN262145:WVN262594 WLR262145:WLR262594 WBV262145:WBV262594 VRZ262145:VRZ262594 VID262145:VID262594 UYH262145:UYH262594 UOL262145:UOL262594 UEP262145:UEP262594 TUT262145:TUT262594 TKX262145:TKX262594 TBB262145:TBB262594 SRF262145:SRF262594 SHJ262145:SHJ262594 RXN262145:RXN262594 RNR262145:RNR262594 RDV262145:RDV262594 QTZ262145:QTZ262594 QKD262145:QKD262594 QAH262145:QAH262594 PQL262145:PQL262594 PGP262145:PGP262594 OWT262145:OWT262594 OMX262145:OMX262594 ODB262145:ODB262594 NTF262145:NTF262594 NJJ262145:NJJ262594 MZN262145:MZN262594 MPR262145:MPR262594 MFV262145:MFV262594 LVZ262145:LVZ262594 LMD262145:LMD262594 LCH262145:LCH262594 KSL262145:KSL262594 KIP262145:KIP262594 JYT262145:JYT262594 JOX262145:JOX262594 JFB262145:JFB262594 IVF262145:IVF262594 ILJ262145:ILJ262594 IBN262145:IBN262594 HRR262145:HRR262594 HHV262145:HHV262594 GXZ262145:GXZ262594 GOD262145:GOD262594 GEH262145:GEH262594 FUL262145:FUL262594 FKP262145:FKP262594 FAT262145:FAT262594 EQX262145:EQX262594 EHB262145:EHB262594 DXF262145:DXF262594 DNJ262145:DNJ262594 DDN262145:DDN262594 CTR262145:CTR262594 CJV262145:CJV262594 BZZ262145:BZZ262594 BQD262145:BQD262594 BGH262145:BGH262594 AWL262145:AWL262594 AMP262145:AMP262594 ACT262145:ACT262594 SX262145:SX262594 JB262145:JB262594 WVN196609:WVN197058 WLR196609:WLR197058 WBV196609:WBV197058 VRZ196609:VRZ197058 VID196609:VID197058 UYH196609:UYH197058 UOL196609:UOL197058 UEP196609:UEP197058 TUT196609:TUT197058 TKX196609:TKX197058 TBB196609:TBB197058 SRF196609:SRF197058 SHJ196609:SHJ197058 RXN196609:RXN197058 RNR196609:RNR197058 RDV196609:RDV197058 QTZ196609:QTZ197058 QKD196609:QKD197058 QAH196609:QAH197058 PQL196609:PQL197058 PGP196609:PGP197058 OWT196609:OWT197058 OMX196609:OMX197058 ODB196609:ODB197058 NTF196609:NTF197058 NJJ196609:NJJ197058 MZN196609:MZN197058 MPR196609:MPR197058 MFV196609:MFV197058 LVZ196609:LVZ197058 LMD196609:LMD197058 LCH196609:LCH197058 KSL196609:KSL197058 KIP196609:KIP197058 JYT196609:JYT197058 JOX196609:JOX197058 JFB196609:JFB197058 IVF196609:IVF197058 ILJ196609:ILJ197058 IBN196609:IBN197058 HRR196609:HRR197058 HHV196609:HHV197058 GXZ196609:GXZ197058 GOD196609:GOD197058 GEH196609:GEH197058 FUL196609:FUL197058 FKP196609:FKP197058 FAT196609:FAT197058 EQX196609:EQX197058 EHB196609:EHB197058 DXF196609:DXF197058 DNJ196609:DNJ197058 DDN196609:DDN197058 CTR196609:CTR197058 CJV196609:CJV197058 BZZ196609:BZZ197058 BQD196609:BQD197058 BGH196609:BGH197058 AWL196609:AWL197058 AMP196609:AMP197058 ACT196609:ACT197058 SX196609:SX197058 JB196609:JB197058 WVN131073:WVN131522 WLR131073:WLR131522 WBV131073:WBV131522 VRZ131073:VRZ131522 VID131073:VID131522 UYH131073:UYH131522 UOL131073:UOL131522 UEP131073:UEP131522 TUT131073:TUT131522 TKX131073:TKX131522 TBB131073:TBB131522 SRF131073:SRF131522 SHJ131073:SHJ131522 RXN131073:RXN131522 RNR131073:RNR131522 RDV131073:RDV131522 QTZ131073:QTZ131522 QKD131073:QKD131522 QAH131073:QAH131522 PQL131073:PQL131522 PGP131073:PGP131522 OWT131073:OWT131522 OMX131073:OMX131522 ODB131073:ODB131522 NTF131073:NTF131522 NJJ131073:NJJ131522 MZN131073:MZN131522 MPR131073:MPR131522 MFV131073:MFV131522 LVZ131073:LVZ131522 LMD131073:LMD131522 LCH131073:LCH131522 KSL131073:KSL131522 KIP131073:KIP131522 JYT131073:JYT131522 JOX131073:JOX131522 JFB131073:JFB131522 IVF131073:IVF131522 ILJ131073:ILJ131522 IBN131073:IBN131522 HRR131073:HRR131522 HHV131073:HHV131522 GXZ131073:GXZ131522 GOD131073:GOD131522 GEH131073:GEH131522 FUL131073:FUL131522 FKP131073:FKP131522 FAT131073:FAT131522 EQX131073:EQX131522 EHB131073:EHB131522 DXF131073:DXF131522 DNJ131073:DNJ131522 DDN131073:DDN131522 CTR131073:CTR131522 CJV131073:CJV131522 BZZ131073:BZZ131522 BQD131073:BQD131522 BGH131073:BGH131522 AWL131073:AWL131522 AMP131073:AMP131522 ACT131073:ACT131522 SX131073:SX131522 JB131073:JB131522 WVN65537:WVN65986 WLR65537:WLR65986 WBV65537:WBV65986 VRZ65537:VRZ65986 VID65537:VID65986 UYH65537:UYH65986 UOL65537:UOL65986 UEP65537:UEP65986 TUT65537:TUT65986 TKX65537:TKX65986 TBB65537:TBB65986 SRF65537:SRF65986 SHJ65537:SHJ65986 RXN65537:RXN65986 RNR65537:RNR65986 RDV65537:RDV65986 QTZ65537:QTZ65986 QKD65537:QKD65986 QAH65537:QAH65986 PQL65537:PQL65986 PGP65537:PGP65986 OWT65537:OWT65986 OMX65537:OMX65986 ODB65537:ODB65986 NTF65537:NTF65986 NJJ65537:NJJ65986 MZN65537:MZN65986 MPR65537:MPR65986 MFV65537:MFV65986 LVZ65537:LVZ65986 LMD65537:LMD65986 LCH65537:LCH65986 KSL65537:KSL65986 KIP65537:KIP65986 JYT65537:JYT65986 JOX65537:JOX65986 JFB65537:JFB65986 IVF65537:IVF65986 ILJ65537:ILJ65986 IBN65537:IBN65986 HRR65537:HRR65986 HHV65537:HHV65986 GXZ65537:GXZ65986 GOD65537:GOD65986 GEH65537:GEH65986 FUL65537:FUL65986 FKP65537:FKP65986 FAT65537:FAT65986 EQX65537:EQX65986 EHB65537:EHB65986 DXF65537:DXF65986 DNJ65537:DNJ65986 DDN65537:DDN65986 CTR65537:CTR65986 CJV65537:CJV65986 BZZ65537:BZZ65986 BQD65537:BQD65986 BGH65537:BGH65986 AWL65537:AWL65986 AMP65537:AMP65986 ACT65537:ACT65986 SX65537:SX65986 JB65537:JB65986 WVN9:WVN450 WLR9:WLR450 WBV9:WBV450 VRZ9:VRZ450 VID9:VID450 UYH9:UYH450 UOL9:UOL450 UEP9:UEP450 TUT9:TUT450 TKX9:TKX450 TBB9:TBB450 SRF9:SRF450 SHJ9:SHJ450 RXN9:RXN450 RNR9:RNR450 RDV9:RDV450 QTZ9:QTZ450 QKD9:QKD450 QAH9:QAH450 PQL9:PQL450 PGP9:PGP450 OWT9:OWT450 OMX9:OMX450 ODB9:ODB450 NTF9:NTF450 NJJ9:NJJ450 MZN9:MZN450 MPR9:MPR450 MFV9:MFV450 LVZ9:LVZ450 LMD9:LMD450 LCH9:LCH450 KSL9:KSL450 KIP9:KIP450 JYT9:JYT450 JOX9:JOX450 JFB9:JFB450 IVF9:IVF450 ILJ9:ILJ450 IBN9:IBN450 HRR9:HRR450 HHV9:HHV450 GXZ9:GXZ450 GOD9:GOD450 GEH9:GEH450 FUL9:FUL450 FKP9:FKP450 FAT9:FAT450 EQX9:EQX450 EHB9:EHB450 DXF9:DXF450 DNJ9:DNJ450 DDN9:DDN450 CTR9:CTR450 CJV9:CJV450 BZZ9:BZZ450 BQD9:BQD450 BGH9:BGH450 AWL9:AWL450 AMP9:AMP450 ACT9:ACT450 SX9:SX450 JB9:JB450">
      <formula1>$G$453:$G$461</formula1>
      <formula2>0</formula2>
    </dataValidation>
    <dataValidation type="list" allowBlank="1" showErrorMessage="1" sqref="L65536:L65985 JH65537:JH65986 TD65537:TD65986 ACZ65537:ACZ65986 AMV65537:AMV65986 AWR65537:AWR65986 BGN65537:BGN65986 BQJ65537:BQJ65986 CAF65537:CAF65986 CKB65537:CKB65986 CTX65537:CTX65986 DDT65537:DDT65986 DNP65537:DNP65986 DXL65537:DXL65986 EHH65537:EHH65986 ERD65537:ERD65986 FAZ65537:FAZ65986 FKV65537:FKV65986 FUR65537:FUR65986 GEN65537:GEN65986 GOJ65537:GOJ65986 GYF65537:GYF65986 HIB65537:HIB65986 HRX65537:HRX65986 IBT65537:IBT65986 ILP65537:ILP65986 IVL65537:IVL65986 JFH65537:JFH65986 JPD65537:JPD65986 JYZ65537:JYZ65986 KIV65537:KIV65986 KSR65537:KSR65986 LCN65537:LCN65986 LMJ65537:LMJ65986 LWF65537:LWF65986 MGB65537:MGB65986 MPX65537:MPX65986 MZT65537:MZT65986 NJP65537:NJP65986 NTL65537:NTL65986 ODH65537:ODH65986 OND65537:OND65986 OWZ65537:OWZ65986 PGV65537:PGV65986 PQR65537:PQR65986 QAN65537:QAN65986 QKJ65537:QKJ65986 QUF65537:QUF65986 REB65537:REB65986 RNX65537:RNX65986 RXT65537:RXT65986 SHP65537:SHP65986 SRL65537:SRL65986 TBH65537:TBH65986 TLD65537:TLD65986 TUZ65537:TUZ65986 UEV65537:UEV65986 UOR65537:UOR65986 UYN65537:UYN65986 VIJ65537:VIJ65986 VSF65537:VSF65986 WCB65537:WCB65986 WLX65537:WLX65986 WVT65537:WVT65986 L131072:L131521 JH131073:JH131522 TD131073:TD131522 ACZ131073:ACZ131522 AMV131073:AMV131522 AWR131073:AWR131522 BGN131073:BGN131522 BQJ131073:BQJ131522 CAF131073:CAF131522 CKB131073:CKB131522 CTX131073:CTX131522 DDT131073:DDT131522 DNP131073:DNP131522 DXL131073:DXL131522 EHH131073:EHH131522 ERD131073:ERD131522 FAZ131073:FAZ131522 FKV131073:FKV131522 FUR131073:FUR131522 GEN131073:GEN131522 GOJ131073:GOJ131522 GYF131073:GYF131522 HIB131073:HIB131522 HRX131073:HRX131522 IBT131073:IBT131522 ILP131073:ILP131522 IVL131073:IVL131522 JFH131073:JFH131522 JPD131073:JPD131522 JYZ131073:JYZ131522 KIV131073:KIV131522 KSR131073:KSR131522 LCN131073:LCN131522 LMJ131073:LMJ131522 LWF131073:LWF131522 MGB131073:MGB131522 MPX131073:MPX131522 MZT131073:MZT131522 NJP131073:NJP131522 NTL131073:NTL131522 ODH131073:ODH131522 OND131073:OND131522 OWZ131073:OWZ131522 PGV131073:PGV131522 PQR131073:PQR131522 QAN131073:QAN131522 QKJ131073:QKJ131522 QUF131073:QUF131522 REB131073:REB131522 RNX131073:RNX131522 RXT131073:RXT131522 SHP131073:SHP131522 SRL131073:SRL131522 TBH131073:TBH131522 TLD131073:TLD131522 TUZ131073:TUZ131522 UEV131073:UEV131522 UOR131073:UOR131522 UYN131073:UYN131522 VIJ131073:VIJ131522 VSF131073:VSF131522 WCB131073:WCB131522 WLX131073:WLX131522 WVT131073:WVT131522 L196608:L197057 JH196609:JH197058 TD196609:TD197058 ACZ196609:ACZ197058 AMV196609:AMV197058 AWR196609:AWR197058 BGN196609:BGN197058 BQJ196609:BQJ197058 CAF196609:CAF197058 CKB196609:CKB197058 CTX196609:CTX197058 DDT196609:DDT197058 DNP196609:DNP197058 DXL196609:DXL197058 EHH196609:EHH197058 ERD196609:ERD197058 FAZ196609:FAZ197058 FKV196609:FKV197058 FUR196609:FUR197058 GEN196609:GEN197058 GOJ196609:GOJ197058 GYF196609:GYF197058 HIB196609:HIB197058 HRX196609:HRX197058 IBT196609:IBT197058 ILP196609:ILP197058 IVL196609:IVL197058 JFH196609:JFH197058 JPD196609:JPD197058 JYZ196609:JYZ197058 KIV196609:KIV197058 KSR196609:KSR197058 LCN196609:LCN197058 LMJ196609:LMJ197058 LWF196609:LWF197058 MGB196609:MGB197058 MPX196609:MPX197058 MZT196609:MZT197058 NJP196609:NJP197058 NTL196609:NTL197058 ODH196609:ODH197058 OND196609:OND197058 OWZ196609:OWZ197058 PGV196609:PGV197058 PQR196609:PQR197058 QAN196609:QAN197058 QKJ196609:QKJ197058 QUF196609:QUF197058 REB196609:REB197058 RNX196609:RNX197058 RXT196609:RXT197058 SHP196609:SHP197058 SRL196609:SRL197058 TBH196609:TBH197058 TLD196609:TLD197058 TUZ196609:TUZ197058 UEV196609:UEV197058 UOR196609:UOR197058 UYN196609:UYN197058 VIJ196609:VIJ197058 VSF196609:VSF197058 WCB196609:WCB197058 WLX196609:WLX197058 WVT196609:WVT197058 L262144:L262593 JH262145:JH262594 TD262145:TD262594 ACZ262145:ACZ262594 AMV262145:AMV262594 AWR262145:AWR262594 BGN262145:BGN262594 BQJ262145:BQJ262594 CAF262145:CAF262594 CKB262145:CKB262594 CTX262145:CTX262594 DDT262145:DDT262594 DNP262145:DNP262594 DXL262145:DXL262594 EHH262145:EHH262594 ERD262145:ERD262594 FAZ262145:FAZ262594 FKV262145:FKV262594 FUR262145:FUR262594 GEN262145:GEN262594 GOJ262145:GOJ262594 GYF262145:GYF262594 HIB262145:HIB262594 HRX262145:HRX262594 IBT262145:IBT262594 ILP262145:ILP262594 IVL262145:IVL262594 JFH262145:JFH262594 JPD262145:JPD262594 JYZ262145:JYZ262594 KIV262145:KIV262594 KSR262145:KSR262594 LCN262145:LCN262594 LMJ262145:LMJ262594 LWF262145:LWF262594 MGB262145:MGB262594 MPX262145:MPX262594 MZT262145:MZT262594 NJP262145:NJP262594 NTL262145:NTL262594 ODH262145:ODH262594 OND262145:OND262594 OWZ262145:OWZ262594 PGV262145:PGV262594 PQR262145:PQR262594 QAN262145:QAN262594 QKJ262145:QKJ262594 QUF262145:QUF262594 REB262145:REB262594 RNX262145:RNX262594 RXT262145:RXT262594 SHP262145:SHP262594 SRL262145:SRL262594 TBH262145:TBH262594 TLD262145:TLD262594 TUZ262145:TUZ262594 UEV262145:UEV262594 UOR262145:UOR262594 UYN262145:UYN262594 VIJ262145:VIJ262594 VSF262145:VSF262594 WCB262145:WCB262594 WLX262145:WLX262594 WVT262145:WVT262594 L327680:L328129 JH327681:JH328130 TD327681:TD328130 ACZ327681:ACZ328130 AMV327681:AMV328130 AWR327681:AWR328130 BGN327681:BGN328130 BQJ327681:BQJ328130 CAF327681:CAF328130 CKB327681:CKB328130 CTX327681:CTX328130 DDT327681:DDT328130 DNP327681:DNP328130 DXL327681:DXL328130 EHH327681:EHH328130 ERD327681:ERD328130 FAZ327681:FAZ328130 FKV327681:FKV328130 FUR327681:FUR328130 GEN327681:GEN328130 GOJ327681:GOJ328130 GYF327681:GYF328130 HIB327681:HIB328130 HRX327681:HRX328130 IBT327681:IBT328130 ILP327681:ILP328130 IVL327681:IVL328130 JFH327681:JFH328130 JPD327681:JPD328130 JYZ327681:JYZ328130 KIV327681:KIV328130 KSR327681:KSR328130 LCN327681:LCN328130 LMJ327681:LMJ328130 LWF327681:LWF328130 MGB327681:MGB328130 MPX327681:MPX328130 MZT327681:MZT328130 NJP327681:NJP328130 NTL327681:NTL328130 ODH327681:ODH328130 OND327681:OND328130 OWZ327681:OWZ328130 PGV327681:PGV328130 PQR327681:PQR328130 QAN327681:QAN328130 QKJ327681:QKJ328130 QUF327681:QUF328130 REB327681:REB328130 RNX327681:RNX328130 RXT327681:RXT328130 SHP327681:SHP328130 SRL327681:SRL328130 TBH327681:TBH328130 TLD327681:TLD328130 TUZ327681:TUZ328130 UEV327681:UEV328130 UOR327681:UOR328130 UYN327681:UYN328130 VIJ327681:VIJ328130 VSF327681:VSF328130 WCB327681:WCB328130 WLX327681:WLX328130 WVT327681:WVT328130 L393216:L393665 JH393217:JH393666 TD393217:TD393666 ACZ393217:ACZ393666 AMV393217:AMV393666 AWR393217:AWR393666 BGN393217:BGN393666 BQJ393217:BQJ393666 CAF393217:CAF393666 CKB393217:CKB393666 CTX393217:CTX393666 DDT393217:DDT393666 DNP393217:DNP393666 DXL393217:DXL393666 EHH393217:EHH393666 ERD393217:ERD393666 FAZ393217:FAZ393666 FKV393217:FKV393666 FUR393217:FUR393666 GEN393217:GEN393666 GOJ393217:GOJ393666 GYF393217:GYF393666 HIB393217:HIB393666 HRX393217:HRX393666 IBT393217:IBT393666 ILP393217:ILP393666 IVL393217:IVL393666 JFH393217:JFH393666 JPD393217:JPD393666 JYZ393217:JYZ393666 KIV393217:KIV393666 KSR393217:KSR393666 LCN393217:LCN393666 LMJ393217:LMJ393666 LWF393217:LWF393666 MGB393217:MGB393666 MPX393217:MPX393666 MZT393217:MZT393666 NJP393217:NJP393666 NTL393217:NTL393666 ODH393217:ODH393666 OND393217:OND393666 OWZ393217:OWZ393666 PGV393217:PGV393666 PQR393217:PQR393666 QAN393217:QAN393666 QKJ393217:QKJ393666 QUF393217:QUF393666 REB393217:REB393666 RNX393217:RNX393666 RXT393217:RXT393666 SHP393217:SHP393666 SRL393217:SRL393666 TBH393217:TBH393666 TLD393217:TLD393666 TUZ393217:TUZ393666 UEV393217:UEV393666 UOR393217:UOR393666 UYN393217:UYN393666 VIJ393217:VIJ393666 VSF393217:VSF393666 WCB393217:WCB393666 WLX393217:WLX393666 WVT393217:WVT393666 L458752:L459201 JH458753:JH459202 TD458753:TD459202 ACZ458753:ACZ459202 AMV458753:AMV459202 AWR458753:AWR459202 BGN458753:BGN459202 BQJ458753:BQJ459202 CAF458753:CAF459202 CKB458753:CKB459202 CTX458753:CTX459202 DDT458753:DDT459202 DNP458753:DNP459202 DXL458753:DXL459202 EHH458753:EHH459202 ERD458753:ERD459202 FAZ458753:FAZ459202 FKV458753:FKV459202 FUR458753:FUR459202 GEN458753:GEN459202 GOJ458753:GOJ459202 GYF458753:GYF459202 HIB458753:HIB459202 HRX458753:HRX459202 IBT458753:IBT459202 ILP458753:ILP459202 IVL458753:IVL459202 JFH458753:JFH459202 JPD458753:JPD459202 JYZ458753:JYZ459202 KIV458753:KIV459202 KSR458753:KSR459202 LCN458753:LCN459202 LMJ458753:LMJ459202 LWF458753:LWF459202 MGB458753:MGB459202 MPX458753:MPX459202 MZT458753:MZT459202 NJP458753:NJP459202 NTL458753:NTL459202 ODH458753:ODH459202 OND458753:OND459202 OWZ458753:OWZ459202 PGV458753:PGV459202 PQR458753:PQR459202 QAN458753:QAN459202 QKJ458753:QKJ459202 QUF458753:QUF459202 REB458753:REB459202 RNX458753:RNX459202 RXT458753:RXT459202 SHP458753:SHP459202 SRL458753:SRL459202 TBH458753:TBH459202 TLD458753:TLD459202 TUZ458753:TUZ459202 UEV458753:UEV459202 UOR458753:UOR459202 UYN458753:UYN459202 VIJ458753:VIJ459202 VSF458753:VSF459202 WCB458753:WCB459202 WLX458753:WLX459202 WVT458753:WVT459202 L524288:L524737 JH524289:JH524738 TD524289:TD524738 ACZ524289:ACZ524738 AMV524289:AMV524738 AWR524289:AWR524738 BGN524289:BGN524738 BQJ524289:BQJ524738 CAF524289:CAF524738 CKB524289:CKB524738 CTX524289:CTX524738 DDT524289:DDT524738 DNP524289:DNP524738 DXL524289:DXL524738 EHH524289:EHH524738 ERD524289:ERD524738 FAZ524289:FAZ524738 FKV524289:FKV524738 FUR524289:FUR524738 GEN524289:GEN524738 GOJ524289:GOJ524738 GYF524289:GYF524738 HIB524289:HIB524738 HRX524289:HRX524738 IBT524289:IBT524738 ILP524289:ILP524738 IVL524289:IVL524738 JFH524289:JFH524738 JPD524289:JPD524738 JYZ524289:JYZ524738 KIV524289:KIV524738 KSR524289:KSR524738 LCN524289:LCN524738 LMJ524289:LMJ524738 LWF524289:LWF524738 MGB524289:MGB524738 MPX524289:MPX524738 MZT524289:MZT524738 NJP524289:NJP524738 NTL524289:NTL524738 ODH524289:ODH524738 OND524289:OND524738 OWZ524289:OWZ524738 PGV524289:PGV524738 PQR524289:PQR524738 QAN524289:QAN524738 QKJ524289:QKJ524738 QUF524289:QUF524738 REB524289:REB524738 RNX524289:RNX524738 RXT524289:RXT524738 SHP524289:SHP524738 SRL524289:SRL524738 TBH524289:TBH524738 TLD524289:TLD524738 TUZ524289:TUZ524738 UEV524289:UEV524738 UOR524289:UOR524738 UYN524289:UYN524738 VIJ524289:VIJ524738 VSF524289:VSF524738 WCB524289:WCB524738 WLX524289:WLX524738 WVT524289:WVT524738 L589824:L590273 JH589825:JH590274 TD589825:TD590274 ACZ589825:ACZ590274 AMV589825:AMV590274 AWR589825:AWR590274 BGN589825:BGN590274 BQJ589825:BQJ590274 CAF589825:CAF590274 CKB589825:CKB590274 CTX589825:CTX590274 DDT589825:DDT590274 DNP589825:DNP590274 DXL589825:DXL590274 EHH589825:EHH590274 ERD589825:ERD590274 FAZ589825:FAZ590274 FKV589825:FKV590274 FUR589825:FUR590274 GEN589825:GEN590274 GOJ589825:GOJ590274 GYF589825:GYF590274 HIB589825:HIB590274 HRX589825:HRX590274 IBT589825:IBT590274 ILP589825:ILP590274 IVL589825:IVL590274 JFH589825:JFH590274 JPD589825:JPD590274 JYZ589825:JYZ590274 KIV589825:KIV590274 KSR589825:KSR590274 LCN589825:LCN590274 LMJ589825:LMJ590274 LWF589825:LWF590274 MGB589825:MGB590274 MPX589825:MPX590274 MZT589825:MZT590274 NJP589825:NJP590274 NTL589825:NTL590274 ODH589825:ODH590274 OND589825:OND590274 OWZ589825:OWZ590274 PGV589825:PGV590274 PQR589825:PQR590274 QAN589825:QAN590274 QKJ589825:QKJ590274 QUF589825:QUF590274 REB589825:REB590274 RNX589825:RNX590274 RXT589825:RXT590274 SHP589825:SHP590274 SRL589825:SRL590274 TBH589825:TBH590274 TLD589825:TLD590274 TUZ589825:TUZ590274 UEV589825:UEV590274 UOR589825:UOR590274 UYN589825:UYN590274 VIJ589825:VIJ590274 VSF589825:VSF590274 WCB589825:WCB590274 WLX589825:WLX590274 WVT589825:WVT590274 L655360:L655809 JH655361:JH655810 TD655361:TD655810 ACZ655361:ACZ655810 AMV655361:AMV655810 AWR655361:AWR655810 BGN655361:BGN655810 BQJ655361:BQJ655810 CAF655361:CAF655810 CKB655361:CKB655810 CTX655361:CTX655810 DDT655361:DDT655810 DNP655361:DNP655810 DXL655361:DXL655810 EHH655361:EHH655810 ERD655361:ERD655810 FAZ655361:FAZ655810 FKV655361:FKV655810 FUR655361:FUR655810 GEN655361:GEN655810 GOJ655361:GOJ655810 GYF655361:GYF655810 HIB655361:HIB655810 HRX655361:HRX655810 IBT655361:IBT655810 ILP655361:ILP655810 IVL655361:IVL655810 JFH655361:JFH655810 JPD655361:JPD655810 JYZ655361:JYZ655810 KIV655361:KIV655810 KSR655361:KSR655810 LCN655361:LCN655810 LMJ655361:LMJ655810 LWF655361:LWF655810 MGB655361:MGB655810 MPX655361:MPX655810 MZT655361:MZT655810 NJP655361:NJP655810 NTL655361:NTL655810 ODH655361:ODH655810 OND655361:OND655810 OWZ655361:OWZ655810 PGV655361:PGV655810 PQR655361:PQR655810 QAN655361:QAN655810 QKJ655361:QKJ655810 QUF655361:QUF655810 REB655361:REB655810 RNX655361:RNX655810 RXT655361:RXT655810 SHP655361:SHP655810 SRL655361:SRL655810 TBH655361:TBH655810 TLD655361:TLD655810 TUZ655361:TUZ655810 UEV655361:UEV655810 UOR655361:UOR655810 UYN655361:UYN655810 VIJ655361:VIJ655810 VSF655361:VSF655810 WCB655361:WCB655810 WLX655361:WLX655810 WVT655361:WVT655810 L720896:L721345 JH720897:JH721346 TD720897:TD721346 ACZ720897:ACZ721346 AMV720897:AMV721346 AWR720897:AWR721346 BGN720897:BGN721346 BQJ720897:BQJ721346 CAF720897:CAF721346 CKB720897:CKB721346 CTX720897:CTX721346 DDT720897:DDT721346 DNP720897:DNP721346 DXL720897:DXL721346 EHH720897:EHH721346 ERD720897:ERD721346 FAZ720897:FAZ721346 FKV720897:FKV721346 FUR720897:FUR721346 GEN720897:GEN721346 GOJ720897:GOJ721346 GYF720897:GYF721346 HIB720897:HIB721346 HRX720897:HRX721346 IBT720897:IBT721346 ILP720897:ILP721346 IVL720897:IVL721346 JFH720897:JFH721346 JPD720897:JPD721346 JYZ720897:JYZ721346 KIV720897:KIV721346 KSR720897:KSR721346 LCN720897:LCN721346 LMJ720897:LMJ721346 LWF720897:LWF721346 MGB720897:MGB721346 MPX720897:MPX721346 MZT720897:MZT721346 NJP720897:NJP721346 NTL720897:NTL721346 ODH720897:ODH721346 OND720897:OND721346 OWZ720897:OWZ721346 PGV720897:PGV721346 PQR720897:PQR721346 QAN720897:QAN721346 QKJ720897:QKJ721346 QUF720897:QUF721346 REB720897:REB721346 RNX720897:RNX721346 RXT720897:RXT721346 SHP720897:SHP721346 SRL720897:SRL721346 TBH720897:TBH721346 TLD720897:TLD721346 TUZ720897:TUZ721346 UEV720897:UEV721346 UOR720897:UOR721346 UYN720897:UYN721346 VIJ720897:VIJ721346 VSF720897:VSF721346 WCB720897:WCB721346 WLX720897:WLX721346 WVT720897:WVT721346 L786432:L786881 JH786433:JH786882 TD786433:TD786882 ACZ786433:ACZ786882 AMV786433:AMV786882 AWR786433:AWR786882 BGN786433:BGN786882 BQJ786433:BQJ786882 CAF786433:CAF786882 CKB786433:CKB786882 CTX786433:CTX786882 DDT786433:DDT786882 DNP786433:DNP786882 DXL786433:DXL786882 EHH786433:EHH786882 ERD786433:ERD786882 FAZ786433:FAZ786882 FKV786433:FKV786882 FUR786433:FUR786882 GEN786433:GEN786882 GOJ786433:GOJ786882 GYF786433:GYF786882 HIB786433:HIB786882 HRX786433:HRX786882 IBT786433:IBT786882 ILP786433:ILP786882 IVL786433:IVL786882 JFH786433:JFH786882 JPD786433:JPD786882 JYZ786433:JYZ786882 KIV786433:KIV786882 KSR786433:KSR786882 LCN786433:LCN786882 LMJ786433:LMJ786882 LWF786433:LWF786882 MGB786433:MGB786882 MPX786433:MPX786882 MZT786433:MZT786882 NJP786433:NJP786882 NTL786433:NTL786882 ODH786433:ODH786882 OND786433:OND786882 OWZ786433:OWZ786882 PGV786433:PGV786882 PQR786433:PQR786882 QAN786433:QAN786882 QKJ786433:QKJ786882 QUF786433:QUF786882 REB786433:REB786882 RNX786433:RNX786882 RXT786433:RXT786882 SHP786433:SHP786882 SRL786433:SRL786882 TBH786433:TBH786882 TLD786433:TLD786882 TUZ786433:TUZ786882 UEV786433:UEV786882 UOR786433:UOR786882 UYN786433:UYN786882 VIJ786433:VIJ786882 VSF786433:VSF786882 WCB786433:WCB786882 WLX786433:WLX786882 WVT786433:WVT786882 L851968:L852417 JH851969:JH852418 TD851969:TD852418 ACZ851969:ACZ852418 AMV851969:AMV852418 AWR851969:AWR852418 BGN851969:BGN852418 BQJ851969:BQJ852418 CAF851969:CAF852418 CKB851969:CKB852418 CTX851969:CTX852418 DDT851969:DDT852418 DNP851969:DNP852418 DXL851969:DXL852418 EHH851969:EHH852418 ERD851969:ERD852418 FAZ851969:FAZ852418 FKV851969:FKV852418 FUR851969:FUR852418 GEN851969:GEN852418 GOJ851969:GOJ852418 GYF851969:GYF852418 HIB851969:HIB852418 HRX851969:HRX852418 IBT851969:IBT852418 ILP851969:ILP852418 IVL851969:IVL852418 JFH851969:JFH852418 JPD851969:JPD852418 JYZ851969:JYZ852418 KIV851969:KIV852418 KSR851969:KSR852418 LCN851969:LCN852418 LMJ851969:LMJ852418 LWF851969:LWF852418 MGB851969:MGB852418 MPX851969:MPX852418 MZT851969:MZT852418 NJP851969:NJP852418 NTL851969:NTL852418 ODH851969:ODH852418 OND851969:OND852418 OWZ851969:OWZ852418 PGV851969:PGV852418 PQR851969:PQR852418 QAN851969:QAN852418 QKJ851969:QKJ852418 QUF851969:QUF852418 REB851969:REB852418 RNX851969:RNX852418 RXT851969:RXT852418 SHP851969:SHP852418 SRL851969:SRL852418 TBH851969:TBH852418 TLD851969:TLD852418 TUZ851969:TUZ852418 UEV851969:UEV852418 UOR851969:UOR852418 UYN851969:UYN852418 VIJ851969:VIJ852418 VSF851969:VSF852418 WCB851969:WCB852418 WLX851969:WLX852418 WVT851969:WVT852418 L917504:L917953 JH917505:JH917954 TD917505:TD917954 ACZ917505:ACZ917954 AMV917505:AMV917954 AWR917505:AWR917954 BGN917505:BGN917954 BQJ917505:BQJ917954 CAF917505:CAF917954 CKB917505:CKB917954 CTX917505:CTX917954 DDT917505:DDT917954 DNP917505:DNP917954 DXL917505:DXL917954 EHH917505:EHH917954 ERD917505:ERD917954 FAZ917505:FAZ917954 FKV917505:FKV917954 FUR917505:FUR917954 GEN917505:GEN917954 GOJ917505:GOJ917954 GYF917505:GYF917954 HIB917505:HIB917954 HRX917505:HRX917954 IBT917505:IBT917954 ILP917505:ILP917954 IVL917505:IVL917954 JFH917505:JFH917954 JPD917505:JPD917954 JYZ917505:JYZ917954 KIV917505:KIV917954 KSR917505:KSR917954 LCN917505:LCN917954 LMJ917505:LMJ917954 LWF917505:LWF917954 MGB917505:MGB917954 MPX917505:MPX917954 MZT917505:MZT917954 NJP917505:NJP917954 NTL917505:NTL917954 ODH917505:ODH917954 OND917505:OND917954 OWZ917505:OWZ917954 PGV917505:PGV917954 PQR917505:PQR917954 QAN917505:QAN917954 QKJ917505:QKJ917954 QUF917505:QUF917954 REB917505:REB917954 RNX917505:RNX917954 RXT917505:RXT917954 SHP917505:SHP917954 SRL917505:SRL917954 TBH917505:TBH917954 TLD917505:TLD917954 TUZ917505:TUZ917954 UEV917505:UEV917954 UOR917505:UOR917954 UYN917505:UYN917954 VIJ917505:VIJ917954 VSF917505:VSF917954 WCB917505:WCB917954 WLX917505:WLX917954 WVT917505:WVT917954 L983040:L983489 JH983041:JH983490 TD983041:TD983490 ACZ983041:ACZ983490 AMV983041:AMV983490 AWR983041:AWR983490 BGN983041:BGN983490 BQJ983041:BQJ983490 CAF983041:CAF983490 CKB983041:CKB983490 CTX983041:CTX983490 DDT983041:DDT983490 DNP983041:DNP983490 DXL983041:DXL983490 EHH983041:EHH983490 ERD983041:ERD983490 FAZ983041:FAZ983490 FKV983041:FKV983490 FUR983041:FUR983490 GEN983041:GEN983490 GOJ983041:GOJ983490 GYF983041:GYF983490 HIB983041:HIB983490 HRX983041:HRX983490 IBT983041:IBT983490 ILP983041:ILP983490 IVL983041:IVL983490 JFH983041:JFH983490 JPD983041:JPD983490 JYZ983041:JYZ983490 KIV983041:KIV983490 KSR983041:KSR983490 LCN983041:LCN983490 LMJ983041:LMJ983490 LWF983041:LWF983490 MGB983041:MGB983490 MPX983041:MPX983490 MZT983041:MZT983490 NJP983041:NJP983490 NTL983041:NTL983490 ODH983041:ODH983490 OND983041:OND983490 OWZ983041:OWZ983490 PGV983041:PGV983490 PQR983041:PQR983490 QAN983041:QAN983490 QKJ983041:QKJ983490 QUF983041:QUF983490 REB983041:REB983490 RNX983041:RNX983490 RXT983041:RXT983490 SHP983041:SHP983490 SRL983041:SRL983490 TBH983041:TBH983490 TLD983041:TLD983490 TUZ983041:TUZ983490 UEV983041:UEV983490 UOR983041:UOR983490 UYN983041:UYN983490 VIJ983041:VIJ983490 VSF983041:VSF983490 WCB983041:WCB983490 WLX983041:WLX983490 WVT983041:WVT983490 WVT9:WVT450 JH9:JH450 TD9:TD450 ACZ9:ACZ450 AMV9:AMV450 AWR9:AWR450 BGN9:BGN450 BQJ9:BQJ450 CAF9:CAF450 CKB9:CKB450 CTX9:CTX450 DDT9:DDT450 DNP9:DNP450 DXL9:DXL450 EHH9:EHH450 ERD9:ERD450 FAZ9:FAZ450 FKV9:FKV450 FUR9:FUR450 GEN9:GEN450 GOJ9:GOJ450 GYF9:GYF450 HIB9:HIB450 HRX9:HRX450 IBT9:IBT450 ILP9:ILP450 IVL9:IVL450 JFH9:JFH450 JPD9:JPD450 JYZ9:JYZ450 KIV9:KIV450 KSR9:KSR450 LCN9:LCN450 LMJ9:LMJ450 LWF9:LWF450 MGB9:MGB450 MPX9:MPX450 MZT9:MZT450 NJP9:NJP450 NTL9:NTL450 ODH9:ODH450 OND9:OND450 OWZ9:OWZ450 PGV9:PGV450 PQR9:PQR450 QAN9:QAN450 QKJ9:QKJ450 QUF9:QUF450 REB9:REB450 RNX9:RNX450 RXT9:RXT450 SHP9:SHP450 SRL9:SRL450 TBH9:TBH450 TLD9:TLD450 TUZ9:TUZ450 UEV9:UEV450 UOR9:UOR450 UYN9:UYN450 VIJ9:VIJ450 VSF9:VSF450 WCB9:WCB450 WLX9:WLX450 L17:L449">
      <formula1>"Programmé,En négociation,En cours,Clôturé"</formula1>
      <formula2>0</formula2>
    </dataValidation>
    <dataValidation type="list" allowBlank="1" showErrorMessage="1" sqref="G9:G75">
      <formula1>$G$453:$G$461</formula1>
    </dataValidation>
  </dataValidations>
  <pageMargins left="0.74803149606299213" right="0.74803149606299213" top="0.98425196850393704" bottom="0.98425196850393704" header="0.51181102362204722" footer="0.51181102362204722"/>
  <pageSetup paperSize="8" scale="74" firstPageNumber="0" fitToHeight="0" orientation="landscape" r:id="rId1"/>
  <headerFooter alignWithMargins="0">
    <oddHeader xml:space="preserve">&amp;C&amp;"Arial,Bold"&amp;18&amp;K03+000Planification et Suivi Accords d'Exécution et de Financement&amp;"Arial,Regular"&amp;10&amp;K000000
</oddHeader>
  </headerFooter>
  <extLst>
    <ext xmlns:x14="http://schemas.microsoft.com/office/spreadsheetml/2009/9/main" uri="{CCE6A557-97BC-4b89-ADB6-D9C93CAAB3DF}">
      <x14:dataValidations xmlns:xm="http://schemas.microsoft.com/office/excel/2006/main" count="1">
        <x14:dataValidation type="list" allowBlank="1" showErrorMessage="1">
          <x14:formula1>
            <xm:f>"Planned,Processed"</xm:f>
          </x14:formula1>
          <x14:formula2>
            <xm:f>0</xm:f>
          </x14:formula2>
          <xm:sqref>WVV42:WVV43 N65536:N65541 JJ65537:JJ65542 TF65537:TF65542 ADB65537:ADB65542 AMX65537:AMX65542 AWT65537:AWT65542 BGP65537:BGP65542 BQL65537:BQL65542 CAH65537:CAH65542 CKD65537:CKD65542 CTZ65537:CTZ65542 DDV65537:DDV65542 DNR65537:DNR65542 DXN65537:DXN65542 EHJ65537:EHJ65542 ERF65537:ERF65542 FBB65537:FBB65542 FKX65537:FKX65542 FUT65537:FUT65542 GEP65537:GEP65542 GOL65537:GOL65542 GYH65537:GYH65542 HID65537:HID65542 HRZ65537:HRZ65542 IBV65537:IBV65542 ILR65537:ILR65542 IVN65537:IVN65542 JFJ65537:JFJ65542 JPF65537:JPF65542 JZB65537:JZB65542 KIX65537:KIX65542 KST65537:KST65542 LCP65537:LCP65542 LML65537:LML65542 LWH65537:LWH65542 MGD65537:MGD65542 MPZ65537:MPZ65542 MZV65537:MZV65542 NJR65537:NJR65542 NTN65537:NTN65542 ODJ65537:ODJ65542 ONF65537:ONF65542 OXB65537:OXB65542 PGX65537:PGX65542 PQT65537:PQT65542 QAP65537:QAP65542 QKL65537:QKL65542 QUH65537:QUH65542 RED65537:RED65542 RNZ65537:RNZ65542 RXV65537:RXV65542 SHR65537:SHR65542 SRN65537:SRN65542 TBJ65537:TBJ65542 TLF65537:TLF65542 TVB65537:TVB65542 UEX65537:UEX65542 UOT65537:UOT65542 UYP65537:UYP65542 VIL65537:VIL65542 VSH65537:VSH65542 WCD65537:WCD65542 WLZ65537:WLZ65542 WVV65537:WVV65542 N131072:N131077 JJ131073:JJ131078 TF131073:TF131078 ADB131073:ADB131078 AMX131073:AMX131078 AWT131073:AWT131078 BGP131073:BGP131078 BQL131073:BQL131078 CAH131073:CAH131078 CKD131073:CKD131078 CTZ131073:CTZ131078 DDV131073:DDV131078 DNR131073:DNR131078 DXN131073:DXN131078 EHJ131073:EHJ131078 ERF131073:ERF131078 FBB131073:FBB131078 FKX131073:FKX131078 FUT131073:FUT131078 GEP131073:GEP131078 GOL131073:GOL131078 GYH131073:GYH131078 HID131073:HID131078 HRZ131073:HRZ131078 IBV131073:IBV131078 ILR131073:ILR131078 IVN131073:IVN131078 JFJ131073:JFJ131078 JPF131073:JPF131078 JZB131073:JZB131078 KIX131073:KIX131078 KST131073:KST131078 LCP131073:LCP131078 LML131073:LML131078 LWH131073:LWH131078 MGD131073:MGD131078 MPZ131073:MPZ131078 MZV131073:MZV131078 NJR131073:NJR131078 NTN131073:NTN131078 ODJ131073:ODJ131078 ONF131073:ONF131078 OXB131073:OXB131078 PGX131073:PGX131078 PQT131073:PQT131078 QAP131073:QAP131078 QKL131073:QKL131078 QUH131073:QUH131078 RED131073:RED131078 RNZ131073:RNZ131078 RXV131073:RXV131078 SHR131073:SHR131078 SRN131073:SRN131078 TBJ131073:TBJ131078 TLF131073:TLF131078 TVB131073:TVB131078 UEX131073:UEX131078 UOT131073:UOT131078 UYP131073:UYP131078 VIL131073:VIL131078 VSH131073:VSH131078 WCD131073:WCD131078 WLZ131073:WLZ131078 WVV131073:WVV131078 N196608:N196613 JJ196609:JJ196614 TF196609:TF196614 ADB196609:ADB196614 AMX196609:AMX196614 AWT196609:AWT196614 BGP196609:BGP196614 BQL196609:BQL196614 CAH196609:CAH196614 CKD196609:CKD196614 CTZ196609:CTZ196614 DDV196609:DDV196614 DNR196609:DNR196614 DXN196609:DXN196614 EHJ196609:EHJ196614 ERF196609:ERF196614 FBB196609:FBB196614 FKX196609:FKX196614 FUT196609:FUT196614 GEP196609:GEP196614 GOL196609:GOL196614 GYH196609:GYH196614 HID196609:HID196614 HRZ196609:HRZ196614 IBV196609:IBV196614 ILR196609:ILR196614 IVN196609:IVN196614 JFJ196609:JFJ196614 JPF196609:JPF196614 JZB196609:JZB196614 KIX196609:KIX196614 KST196609:KST196614 LCP196609:LCP196614 LML196609:LML196614 LWH196609:LWH196614 MGD196609:MGD196614 MPZ196609:MPZ196614 MZV196609:MZV196614 NJR196609:NJR196614 NTN196609:NTN196614 ODJ196609:ODJ196614 ONF196609:ONF196614 OXB196609:OXB196614 PGX196609:PGX196614 PQT196609:PQT196614 QAP196609:QAP196614 QKL196609:QKL196614 QUH196609:QUH196614 RED196609:RED196614 RNZ196609:RNZ196614 RXV196609:RXV196614 SHR196609:SHR196614 SRN196609:SRN196614 TBJ196609:TBJ196614 TLF196609:TLF196614 TVB196609:TVB196614 UEX196609:UEX196614 UOT196609:UOT196614 UYP196609:UYP196614 VIL196609:VIL196614 VSH196609:VSH196614 WCD196609:WCD196614 WLZ196609:WLZ196614 WVV196609:WVV196614 N262144:N262149 JJ262145:JJ262150 TF262145:TF262150 ADB262145:ADB262150 AMX262145:AMX262150 AWT262145:AWT262150 BGP262145:BGP262150 BQL262145:BQL262150 CAH262145:CAH262150 CKD262145:CKD262150 CTZ262145:CTZ262150 DDV262145:DDV262150 DNR262145:DNR262150 DXN262145:DXN262150 EHJ262145:EHJ262150 ERF262145:ERF262150 FBB262145:FBB262150 FKX262145:FKX262150 FUT262145:FUT262150 GEP262145:GEP262150 GOL262145:GOL262150 GYH262145:GYH262150 HID262145:HID262150 HRZ262145:HRZ262150 IBV262145:IBV262150 ILR262145:ILR262150 IVN262145:IVN262150 JFJ262145:JFJ262150 JPF262145:JPF262150 JZB262145:JZB262150 KIX262145:KIX262150 KST262145:KST262150 LCP262145:LCP262150 LML262145:LML262150 LWH262145:LWH262150 MGD262145:MGD262150 MPZ262145:MPZ262150 MZV262145:MZV262150 NJR262145:NJR262150 NTN262145:NTN262150 ODJ262145:ODJ262150 ONF262145:ONF262150 OXB262145:OXB262150 PGX262145:PGX262150 PQT262145:PQT262150 QAP262145:QAP262150 QKL262145:QKL262150 QUH262145:QUH262150 RED262145:RED262150 RNZ262145:RNZ262150 RXV262145:RXV262150 SHR262145:SHR262150 SRN262145:SRN262150 TBJ262145:TBJ262150 TLF262145:TLF262150 TVB262145:TVB262150 UEX262145:UEX262150 UOT262145:UOT262150 UYP262145:UYP262150 VIL262145:VIL262150 VSH262145:VSH262150 WCD262145:WCD262150 WLZ262145:WLZ262150 WVV262145:WVV262150 N327680:N327685 JJ327681:JJ327686 TF327681:TF327686 ADB327681:ADB327686 AMX327681:AMX327686 AWT327681:AWT327686 BGP327681:BGP327686 BQL327681:BQL327686 CAH327681:CAH327686 CKD327681:CKD327686 CTZ327681:CTZ327686 DDV327681:DDV327686 DNR327681:DNR327686 DXN327681:DXN327686 EHJ327681:EHJ327686 ERF327681:ERF327686 FBB327681:FBB327686 FKX327681:FKX327686 FUT327681:FUT327686 GEP327681:GEP327686 GOL327681:GOL327686 GYH327681:GYH327686 HID327681:HID327686 HRZ327681:HRZ327686 IBV327681:IBV327686 ILR327681:ILR327686 IVN327681:IVN327686 JFJ327681:JFJ327686 JPF327681:JPF327686 JZB327681:JZB327686 KIX327681:KIX327686 KST327681:KST327686 LCP327681:LCP327686 LML327681:LML327686 LWH327681:LWH327686 MGD327681:MGD327686 MPZ327681:MPZ327686 MZV327681:MZV327686 NJR327681:NJR327686 NTN327681:NTN327686 ODJ327681:ODJ327686 ONF327681:ONF327686 OXB327681:OXB327686 PGX327681:PGX327686 PQT327681:PQT327686 QAP327681:QAP327686 QKL327681:QKL327686 QUH327681:QUH327686 RED327681:RED327686 RNZ327681:RNZ327686 RXV327681:RXV327686 SHR327681:SHR327686 SRN327681:SRN327686 TBJ327681:TBJ327686 TLF327681:TLF327686 TVB327681:TVB327686 UEX327681:UEX327686 UOT327681:UOT327686 UYP327681:UYP327686 VIL327681:VIL327686 VSH327681:VSH327686 WCD327681:WCD327686 WLZ327681:WLZ327686 WVV327681:WVV327686 N393216:N393221 JJ393217:JJ393222 TF393217:TF393222 ADB393217:ADB393222 AMX393217:AMX393222 AWT393217:AWT393222 BGP393217:BGP393222 BQL393217:BQL393222 CAH393217:CAH393222 CKD393217:CKD393222 CTZ393217:CTZ393222 DDV393217:DDV393222 DNR393217:DNR393222 DXN393217:DXN393222 EHJ393217:EHJ393222 ERF393217:ERF393222 FBB393217:FBB393222 FKX393217:FKX393222 FUT393217:FUT393222 GEP393217:GEP393222 GOL393217:GOL393222 GYH393217:GYH393222 HID393217:HID393222 HRZ393217:HRZ393222 IBV393217:IBV393222 ILR393217:ILR393222 IVN393217:IVN393222 JFJ393217:JFJ393222 JPF393217:JPF393222 JZB393217:JZB393222 KIX393217:KIX393222 KST393217:KST393222 LCP393217:LCP393222 LML393217:LML393222 LWH393217:LWH393222 MGD393217:MGD393222 MPZ393217:MPZ393222 MZV393217:MZV393222 NJR393217:NJR393222 NTN393217:NTN393222 ODJ393217:ODJ393222 ONF393217:ONF393222 OXB393217:OXB393222 PGX393217:PGX393222 PQT393217:PQT393222 QAP393217:QAP393222 QKL393217:QKL393222 QUH393217:QUH393222 RED393217:RED393222 RNZ393217:RNZ393222 RXV393217:RXV393222 SHR393217:SHR393222 SRN393217:SRN393222 TBJ393217:TBJ393222 TLF393217:TLF393222 TVB393217:TVB393222 UEX393217:UEX393222 UOT393217:UOT393222 UYP393217:UYP393222 VIL393217:VIL393222 VSH393217:VSH393222 WCD393217:WCD393222 WLZ393217:WLZ393222 WVV393217:WVV393222 N458752:N458757 JJ458753:JJ458758 TF458753:TF458758 ADB458753:ADB458758 AMX458753:AMX458758 AWT458753:AWT458758 BGP458753:BGP458758 BQL458753:BQL458758 CAH458753:CAH458758 CKD458753:CKD458758 CTZ458753:CTZ458758 DDV458753:DDV458758 DNR458753:DNR458758 DXN458753:DXN458758 EHJ458753:EHJ458758 ERF458753:ERF458758 FBB458753:FBB458758 FKX458753:FKX458758 FUT458753:FUT458758 GEP458753:GEP458758 GOL458753:GOL458758 GYH458753:GYH458758 HID458753:HID458758 HRZ458753:HRZ458758 IBV458753:IBV458758 ILR458753:ILR458758 IVN458753:IVN458758 JFJ458753:JFJ458758 JPF458753:JPF458758 JZB458753:JZB458758 KIX458753:KIX458758 KST458753:KST458758 LCP458753:LCP458758 LML458753:LML458758 LWH458753:LWH458758 MGD458753:MGD458758 MPZ458753:MPZ458758 MZV458753:MZV458758 NJR458753:NJR458758 NTN458753:NTN458758 ODJ458753:ODJ458758 ONF458753:ONF458758 OXB458753:OXB458758 PGX458753:PGX458758 PQT458753:PQT458758 QAP458753:QAP458758 QKL458753:QKL458758 QUH458753:QUH458758 RED458753:RED458758 RNZ458753:RNZ458758 RXV458753:RXV458758 SHR458753:SHR458758 SRN458753:SRN458758 TBJ458753:TBJ458758 TLF458753:TLF458758 TVB458753:TVB458758 UEX458753:UEX458758 UOT458753:UOT458758 UYP458753:UYP458758 VIL458753:VIL458758 VSH458753:VSH458758 WCD458753:WCD458758 WLZ458753:WLZ458758 WVV458753:WVV458758 N524288:N524293 JJ524289:JJ524294 TF524289:TF524294 ADB524289:ADB524294 AMX524289:AMX524294 AWT524289:AWT524294 BGP524289:BGP524294 BQL524289:BQL524294 CAH524289:CAH524294 CKD524289:CKD524294 CTZ524289:CTZ524294 DDV524289:DDV524294 DNR524289:DNR524294 DXN524289:DXN524294 EHJ524289:EHJ524294 ERF524289:ERF524294 FBB524289:FBB524294 FKX524289:FKX524294 FUT524289:FUT524294 GEP524289:GEP524294 GOL524289:GOL524294 GYH524289:GYH524294 HID524289:HID524294 HRZ524289:HRZ524294 IBV524289:IBV524294 ILR524289:ILR524294 IVN524289:IVN524294 JFJ524289:JFJ524294 JPF524289:JPF524294 JZB524289:JZB524294 KIX524289:KIX524294 KST524289:KST524294 LCP524289:LCP524294 LML524289:LML524294 LWH524289:LWH524294 MGD524289:MGD524294 MPZ524289:MPZ524294 MZV524289:MZV524294 NJR524289:NJR524294 NTN524289:NTN524294 ODJ524289:ODJ524294 ONF524289:ONF524294 OXB524289:OXB524294 PGX524289:PGX524294 PQT524289:PQT524294 QAP524289:QAP524294 QKL524289:QKL524294 QUH524289:QUH524294 RED524289:RED524294 RNZ524289:RNZ524294 RXV524289:RXV524294 SHR524289:SHR524294 SRN524289:SRN524294 TBJ524289:TBJ524294 TLF524289:TLF524294 TVB524289:TVB524294 UEX524289:UEX524294 UOT524289:UOT524294 UYP524289:UYP524294 VIL524289:VIL524294 VSH524289:VSH524294 WCD524289:WCD524294 WLZ524289:WLZ524294 WVV524289:WVV524294 N589824:N589829 JJ589825:JJ589830 TF589825:TF589830 ADB589825:ADB589830 AMX589825:AMX589830 AWT589825:AWT589830 BGP589825:BGP589830 BQL589825:BQL589830 CAH589825:CAH589830 CKD589825:CKD589830 CTZ589825:CTZ589830 DDV589825:DDV589830 DNR589825:DNR589830 DXN589825:DXN589830 EHJ589825:EHJ589830 ERF589825:ERF589830 FBB589825:FBB589830 FKX589825:FKX589830 FUT589825:FUT589830 GEP589825:GEP589830 GOL589825:GOL589830 GYH589825:GYH589830 HID589825:HID589830 HRZ589825:HRZ589830 IBV589825:IBV589830 ILR589825:ILR589830 IVN589825:IVN589830 JFJ589825:JFJ589830 JPF589825:JPF589830 JZB589825:JZB589830 KIX589825:KIX589830 KST589825:KST589830 LCP589825:LCP589830 LML589825:LML589830 LWH589825:LWH589830 MGD589825:MGD589830 MPZ589825:MPZ589830 MZV589825:MZV589830 NJR589825:NJR589830 NTN589825:NTN589830 ODJ589825:ODJ589830 ONF589825:ONF589830 OXB589825:OXB589830 PGX589825:PGX589830 PQT589825:PQT589830 QAP589825:QAP589830 QKL589825:QKL589830 QUH589825:QUH589830 RED589825:RED589830 RNZ589825:RNZ589830 RXV589825:RXV589830 SHR589825:SHR589830 SRN589825:SRN589830 TBJ589825:TBJ589830 TLF589825:TLF589830 TVB589825:TVB589830 UEX589825:UEX589830 UOT589825:UOT589830 UYP589825:UYP589830 VIL589825:VIL589830 VSH589825:VSH589830 WCD589825:WCD589830 WLZ589825:WLZ589830 WVV589825:WVV589830 N655360:N655365 JJ655361:JJ655366 TF655361:TF655366 ADB655361:ADB655366 AMX655361:AMX655366 AWT655361:AWT655366 BGP655361:BGP655366 BQL655361:BQL655366 CAH655361:CAH655366 CKD655361:CKD655366 CTZ655361:CTZ655366 DDV655361:DDV655366 DNR655361:DNR655366 DXN655361:DXN655366 EHJ655361:EHJ655366 ERF655361:ERF655366 FBB655361:FBB655366 FKX655361:FKX655366 FUT655361:FUT655366 GEP655361:GEP655366 GOL655361:GOL655366 GYH655361:GYH655366 HID655361:HID655366 HRZ655361:HRZ655366 IBV655361:IBV655366 ILR655361:ILR655366 IVN655361:IVN655366 JFJ655361:JFJ655366 JPF655361:JPF655366 JZB655361:JZB655366 KIX655361:KIX655366 KST655361:KST655366 LCP655361:LCP655366 LML655361:LML655366 LWH655361:LWH655366 MGD655361:MGD655366 MPZ655361:MPZ655366 MZV655361:MZV655366 NJR655361:NJR655366 NTN655361:NTN655366 ODJ655361:ODJ655366 ONF655361:ONF655366 OXB655361:OXB655366 PGX655361:PGX655366 PQT655361:PQT655366 QAP655361:QAP655366 QKL655361:QKL655366 QUH655361:QUH655366 RED655361:RED655366 RNZ655361:RNZ655366 RXV655361:RXV655366 SHR655361:SHR655366 SRN655361:SRN655366 TBJ655361:TBJ655366 TLF655361:TLF655366 TVB655361:TVB655366 UEX655361:UEX655366 UOT655361:UOT655366 UYP655361:UYP655366 VIL655361:VIL655366 VSH655361:VSH655366 WCD655361:WCD655366 WLZ655361:WLZ655366 WVV655361:WVV655366 N720896:N720901 JJ720897:JJ720902 TF720897:TF720902 ADB720897:ADB720902 AMX720897:AMX720902 AWT720897:AWT720902 BGP720897:BGP720902 BQL720897:BQL720902 CAH720897:CAH720902 CKD720897:CKD720902 CTZ720897:CTZ720902 DDV720897:DDV720902 DNR720897:DNR720902 DXN720897:DXN720902 EHJ720897:EHJ720902 ERF720897:ERF720902 FBB720897:FBB720902 FKX720897:FKX720902 FUT720897:FUT720902 GEP720897:GEP720902 GOL720897:GOL720902 GYH720897:GYH720902 HID720897:HID720902 HRZ720897:HRZ720902 IBV720897:IBV720902 ILR720897:ILR720902 IVN720897:IVN720902 JFJ720897:JFJ720902 JPF720897:JPF720902 JZB720897:JZB720902 KIX720897:KIX720902 KST720897:KST720902 LCP720897:LCP720902 LML720897:LML720902 LWH720897:LWH720902 MGD720897:MGD720902 MPZ720897:MPZ720902 MZV720897:MZV720902 NJR720897:NJR720902 NTN720897:NTN720902 ODJ720897:ODJ720902 ONF720897:ONF720902 OXB720897:OXB720902 PGX720897:PGX720902 PQT720897:PQT720902 QAP720897:QAP720902 QKL720897:QKL720902 QUH720897:QUH720902 RED720897:RED720902 RNZ720897:RNZ720902 RXV720897:RXV720902 SHR720897:SHR720902 SRN720897:SRN720902 TBJ720897:TBJ720902 TLF720897:TLF720902 TVB720897:TVB720902 UEX720897:UEX720902 UOT720897:UOT720902 UYP720897:UYP720902 VIL720897:VIL720902 VSH720897:VSH720902 WCD720897:WCD720902 WLZ720897:WLZ720902 WVV720897:WVV720902 N786432:N786437 JJ786433:JJ786438 TF786433:TF786438 ADB786433:ADB786438 AMX786433:AMX786438 AWT786433:AWT786438 BGP786433:BGP786438 BQL786433:BQL786438 CAH786433:CAH786438 CKD786433:CKD786438 CTZ786433:CTZ786438 DDV786433:DDV786438 DNR786433:DNR786438 DXN786433:DXN786438 EHJ786433:EHJ786438 ERF786433:ERF786438 FBB786433:FBB786438 FKX786433:FKX786438 FUT786433:FUT786438 GEP786433:GEP786438 GOL786433:GOL786438 GYH786433:GYH786438 HID786433:HID786438 HRZ786433:HRZ786438 IBV786433:IBV786438 ILR786433:ILR786438 IVN786433:IVN786438 JFJ786433:JFJ786438 JPF786433:JPF786438 JZB786433:JZB786438 KIX786433:KIX786438 KST786433:KST786438 LCP786433:LCP786438 LML786433:LML786438 LWH786433:LWH786438 MGD786433:MGD786438 MPZ786433:MPZ786438 MZV786433:MZV786438 NJR786433:NJR786438 NTN786433:NTN786438 ODJ786433:ODJ786438 ONF786433:ONF786438 OXB786433:OXB786438 PGX786433:PGX786438 PQT786433:PQT786438 QAP786433:QAP786438 QKL786433:QKL786438 QUH786433:QUH786438 RED786433:RED786438 RNZ786433:RNZ786438 RXV786433:RXV786438 SHR786433:SHR786438 SRN786433:SRN786438 TBJ786433:TBJ786438 TLF786433:TLF786438 TVB786433:TVB786438 UEX786433:UEX786438 UOT786433:UOT786438 UYP786433:UYP786438 VIL786433:VIL786438 VSH786433:VSH786438 WCD786433:WCD786438 WLZ786433:WLZ786438 WVV786433:WVV786438 N851968:N851973 JJ851969:JJ851974 TF851969:TF851974 ADB851969:ADB851974 AMX851969:AMX851974 AWT851969:AWT851974 BGP851969:BGP851974 BQL851969:BQL851974 CAH851969:CAH851974 CKD851969:CKD851974 CTZ851969:CTZ851974 DDV851969:DDV851974 DNR851969:DNR851974 DXN851969:DXN851974 EHJ851969:EHJ851974 ERF851969:ERF851974 FBB851969:FBB851974 FKX851969:FKX851974 FUT851969:FUT851974 GEP851969:GEP851974 GOL851969:GOL851974 GYH851969:GYH851974 HID851969:HID851974 HRZ851969:HRZ851974 IBV851969:IBV851974 ILR851969:ILR851974 IVN851969:IVN851974 JFJ851969:JFJ851974 JPF851969:JPF851974 JZB851969:JZB851974 KIX851969:KIX851974 KST851969:KST851974 LCP851969:LCP851974 LML851969:LML851974 LWH851969:LWH851974 MGD851969:MGD851974 MPZ851969:MPZ851974 MZV851969:MZV851974 NJR851969:NJR851974 NTN851969:NTN851974 ODJ851969:ODJ851974 ONF851969:ONF851974 OXB851969:OXB851974 PGX851969:PGX851974 PQT851969:PQT851974 QAP851969:QAP851974 QKL851969:QKL851974 QUH851969:QUH851974 RED851969:RED851974 RNZ851969:RNZ851974 RXV851969:RXV851974 SHR851969:SHR851974 SRN851969:SRN851974 TBJ851969:TBJ851974 TLF851969:TLF851974 TVB851969:TVB851974 UEX851969:UEX851974 UOT851969:UOT851974 UYP851969:UYP851974 VIL851969:VIL851974 VSH851969:VSH851974 WCD851969:WCD851974 WLZ851969:WLZ851974 WVV851969:WVV851974 N917504:N917509 JJ917505:JJ917510 TF917505:TF917510 ADB917505:ADB917510 AMX917505:AMX917510 AWT917505:AWT917510 BGP917505:BGP917510 BQL917505:BQL917510 CAH917505:CAH917510 CKD917505:CKD917510 CTZ917505:CTZ917510 DDV917505:DDV917510 DNR917505:DNR917510 DXN917505:DXN917510 EHJ917505:EHJ917510 ERF917505:ERF917510 FBB917505:FBB917510 FKX917505:FKX917510 FUT917505:FUT917510 GEP917505:GEP917510 GOL917505:GOL917510 GYH917505:GYH917510 HID917505:HID917510 HRZ917505:HRZ917510 IBV917505:IBV917510 ILR917505:ILR917510 IVN917505:IVN917510 JFJ917505:JFJ917510 JPF917505:JPF917510 JZB917505:JZB917510 KIX917505:KIX917510 KST917505:KST917510 LCP917505:LCP917510 LML917505:LML917510 LWH917505:LWH917510 MGD917505:MGD917510 MPZ917505:MPZ917510 MZV917505:MZV917510 NJR917505:NJR917510 NTN917505:NTN917510 ODJ917505:ODJ917510 ONF917505:ONF917510 OXB917505:OXB917510 PGX917505:PGX917510 PQT917505:PQT917510 QAP917505:QAP917510 QKL917505:QKL917510 QUH917505:QUH917510 RED917505:RED917510 RNZ917505:RNZ917510 RXV917505:RXV917510 SHR917505:SHR917510 SRN917505:SRN917510 TBJ917505:TBJ917510 TLF917505:TLF917510 TVB917505:TVB917510 UEX917505:UEX917510 UOT917505:UOT917510 UYP917505:UYP917510 VIL917505:VIL917510 VSH917505:VSH917510 WCD917505:WCD917510 WLZ917505:WLZ917510 WVV917505:WVV917510 N983040:N983045 JJ983041:JJ983046 TF983041:TF983046 ADB983041:ADB983046 AMX983041:AMX983046 AWT983041:AWT983046 BGP983041:BGP983046 BQL983041:BQL983046 CAH983041:CAH983046 CKD983041:CKD983046 CTZ983041:CTZ983046 DDV983041:DDV983046 DNR983041:DNR983046 DXN983041:DXN983046 EHJ983041:EHJ983046 ERF983041:ERF983046 FBB983041:FBB983046 FKX983041:FKX983046 FUT983041:FUT983046 GEP983041:GEP983046 GOL983041:GOL983046 GYH983041:GYH983046 HID983041:HID983046 HRZ983041:HRZ983046 IBV983041:IBV983046 ILR983041:ILR983046 IVN983041:IVN983046 JFJ983041:JFJ983046 JPF983041:JPF983046 JZB983041:JZB983046 KIX983041:KIX983046 KST983041:KST983046 LCP983041:LCP983046 LML983041:LML983046 LWH983041:LWH983046 MGD983041:MGD983046 MPZ983041:MPZ983046 MZV983041:MZV983046 NJR983041:NJR983046 NTN983041:NTN983046 ODJ983041:ODJ983046 ONF983041:ONF983046 OXB983041:OXB983046 PGX983041:PGX983046 PQT983041:PQT983046 QAP983041:QAP983046 QKL983041:QKL983046 QUH983041:QUH983046 RED983041:RED983046 RNZ983041:RNZ983046 RXV983041:RXV983046 SHR983041:SHR983046 SRN983041:SRN983046 TBJ983041:TBJ983046 TLF983041:TLF983046 TVB983041:TVB983046 UEX983041:UEX983046 UOT983041:UOT983046 UYP983041:UYP983046 VIL983041:VIL983046 VSH983041:VSH983046 WCD983041:WCD983046 WLZ983041:WLZ983046 WVV983041:WVV983046 N65543:N65547 JJ65544:JJ65548 TF65544:TF65548 ADB65544:ADB65548 AMX65544:AMX65548 AWT65544:AWT65548 BGP65544:BGP65548 BQL65544:BQL65548 CAH65544:CAH65548 CKD65544:CKD65548 CTZ65544:CTZ65548 DDV65544:DDV65548 DNR65544:DNR65548 DXN65544:DXN65548 EHJ65544:EHJ65548 ERF65544:ERF65548 FBB65544:FBB65548 FKX65544:FKX65548 FUT65544:FUT65548 GEP65544:GEP65548 GOL65544:GOL65548 GYH65544:GYH65548 HID65544:HID65548 HRZ65544:HRZ65548 IBV65544:IBV65548 ILR65544:ILR65548 IVN65544:IVN65548 JFJ65544:JFJ65548 JPF65544:JPF65548 JZB65544:JZB65548 KIX65544:KIX65548 KST65544:KST65548 LCP65544:LCP65548 LML65544:LML65548 LWH65544:LWH65548 MGD65544:MGD65548 MPZ65544:MPZ65548 MZV65544:MZV65548 NJR65544:NJR65548 NTN65544:NTN65548 ODJ65544:ODJ65548 ONF65544:ONF65548 OXB65544:OXB65548 PGX65544:PGX65548 PQT65544:PQT65548 QAP65544:QAP65548 QKL65544:QKL65548 QUH65544:QUH65548 RED65544:RED65548 RNZ65544:RNZ65548 RXV65544:RXV65548 SHR65544:SHR65548 SRN65544:SRN65548 TBJ65544:TBJ65548 TLF65544:TLF65548 TVB65544:TVB65548 UEX65544:UEX65548 UOT65544:UOT65548 UYP65544:UYP65548 VIL65544:VIL65548 VSH65544:VSH65548 WCD65544:WCD65548 WLZ65544:WLZ65548 WVV65544:WVV65548 N131079:N131083 JJ131080:JJ131084 TF131080:TF131084 ADB131080:ADB131084 AMX131080:AMX131084 AWT131080:AWT131084 BGP131080:BGP131084 BQL131080:BQL131084 CAH131080:CAH131084 CKD131080:CKD131084 CTZ131080:CTZ131084 DDV131080:DDV131084 DNR131080:DNR131084 DXN131080:DXN131084 EHJ131080:EHJ131084 ERF131080:ERF131084 FBB131080:FBB131084 FKX131080:FKX131084 FUT131080:FUT131084 GEP131080:GEP131084 GOL131080:GOL131084 GYH131080:GYH131084 HID131080:HID131084 HRZ131080:HRZ131084 IBV131080:IBV131084 ILR131080:ILR131084 IVN131080:IVN131084 JFJ131080:JFJ131084 JPF131080:JPF131084 JZB131080:JZB131084 KIX131080:KIX131084 KST131080:KST131084 LCP131080:LCP131084 LML131080:LML131084 LWH131080:LWH131084 MGD131080:MGD131084 MPZ131080:MPZ131084 MZV131080:MZV131084 NJR131080:NJR131084 NTN131080:NTN131084 ODJ131080:ODJ131084 ONF131080:ONF131084 OXB131080:OXB131084 PGX131080:PGX131084 PQT131080:PQT131084 QAP131080:QAP131084 QKL131080:QKL131084 QUH131080:QUH131084 RED131080:RED131084 RNZ131080:RNZ131084 RXV131080:RXV131084 SHR131080:SHR131084 SRN131080:SRN131084 TBJ131080:TBJ131084 TLF131080:TLF131084 TVB131080:TVB131084 UEX131080:UEX131084 UOT131080:UOT131084 UYP131080:UYP131084 VIL131080:VIL131084 VSH131080:VSH131084 WCD131080:WCD131084 WLZ131080:WLZ131084 WVV131080:WVV131084 N196615:N196619 JJ196616:JJ196620 TF196616:TF196620 ADB196616:ADB196620 AMX196616:AMX196620 AWT196616:AWT196620 BGP196616:BGP196620 BQL196616:BQL196620 CAH196616:CAH196620 CKD196616:CKD196620 CTZ196616:CTZ196620 DDV196616:DDV196620 DNR196616:DNR196620 DXN196616:DXN196620 EHJ196616:EHJ196620 ERF196616:ERF196620 FBB196616:FBB196620 FKX196616:FKX196620 FUT196616:FUT196620 GEP196616:GEP196620 GOL196616:GOL196620 GYH196616:GYH196620 HID196616:HID196620 HRZ196616:HRZ196620 IBV196616:IBV196620 ILR196616:ILR196620 IVN196616:IVN196620 JFJ196616:JFJ196620 JPF196616:JPF196620 JZB196616:JZB196620 KIX196616:KIX196620 KST196616:KST196620 LCP196616:LCP196620 LML196616:LML196620 LWH196616:LWH196620 MGD196616:MGD196620 MPZ196616:MPZ196620 MZV196616:MZV196620 NJR196616:NJR196620 NTN196616:NTN196620 ODJ196616:ODJ196620 ONF196616:ONF196620 OXB196616:OXB196620 PGX196616:PGX196620 PQT196616:PQT196620 QAP196616:QAP196620 QKL196616:QKL196620 QUH196616:QUH196620 RED196616:RED196620 RNZ196616:RNZ196620 RXV196616:RXV196620 SHR196616:SHR196620 SRN196616:SRN196620 TBJ196616:TBJ196620 TLF196616:TLF196620 TVB196616:TVB196620 UEX196616:UEX196620 UOT196616:UOT196620 UYP196616:UYP196620 VIL196616:VIL196620 VSH196616:VSH196620 WCD196616:WCD196620 WLZ196616:WLZ196620 WVV196616:WVV196620 N262151:N262155 JJ262152:JJ262156 TF262152:TF262156 ADB262152:ADB262156 AMX262152:AMX262156 AWT262152:AWT262156 BGP262152:BGP262156 BQL262152:BQL262156 CAH262152:CAH262156 CKD262152:CKD262156 CTZ262152:CTZ262156 DDV262152:DDV262156 DNR262152:DNR262156 DXN262152:DXN262156 EHJ262152:EHJ262156 ERF262152:ERF262156 FBB262152:FBB262156 FKX262152:FKX262156 FUT262152:FUT262156 GEP262152:GEP262156 GOL262152:GOL262156 GYH262152:GYH262156 HID262152:HID262156 HRZ262152:HRZ262156 IBV262152:IBV262156 ILR262152:ILR262156 IVN262152:IVN262156 JFJ262152:JFJ262156 JPF262152:JPF262156 JZB262152:JZB262156 KIX262152:KIX262156 KST262152:KST262156 LCP262152:LCP262156 LML262152:LML262156 LWH262152:LWH262156 MGD262152:MGD262156 MPZ262152:MPZ262156 MZV262152:MZV262156 NJR262152:NJR262156 NTN262152:NTN262156 ODJ262152:ODJ262156 ONF262152:ONF262156 OXB262152:OXB262156 PGX262152:PGX262156 PQT262152:PQT262156 QAP262152:QAP262156 QKL262152:QKL262156 QUH262152:QUH262156 RED262152:RED262156 RNZ262152:RNZ262156 RXV262152:RXV262156 SHR262152:SHR262156 SRN262152:SRN262156 TBJ262152:TBJ262156 TLF262152:TLF262156 TVB262152:TVB262156 UEX262152:UEX262156 UOT262152:UOT262156 UYP262152:UYP262156 VIL262152:VIL262156 VSH262152:VSH262156 WCD262152:WCD262156 WLZ262152:WLZ262156 WVV262152:WVV262156 N327687:N327691 JJ327688:JJ327692 TF327688:TF327692 ADB327688:ADB327692 AMX327688:AMX327692 AWT327688:AWT327692 BGP327688:BGP327692 BQL327688:BQL327692 CAH327688:CAH327692 CKD327688:CKD327692 CTZ327688:CTZ327692 DDV327688:DDV327692 DNR327688:DNR327692 DXN327688:DXN327692 EHJ327688:EHJ327692 ERF327688:ERF327692 FBB327688:FBB327692 FKX327688:FKX327692 FUT327688:FUT327692 GEP327688:GEP327692 GOL327688:GOL327692 GYH327688:GYH327692 HID327688:HID327692 HRZ327688:HRZ327692 IBV327688:IBV327692 ILR327688:ILR327692 IVN327688:IVN327692 JFJ327688:JFJ327692 JPF327688:JPF327692 JZB327688:JZB327692 KIX327688:KIX327692 KST327688:KST327692 LCP327688:LCP327692 LML327688:LML327692 LWH327688:LWH327692 MGD327688:MGD327692 MPZ327688:MPZ327692 MZV327688:MZV327692 NJR327688:NJR327692 NTN327688:NTN327692 ODJ327688:ODJ327692 ONF327688:ONF327692 OXB327688:OXB327692 PGX327688:PGX327692 PQT327688:PQT327692 QAP327688:QAP327692 QKL327688:QKL327692 QUH327688:QUH327692 RED327688:RED327692 RNZ327688:RNZ327692 RXV327688:RXV327692 SHR327688:SHR327692 SRN327688:SRN327692 TBJ327688:TBJ327692 TLF327688:TLF327692 TVB327688:TVB327692 UEX327688:UEX327692 UOT327688:UOT327692 UYP327688:UYP327692 VIL327688:VIL327692 VSH327688:VSH327692 WCD327688:WCD327692 WLZ327688:WLZ327692 WVV327688:WVV327692 N393223:N393227 JJ393224:JJ393228 TF393224:TF393228 ADB393224:ADB393228 AMX393224:AMX393228 AWT393224:AWT393228 BGP393224:BGP393228 BQL393224:BQL393228 CAH393224:CAH393228 CKD393224:CKD393228 CTZ393224:CTZ393228 DDV393224:DDV393228 DNR393224:DNR393228 DXN393224:DXN393228 EHJ393224:EHJ393228 ERF393224:ERF393228 FBB393224:FBB393228 FKX393224:FKX393228 FUT393224:FUT393228 GEP393224:GEP393228 GOL393224:GOL393228 GYH393224:GYH393228 HID393224:HID393228 HRZ393224:HRZ393228 IBV393224:IBV393228 ILR393224:ILR393228 IVN393224:IVN393228 JFJ393224:JFJ393228 JPF393224:JPF393228 JZB393224:JZB393228 KIX393224:KIX393228 KST393224:KST393228 LCP393224:LCP393228 LML393224:LML393228 LWH393224:LWH393228 MGD393224:MGD393228 MPZ393224:MPZ393228 MZV393224:MZV393228 NJR393224:NJR393228 NTN393224:NTN393228 ODJ393224:ODJ393228 ONF393224:ONF393228 OXB393224:OXB393228 PGX393224:PGX393228 PQT393224:PQT393228 QAP393224:QAP393228 QKL393224:QKL393228 QUH393224:QUH393228 RED393224:RED393228 RNZ393224:RNZ393228 RXV393224:RXV393228 SHR393224:SHR393228 SRN393224:SRN393228 TBJ393224:TBJ393228 TLF393224:TLF393228 TVB393224:TVB393228 UEX393224:UEX393228 UOT393224:UOT393228 UYP393224:UYP393228 VIL393224:VIL393228 VSH393224:VSH393228 WCD393224:WCD393228 WLZ393224:WLZ393228 WVV393224:WVV393228 N458759:N458763 JJ458760:JJ458764 TF458760:TF458764 ADB458760:ADB458764 AMX458760:AMX458764 AWT458760:AWT458764 BGP458760:BGP458764 BQL458760:BQL458764 CAH458760:CAH458764 CKD458760:CKD458764 CTZ458760:CTZ458764 DDV458760:DDV458764 DNR458760:DNR458764 DXN458760:DXN458764 EHJ458760:EHJ458764 ERF458760:ERF458764 FBB458760:FBB458764 FKX458760:FKX458764 FUT458760:FUT458764 GEP458760:GEP458764 GOL458760:GOL458764 GYH458760:GYH458764 HID458760:HID458764 HRZ458760:HRZ458764 IBV458760:IBV458764 ILR458760:ILR458764 IVN458760:IVN458764 JFJ458760:JFJ458764 JPF458760:JPF458764 JZB458760:JZB458764 KIX458760:KIX458764 KST458760:KST458764 LCP458760:LCP458764 LML458760:LML458764 LWH458760:LWH458764 MGD458760:MGD458764 MPZ458760:MPZ458764 MZV458760:MZV458764 NJR458760:NJR458764 NTN458760:NTN458764 ODJ458760:ODJ458764 ONF458760:ONF458764 OXB458760:OXB458764 PGX458760:PGX458764 PQT458760:PQT458764 QAP458760:QAP458764 QKL458760:QKL458764 QUH458760:QUH458764 RED458760:RED458764 RNZ458760:RNZ458764 RXV458760:RXV458764 SHR458760:SHR458764 SRN458760:SRN458764 TBJ458760:TBJ458764 TLF458760:TLF458764 TVB458760:TVB458764 UEX458760:UEX458764 UOT458760:UOT458764 UYP458760:UYP458764 VIL458760:VIL458764 VSH458760:VSH458764 WCD458760:WCD458764 WLZ458760:WLZ458764 WVV458760:WVV458764 N524295:N524299 JJ524296:JJ524300 TF524296:TF524300 ADB524296:ADB524300 AMX524296:AMX524300 AWT524296:AWT524300 BGP524296:BGP524300 BQL524296:BQL524300 CAH524296:CAH524300 CKD524296:CKD524300 CTZ524296:CTZ524300 DDV524296:DDV524300 DNR524296:DNR524300 DXN524296:DXN524300 EHJ524296:EHJ524300 ERF524296:ERF524300 FBB524296:FBB524300 FKX524296:FKX524300 FUT524296:FUT524300 GEP524296:GEP524300 GOL524296:GOL524300 GYH524296:GYH524300 HID524296:HID524300 HRZ524296:HRZ524300 IBV524296:IBV524300 ILR524296:ILR524300 IVN524296:IVN524300 JFJ524296:JFJ524300 JPF524296:JPF524300 JZB524296:JZB524300 KIX524296:KIX524300 KST524296:KST524300 LCP524296:LCP524300 LML524296:LML524300 LWH524296:LWH524300 MGD524296:MGD524300 MPZ524296:MPZ524300 MZV524296:MZV524300 NJR524296:NJR524300 NTN524296:NTN524300 ODJ524296:ODJ524300 ONF524296:ONF524300 OXB524296:OXB524300 PGX524296:PGX524300 PQT524296:PQT524300 QAP524296:QAP524300 QKL524296:QKL524300 QUH524296:QUH524300 RED524296:RED524300 RNZ524296:RNZ524300 RXV524296:RXV524300 SHR524296:SHR524300 SRN524296:SRN524300 TBJ524296:TBJ524300 TLF524296:TLF524300 TVB524296:TVB524300 UEX524296:UEX524300 UOT524296:UOT524300 UYP524296:UYP524300 VIL524296:VIL524300 VSH524296:VSH524300 WCD524296:WCD524300 WLZ524296:WLZ524300 WVV524296:WVV524300 N589831:N589835 JJ589832:JJ589836 TF589832:TF589836 ADB589832:ADB589836 AMX589832:AMX589836 AWT589832:AWT589836 BGP589832:BGP589836 BQL589832:BQL589836 CAH589832:CAH589836 CKD589832:CKD589836 CTZ589832:CTZ589836 DDV589832:DDV589836 DNR589832:DNR589836 DXN589832:DXN589836 EHJ589832:EHJ589836 ERF589832:ERF589836 FBB589832:FBB589836 FKX589832:FKX589836 FUT589832:FUT589836 GEP589832:GEP589836 GOL589832:GOL589836 GYH589832:GYH589836 HID589832:HID589836 HRZ589832:HRZ589836 IBV589832:IBV589836 ILR589832:ILR589836 IVN589832:IVN589836 JFJ589832:JFJ589836 JPF589832:JPF589836 JZB589832:JZB589836 KIX589832:KIX589836 KST589832:KST589836 LCP589832:LCP589836 LML589832:LML589836 LWH589832:LWH589836 MGD589832:MGD589836 MPZ589832:MPZ589836 MZV589832:MZV589836 NJR589832:NJR589836 NTN589832:NTN589836 ODJ589832:ODJ589836 ONF589832:ONF589836 OXB589832:OXB589836 PGX589832:PGX589836 PQT589832:PQT589836 QAP589832:QAP589836 QKL589832:QKL589836 QUH589832:QUH589836 RED589832:RED589836 RNZ589832:RNZ589836 RXV589832:RXV589836 SHR589832:SHR589836 SRN589832:SRN589836 TBJ589832:TBJ589836 TLF589832:TLF589836 TVB589832:TVB589836 UEX589832:UEX589836 UOT589832:UOT589836 UYP589832:UYP589836 VIL589832:VIL589836 VSH589832:VSH589836 WCD589832:WCD589836 WLZ589832:WLZ589836 WVV589832:WVV589836 N655367:N655371 JJ655368:JJ655372 TF655368:TF655372 ADB655368:ADB655372 AMX655368:AMX655372 AWT655368:AWT655372 BGP655368:BGP655372 BQL655368:BQL655372 CAH655368:CAH655372 CKD655368:CKD655372 CTZ655368:CTZ655372 DDV655368:DDV655372 DNR655368:DNR655372 DXN655368:DXN655372 EHJ655368:EHJ655372 ERF655368:ERF655372 FBB655368:FBB655372 FKX655368:FKX655372 FUT655368:FUT655372 GEP655368:GEP655372 GOL655368:GOL655372 GYH655368:GYH655372 HID655368:HID655372 HRZ655368:HRZ655372 IBV655368:IBV655372 ILR655368:ILR655372 IVN655368:IVN655372 JFJ655368:JFJ655372 JPF655368:JPF655372 JZB655368:JZB655372 KIX655368:KIX655372 KST655368:KST655372 LCP655368:LCP655372 LML655368:LML655372 LWH655368:LWH655372 MGD655368:MGD655372 MPZ655368:MPZ655372 MZV655368:MZV655372 NJR655368:NJR655372 NTN655368:NTN655372 ODJ655368:ODJ655372 ONF655368:ONF655372 OXB655368:OXB655372 PGX655368:PGX655372 PQT655368:PQT655372 QAP655368:QAP655372 QKL655368:QKL655372 QUH655368:QUH655372 RED655368:RED655372 RNZ655368:RNZ655372 RXV655368:RXV655372 SHR655368:SHR655372 SRN655368:SRN655372 TBJ655368:TBJ655372 TLF655368:TLF655372 TVB655368:TVB655372 UEX655368:UEX655372 UOT655368:UOT655372 UYP655368:UYP655372 VIL655368:VIL655372 VSH655368:VSH655372 WCD655368:WCD655372 WLZ655368:WLZ655372 WVV655368:WVV655372 N720903:N720907 JJ720904:JJ720908 TF720904:TF720908 ADB720904:ADB720908 AMX720904:AMX720908 AWT720904:AWT720908 BGP720904:BGP720908 BQL720904:BQL720908 CAH720904:CAH720908 CKD720904:CKD720908 CTZ720904:CTZ720908 DDV720904:DDV720908 DNR720904:DNR720908 DXN720904:DXN720908 EHJ720904:EHJ720908 ERF720904:ERF720908 FBB720904:FBB720908 FKX720904:FKX720908 FUT720904:FUT720908 GEP720904:GEP720908 GOL720904:GOL720908 GYH720904:GYH720908 HID720904:HID720908 HRZ720904:HRZ720908 IBV720904:IBV720908 ILR720904:ILR720908 IVN720904:IVN720908 JFJ720904:JFJ720908 JPF720904:JPF720908 JZB720904:JZB720908 KIX720904:KIX720908 KST720904:KST720908 LCP720904:LCP720908 LML720904:LML720908 LWH720904:LWH720908 MGD720904:MGD720908 MPZ720904:MPZ720908 MZV720904:MZV720908 NJR720904:NJR720908 NTN720904:NTN720908 ODJ720904:ODJ720908 ONF720904:ONF720908 OXB720904:OXB720908 PGX720904:PGX720908 PQT720904:PQT720908 QAP720904:QAP720908 QKL720904:QKL720908 QUH720904:QUH720908 RED720904:RED720908 RNZ720904:RNZ720908 RXV720904:RXV720908 SHR720904:SHR720908 SRN720904:SRN720908 TBJ720904:TBJ720908 TLF720904:TLF720908 TVB720904:TVB720908 UEX720904:UEX720908 UOT720904:UOT720908 UYP720904:UYP720908 VIL720904:VIL720908 VSH720904:VSH720908 WCD720904:WCD720908 WLZ720904:WLZ720908 WVV720904:WVV720908 N786439:N786443 JJ786440:JJ786444 TF786440:TF786444 ADB786440:ADB786444 AMX786440:AMX786444 AWT786440:AWT786444 BGP786440:BGP786444 BQL786440:BQL786444 CAH786440:CAH786444 CKD786440:CKD786444 CTZ786440:CTZ786444 DDV786440:DDV786444 DNR786440:DNR786444 DXN786440:DXN786444 EHJ786440:EHJ786444 ERF786440:ERF786444 FBB786440:FBB786444 FKX786440:FKX786444 FUT786440:FUT786444 GEP786440:GEP786444 GOL786440:GOL786444 GYH786440:GYH786444 HID786440:HID786444 HRZ786440:HRZ786444 IBV786440:IBV786444 ILR786440:ILR786444 IVN786440:IVN786444 JFJ786440:JFJ786444 JPF786440:JPF786444 JZB786440:JZB786444 KIX786440:KIX786444 KST786440:KST786444 LCP786440:LCP786444 LML786440:LML786444 LWH786440:LWH786444 MGD786440:MGD786444 MPZ786440:MPZ786444 MZV786440:MZV786444 NJR786440:NJR786444 NTN786440:NTN786444 ODJ786440:ODJ786444 ONF786440:ONF786444 OXB786440:OXB786444 PGX786440:PGX786444 PQT786440:PQT786444 QAP786440:QAP786444 QKL786440:QKL786444 QUH786440:QUH786444 RED786440:RED786444 RNZ786440:RNZ786444 RXV786440:RXV786444 SHR786440:SHR786444 SRN786440:SRN786444 TBJ786440:TBJ786444 TLF786440:TLF786444 TVB786440:TVB786444 UEX786440:UEX786444 UOT786440:UOT786444 UYP786440:UYP786444 VIL786440:VIL786444 VSH786440:VSH786444 WCD786440:WCD786444 WLZ786440:WLZ786444 WVV786440:WVV786444 N851975:N851979 JJ851976:JJ851980 TF851976:TF851980 ADB851976:ADB851980 AMX851976:AMX851980 AWT851976:AWT851980 BGP851976:BGP851980 BQL851976:BQL851980 CAH851976:CAH851980 CKD851976:CKD851980 CTZ851976:CTZ851980 DDV851976:DDV851980 DNR851976:DNR851980 DXN851976:DXN851980 EHJ851976:EHJ851980 ERF851976:ERF851980 FBB851976:FBB851980 FKX851976:FKX851980 FUT851976:FUT851980 GEP851976:GEP851980 GOL851976:GOL851980 GYH851976:GYH851980 HID851976:HID851980 HRZ851976:HRZ851980 IBV851976:IBV851980 ILR851976:ILR851980 IVN851976:IVN851980 JFJ851976:JFJ851980 JPF851976:JPF851980 JZB851976:JZB851980 KIX851976:KIX851980 KST851976:KST851980 LCP851976:LCP851980 LML851976:LML851980 LWH851976:LWH851980 MGD851976:MGD851980 MPZ851976:MPZ851980 MZV851976:MZV851980 NJR851976:NJR851980 NTN851976:NTN851980 ODJ851976:ODJ851980 ONF851976:ONF851980 OXB851976:OXB851980 PGX851976:PGX851980 PQT851976:PQT851980 QAP851976:QAP851980 QKL851976:QKL851980 QUH851976:QUH851980 RED851976:RED851980 RNZ851976:RNZ851980 RXV851976:RXV851980 SHR851976:SHR851980 SRN851976:SRN851980 TBJ851976:TBJ851980 TLF851976:TLF851980 TVB851976:TVB851980 UEX851976:UEX851980 UOT851976:UOT851980 UYP851976:UYP851980 VIL851976:VIL851980 VSH851976:VSH851980 WCD851976:WCD851980 WLZ851976:WLZ851980 WVV851976:WVV851980 N917511:N917515 JJ917512:JJ917516 TF917512:TF917516 ADB917512:ADB917516 AMX917512:AMX917516 AWT917512:AWT917516 BGP917512:BGP917516 BQL917512:BQL917516 CAH917512:CAH917516 CKD917512:CKD917516 CTZ917512:CTZ917516 DDV917512:DDV917516 DNR917512:DNR917516 DXN917512:DXN917516 EHJ917512:EHJ917516 ERF917512:ERF917516 FBB917512:FBB917516 FKX917512:FKX917516 FUT917512:FUT917516 GEP917512:GEP917516 GOL917512:GOL917516 GYH917512:GYH917516 HID917512:HID917516 HRZ917512:HRZ917516 IBV917512:IBV917516 ILR917512:ILR917516 IVN917512:IVN917516 JFJ917512:JFJ917516 JPF917512:JPF917516 JZB917512:JZB917516 KIX917512:KIX917516 KST917512:KST917516 LCP917512:LCP917516 LML917512:LML917516 LWH917512:LWH917516 MGD917512:MGD917516 MPZ917512:MPZ917516 MZV917512:MZV917516 NJR917512:NJR917516 NTN917512:NTN917516 ODJ917512:ODJ917516 ONF917512:ONF917516 OXB917512:OXB917516 PGX917512:PGX917516 PQT917512:PQT917516 QAP917512:QAP917516 QKL917512:QKL917516 QUH917512:QUH917516 RED917512:RED917516 RNZ917512:RNZ917516 RXV917512:RXV917516 SHR917512:SHR917516 SRN917512:SRN917516 TBJ917512:TBJ917516 TLF917512:TLF917516 TVB917512:TVB917516 UEX917512:UEX917516 UOT917512:UOT917516 UYP917512:UYP917516 VIL917512:VIL917516 VSH917512:VSH917516 WCD917512:WCD917516 WLZ917512:WLZ917516 WVV917512:WVV917516 N983047:N983051 JJ983048:JJ983052 TF983048:TF983052 ADB983048:ADB983052 AMX983048:AMX983052 AWT983048:AWT983052 BGP983048:BGP983052 BQL983048:BQL983052 CAH983048:CAH983052 CKD983048:CKD983052 CTZ983048:CTZ983052 DDV983048:DDV983052 DNR983048:DNR983052 DXN983048:DXN983052 EHJ983048:EHJ983052 ERF983048:ERF983052 FBB983048:FBB983052 FKX983048:FKX983052 FUT983048:FUT983052 GEP983048:GEP983052 GOL983048:GOL983052 GYH983048:GYH983052 HID983048:HID983052 HRZ983048:HRZ983052 IBV983048:IBV983052 ILR983048:ILR983052 IVN983048:IVN983052 JFJ983048:JFJ983052 JPF983048:JPF983052 JZB983048:JZB983052 KIX983048:KIX983052 KST983048:KST983052 LCP983048:LCP983052 LML983048:LML983052 LWH983048:LWH983052 MGD983048:MGD983052 MPZ983048:MPZ983052 MZV983048:MZV983052 NJR983048:NJR983052 NTN983048:NTN983052 ODJ983048:ODJ983052 ONF983048:ONF983052 OXB983048:OXB983052 PGX983048:PGX983052 PQT983048:PQT983052 QAP983048:QAP983052 QKL983048:QKL983052 QUH983048:QUH983052 RED983048:RED983052 RNZ983048:RNZ983052 RXV983048:RXV983052 SHR983048:SHR983052 SRN983048:SRN983052 TBJ983048:TBJ983052 TLF983048:TLF983052 TVB983048:TVB983052 UEX983048:UEX983052 UOT983048:UOT983052 UYP983048:UYP983052 VIL983048:VIL983052 VSH983048:VSH983052 WCD983048:WCD983052 WLZ983048:WLZ983052 WVV983048:WVV983052 N65549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N131085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N196621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N262157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N327693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N393229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N458765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N524301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N589837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N655373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N720909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N786445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N851981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N917517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N983053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N65551:N65555 JJ65552:JJ65556 TF65552:TF65556 ADB65552:ADB65556 AMX65552:AMX65556 AWT65552:AWT65556 BGP65552:BGP65556 BQL65552:BQL65556 CAH65552:CAH65556 CKD65552:CKD65556 CTZ65552:CTZ65556 DDV65552:DDV65556 DNR65552:DNR65556 DXN65552:DXN65556 EHJ65552:EHJ65556 ERF65552:ERF65556 FBB65552:FBB65556 FKX65552:FKX65556 FUT65552:FUT65556 GEP65552:GEP65556 GOL65552:GOL65556 GYH65552:GYH65556 HID65552:HID65556 HRZ65552:HRZ65556 IBV65552:IBV65556 ILR65552:ILR65556 IVN65552:IVN65556 JFJ65552:JFJ65556 JPF65552:JPF65556 JZB65552:JZB65556 KIX65552:KIX65556 KST65552:KST65556 LCP65552:LCP65556 LML65552:LML65556 LWH65552:LWH65556 MGD65552:MGD65556 MPZ65552:MPZ65556 MZV65552:MZV65556 NJR65552:NJR65556 NTN65552:NTN65556 ODJ65552:ODJ65556 ONF65552:ONF65556 OXB65552:OXB65556 PGX65552:PGX65556 PQT65552:PQT65556 QAP65552:QAP65556 QKL65552:QKL65556 QUH65552:QUH65556 RED65552:RED65556 RNZ65552:RNZ65556 RXV65552:RXV65556 SHR65552:SHR65556 SRN65552:SRN65556 TBJ65552:TBJ65556 TLF65552:TLF65556 TVB65552:TVB65556 UEX65552:UEX65556 UOT65552:UOT65556 UYP65552:UYP65556 VIL65552:VIL65556 VSH65552:VSH65556 WCD65552:WCD65556 WLZ65552:WLZ65556 WVV65552:WVV65556 N131087:N131091 JJ131088:JJ131092 TF131088:TF131092 ADB131088:ADB131092 AMX131088:AMX131092 AWT131088:AWT131092 BGP131088:BGP131092 BQL131088:BQL131092 CAH131088:CAH131092 CKD131088:CKD131092 CTZ131088:CTZ131092 DDV131088:DDV131092 DNR131088:DNR131092 DXN131088:DXN131092 EHJ131088:EHJ131092 ERF131088:ERF131092 FBB131088:FBB131092 FKX131088:FKX131092 FUT131088:FUT131092 GEP131088:GEP131092 GOL131088:GOL131092 GYH131088:GYH131092 HID131088:HID131092 HRZ131088:HRZ131092 IBV131088:IBV131092 ILR131088:ILR131092 IVN131088:IVN131092 JFJ131088:JFJ131092 JPF131088:JPF131092 JZB131088:JZB131092 KIX131088:KIX131092 KST131088:KST131092 LCP131088:LCP131092 LML131088:LML131092 LWH131088:LWH131092 MGD131088:MGD131092 MPZ131088:MPZ131092 MZV131088:MZV131092 NJR131088:NJR131092 NTN131088:NTN131092 ODJ131088:ODJ131092 ONF131088:ONF131092 OXB131088:OXB131092 PGX131088:PGX131092 PQT131088:PQT131092 QAP131088:QAP131092 QKL131088:QKL131092 QUH131088:QUH131092 RED131088:RED131092 RNZ131088:RNZ131092 RXV131088:RXV131092 SHR131088:SHR131092 SRN131088:SRN131092 TBJ131088:TBJ131092 TLF131088:TLF131092 TVB131088:TVB131092 UEX131088:UEX131092 UOT131088:UOT131092 UYP131088:UYP131092 VIL131088:VIL131092 VSH131088:VSH131092 WCD131088:WCD131092 WLZ131088:WLZ131092 WVV131088:WVV131092 N196623:N196627 JJ196624:JJ196628 TF196624:TF196628 ADB196624:ADB196628 AMX196624:AMX196628 AWT196624:AWT196628 BGP196624:BGP196628 BQL196624:BQL196628 CAH196624:CAH196628 CKD196624:CKD196628 CTZ196624:CTZ196628 DDV196624:DDV196628 DNR196624:DNR196628 DXN196624:DXN196628 EHJ196624:EHJ196628 ERF196624:ERF196628 FBB196624:FBB196628 FKX196624:FKX196628 FUT196624:FUT196628 GEP196624:GEP196628 GOL196624:GOL196628 GYH196624:GYH196628 HID196624:HID196628 HRZ196624:HRZ196628 IBV196624:IBV196628 ILR196624:ILR196628 IVN196624:IVN196628 JFJ196624:JFJ196628 JPF196624:JPF196628 JZB196624:JZB196628 KIX196624:KIX196628 KST196624:KST196628 LCP196624:LCP196628 LML196624:LML196628 LWH196624:LWH196628 MGD196624:MGD196628 MPZ196624:MPZ196628 MZV196624:MZV196628 NJR196624:NJR196628 NTN196624:NTN196628 ODJ196624:ODJ196628 ONF196624:ONF196628 OXB196624:OXB196628 PGX196624:PGX196628 PQT196624:PQT196628 QAP196624:QAP196628 QKL196624:QKL196628 QUH196624:QUH196628 RED196624:RED196628 RNZ196624:RNZ196628 RXV196624:RXV196628 SHR196624:SHR196628 SRN196624:SRN196628 TBJ196624:TBJ196628 TLF196624:TLF196628 TVB196624:TVB196628 UEX196624:UEX196628 UOT196624:UOT196628 UYP196624:UYP196628 VIL196624:VIL196628 VSH196624:VSH196628 WCD196624:WCD196628 WLZ196624:WLZ196628 WVV196624:WVV196628 N262159:N262163 JJ262160:JJ262164 TF262160:TF262164 ADB262160:ADB262164 AMX262160:AMX262164 AWT262160:AWT262164 BGP262160:BGP262164 BQL262160:BQL262164 CAH262160:CAH262164 CKD262160:CKD262164 CTZ262160:CTZ262164 DDV262160:DDV262164 DNR262160:DNR262164 DXN262160:DXN262164 EHJ262160:EHJ262164 ERF262160:ERF262164 FBB262160:FBB262164 FKX262160:FKX262164 FUT262160:FUT262164 GEP262160:GEP262164 GOL262160:GOL262164 GYH262160:GYH262164 HID262160:HID262164 HRZ262160:HRZ262164 IBV262160:IBV262164 ILR262160:ILR262164 IVN262160:IVN262164 JFJ262160:JFJ262164 JPF262160:JPF262164 JZB262160:JZB262164 KIX262160:KIX262164 KST262160:KST262164 LCP262160:LCP262164 LML262160:LML262164 LWH262160:LWH262164 MGD262160:MGD262164 MPZ262160:MPZ262164 MZV262160:MZV262164 NJR262160:NJR262164 NTN262160:NTN262164 ODJ262160:ODJ262164 ONF262160:ONF262164 OXB262160:OXB262164 PGX262160:PGX262164 PQT262160:PQT262164 QAP262160:QAP262164 QKL262160:QKL262164 QUH262160:QUH262164 RED262160:RED262164 RNZ262160:RNZ262164 RXV262160:RXV262164 SHR262160:SHR262164 SRN262160:SRN262164 TBJ262160:TBJ262164 TLF262160:TLF262164 TVB262160:TVB262164 UEX262160:UEX262164 UOT262160:UOT262164 UYP262160:UYP262164 VIL262160:VIL262164 VSH262160:VSH262164 WCD262160:WCD262164 WLZ262160:WLZ262164 WVV262160:WVV262164 N327695:N327699 JJ327696:JJ327700 TF327696:TF327700 ADB327696:ADB327700 AMX327696:AMX327700 AWT327696:AWT327700 BGP327696:BGP327700 BQL327696:BQL327700 CAH327696:CAH327700 CKD327696:CKD327700 CTZ327696:CTZ327700 DDV327696:DDV327700 DNR327696:DNR327700 DXN327696:DXN327700 EHJ327696:EHJ327700 ERF327696:ERF327700 FBB327696:FBB327700 FKX327696:FKX327700 FUT327696:FUT327700 GEP327696:GEP327700 GOL327696:GOL327700 GYH327696:GYH327700 HID327696:HID327700 HRZ327696:HRZ327700 IBV327696:IBV327700 ILR327696:ILR327700 IVN327696:IVN327700 JFJ327696:JFJ327700 JPF327696:JPF327700 JZB327696:JZB327700 KIX327696:KIX327700 KST327696:KST327700 LCP327696:LCP327700 LML327696:LML327700 LWH327696:LWH327700 MGD327696:MGD327700 MPZ327696:MPZ327700 MZV327696:MZV327700 NJR327696:NJR327700 NTN327696:NTN327700 ODJ327696:ODJ327700 ONF327696:ONF327700 OXB327696:OXB327700 PGX327696:PGX327700 PQT327696:PQT327700 QAP327696:QAP327700 QKL327696:QKL327700 QUH327696:QUH327700 RED327696:RED327700 RNZ327696:RNZ327700 RXV327696:RXV327700 SHR327696:SHR327700 SRN327696:SRN327700 TBJ327696:TBJ327700 TLF327696:TLF327700 TVB327696:TVB327700 UEX327696:UEX327700 UOT327696:UOT327700 UYP327696:UYP327700 VIL327696:VIL327700 VSH327696:VSH327700 WCD327696:WCD327700 WLZ327696:WLZ327700 WVV327696:WVV327700 N393231:N393235 JJ393232:JJ393236 TF393232:TF393236 ADB393232:ADB393236 AMX393232:AMX393236 AWT393232:AWT393236 BGP393232:BGP393236 BQL393232:BQL393236 CAH393232:CAH393236 CKD393232:CKD393236 CTZ393232:CTZ393236 DDV393232:DDV393236 DNR393232:DNR393236 DXN393232:DXN393236 EHJ393232:EHJ393236 ERF393232:ERF393236 FBB393232:FBB393236 FKX393232:FKX393236 FUT393232:FUT393236 GEP393232:GEP393236 GOL393232:GOL393236 GYH393232:GYH393236 HID393232:HID393236 HRZ393232:HRZ393236 IBV393232:IBV393236 ILR393232:ILR393236 IVN393232:IVN393236 JFJ393232:JFJ393236 JPF393232:JPF393236 JZB393232:JZB393236 KIX393232:KIX393236 KST393232:KST393236 LCP393232:LCP393236 LML393232:LML393236 LWH393232:LWH393236 MGD393232:MGD393236 MPZ393232:MPZ393236 MZV393232:MZV393236 NJR393232:NJR393236 NTN393232:NTN393236 ODJ393232:ODJ393236 ONF393232:ONF393236 OXB393232:OXB393236 PGX393232:PGX393236 PQT393232:PQT393236 QAP393232:QAP393236 QKL393232:QKL393236 QUH393232:QUH393236 RED393232:RED393236 RNZ393232:RNZ393236 RXV393232:RXV393236 SHR393232:SHR393236 SRN393232:SRN393236 TBJ393232:TBJ393236 TLF393232:TLF393236 TVB393232:TVB393236 UEX393232:UEX393236 UOT393232:UOT393236 UYP393232:UYP393236 VIL393232:VIL393236 VSH393232:VSH393236 WCD393232:WCD393236 WLZ393232:WLZ393236 WVV393232:WVV393236 N458767:N458771 JJ458768:JJ458772 TF458768:TF458772 ADB458768:ADB458772 AMX458768:AMX458772 AWT458768:AWT458772 BGP458768:BGP458772 BQL458768:BQL458772 CAH458768:CAH458772 CKD458768:CKD458772 CTZ458768:CTZ458772 DDV458768:DDV458772 DNR458768:DNR458772 DXN458768:DXN458772 EHJ458768:EHJ458772 ERF458768:ERF458772 FBB458768:FBB458772 FKX458768:FKX458772 FUT458768:FUT458772 GEP458768:GEP458772 GOL458768:GOL458772 GYH458768:GYH458772 HID458768:HID458772 HRZ458768:HRZ458772 IBV458768:IBV458772 ILR458768:ILR458772 IVN458768:IVN458772 JFJ458768:JFJ458772 JPF458768:JPF458772 JZB458768:JZB458772 KIX458768:KIX458772 KST458768:KST458772 LCP458768:LCP458772 LML458768:LML458772 LWH458768:LWH458772 MGD458768:MGD458772 MPZ458768:MPZ458772 MZV458768:MZV458772 NJR458768:NJR458772 NTN458768:NTN458772 ODJ458768:ODJ458772 ONF458768:ONF458772 OXB458768:OXB458772 PGX458768:PGX458772 PQT458768:PQT458772 QAP458768:QAP458772 QKL458768:QKL458772 QUH458768:QUH458772 RED458768:RED458772 RNZ458768:RNZ458772 RXV458768:RXV458772 SHR458768:SHR458772 SRN458768:SRN458772 TBJ458768:TBJ458772 TLF458768:TLF458772 TVB458768:TVB458772 UEX458768:UEX458772 UOT458768:UOT458772 UYP458768:UYP458772 VIL458768:VIL458772 VSH458768:VSH458772 WCD458768:WCD458772 WLZ458768:WLZ458772 WVV458768:WVV458772 N524303:N524307 JJ524304:JJ524308 TF524304:TF524308 ADB524304:ADB524308 AMX524304:AMX524308 AWT524304:AWT524308 BGP524304:BGP524308 BQL524304:BQL524308 CAH524304:CAH524308 CKD524304:CKD524308 CTZ524304:CTZ524308 DDV524304:DDV524308 DNR524304:DNR524308 DXN524304:DXN524308 EHJ524304:EHJ524308 ERF524304:ERF524308 FBB524304:FBB524308 FKX524304:FKX524308 FUT524304:FUT524308 GEP524304:GEP524308 GOL524304:GOL524308 GYH524304:GYH524308 HID524304:HID524308 HRZ524304:HRZ524308 IBV524304:IBV524308 ILR524304:ILR524308 IVN524304:IVN524308 JFJ524304:JFJ524308 JPF524304:JPF524308 JZB524304:JZB524308 KIX524304:KIX524308 KST524304:KST524308 LCP524304:LCP524308 LML524304:LML524308 LWH524304:LWH524308 MGD524304:MGD524308 MPZ524304:MPZ524308 MZV524304:MZV524308 NJR524304:NJR524308 NTN524304:NTN524308 ODJ524304:ODJ524308 ONF524304:ONF524308 OXB524304:OXB524308 PGX524304:PGX524308 PQT524304:PQT524308 QAP524304:QAP524308 QKL524304:QKL524308 QUH524304:QUH524308 RED524304:RED524308 RNZ524304:RNZ524308 RXV524304:RXV524308 SHR524304:SHR524308 SRN524304:SRN524308 TBJ524304:TBJ524308 TLF524304:TLF524308 TVB524304:TVB524308 UEX524304:UEX524308 UOT524304:UOT524308 UYP524304:UYP524308 VIL524304:VIL524308 VSH524304:VSH524308 WCD524304:WCD524308 WLZ524304:WLZ524308 WVV524304:WVV524308 N589839:N589843 JJ589840:JJ589844 TF589840:TF589844 ADB589840:ADB589844 AMX589840:AMX589844 AWT589840:AWT589844 BGP589840:BGP589844 BQL589840:BQL589844 CAH589840:CAH589844 CKD589840:CKD589844 CTZ589840:CTZ589844 DDV589840:DDV589844 DNR589840:DNR589844 DXN589840:DXN589844 EHJ589840:EHJ589844 ERF589840:ERF589844 FBB589840:FBB589844 FKX589840:FKX589844 FUT589840:FUT589844 GEP589840:GEP589844 GOL589840:GOL589844 GYH589840:GYH589844 HID589840:HID589844 HRZ589840:HRZ589844 IBV589840:IBV589844 ILR589840:ILR589844 IVN589840:IVN589844 JFJ589840:JFJ589844 JPF589840:JPF589844 JZB589840:JZB589844 KIX589840:KIX589844 KST589840:KST589844 LCP589840:LCP589844 LML589840:LML589844 LWH589840:LWH589844 MGD589840:MGD589844 MPZ589840:MPZ589844 MZV589840:MZV589844 NJR589840:NJR589844 NTN589840:NTN589844 ODJ589840:ODJ589844 ONF589840:ONF589844 OXB589840:OXB589844 PGX589840:PGX589844 PQT589840:PQT589844 QAP589840:QAP589844 QKL589840:QKL589844 QUH589840:QUH589844 RED589840:RED589844 RNZ589840:RNZ589844 RXV589840:RXV589844 SHR589840:SHR589844 SRN589840:SRN589844 TBJ589840:TBJ589844 TLF589840:TLF589844 TVB589840:TVB589844 UEX589840:UEX589844 UOT589840:UOT589844 UYP589840:UYP589844 VIL589840:VIL589844 VSH589840:VSH589844 WCD589840:WCD589844 WLZ589840:WLZ589844 WVV589840:WVV589844 N655375:N655379 JJ655376:JJ655380 TF655376:TF655380 ADB655376:ADB655380 AMX655376:AMX655380 AWT655376:AWT655380 BGP655376:BGP655380 BQL655376:BQL655380 CAH655376:CAH655380 CKD655376:CKD655380 CTZ655376:CTZ655380 DDV655376:DDV655380 DNR655376:DNR655380 DXN655376:DXN655380 EHJ655376:EHJ655380 ERF655376:ERF655380 FBB655376:FBB655380 FKX655376:FKX655380 FUT655376:FUT655380 GEP655376:GEP655380 GOL655376:GOL655380 GYH655376:GYH655380 HID655376:HID655380 HRZ655376:HRZ655380 IBV655376:IBV655380 ILR655376:ILR655380 IVN655376:IVN655380 JFJ655376:JFJ655380 JPF655376:JPF655380 JZB655376:JZB655380 KIX655376:KIX655380 KST655376:KST655380 LCP655376:LCP655380 LML655376:LML655380 LWH655376:LWH655380 MGD655376:MGD655380 MPZ655376:MPZ655380 MZV655376:MZV655380 NJR655376:NJR655380 NTN655376:NTN655380 ODJ655376:ODJ655380 ONF655376:ONF655380 OXB655376:OXB655380 PGX655376:PGX655380 PQT655376:PQT655380 QAP655376:QAP655380 QKL655376:QKL655380 QUH655376:QUH655380 RED655376:RED655380 RNZ655376:RNZ655380 RXV655376:RXV655380 SHR655376:SHR655380 SRN655376:SRN655380 TBJ655376:TBJ655380 TLF655376:TLF655380 TVB655376:TVB655380 UEX655376:UEX655380 UOT655376:UOT655380 UYP655376:UYP655380 VIL655376:VIL655380 VSH655376:VSH655380 WCD655376:WCD655380 WLZ655376:WLZ655380 WVV655376:WVV655380 N720911:N720915 JJ720912:JJ720916 TF720912:TF720916 ADB720912:ADB720916 AMX720912:AMX720916 AWT720912:AWT720916 BGP720912:BGP720916 BQL720912:BQL720916 CAH720912:CAH720916 CKD720912:CKD720916 CTZ720912:CTZ720916 DDV720912:DDV720916 DNR720912:DNR720916 DXN720912:DXN720916 EHJ720912:EHJ720916 ERF720912:ERF720916 FBB720912:FBB720916 FKX720912:FKX720916 FUT720912:FUT720916 GEP720912:GEP720916 GOL720912:GOL720916 GYH720912:GYH720916 HID720912:HID720916 HRZ720912:HRZ720916 IBV720912:IBV720916 ILR720912:ILR720916 IVN720912:IVN720916 JFJ720912:JFJ720916 JPF720912:JPF720916 JZB720912:JZB720916 KIX720912:KIX720916 KST720912:KST720916 LCP720912:LCP720916 LML720912:LML720916 LWH720912:LWH720916 MGD720912:MGD720916 MPZ720912:MPZ720916 MZV720912:MZV720916 NJR720912:NJR720916 NTN720912:NTN720916 ODJ720912:ODJ720916 ONF720912:ONF720916 OXB720912:OXB720916 PGX720912:PGX720916 PQT720912:PQT720916 QAP720912:QAP720916 QKL720912:QKL720916 QUH720912:QUH720916 RED720912:RED720916 RNZ720912:RNZ720916 RXV720912:RXV720916 SHR720912:SHR720916 SRN720912:SRN720916 TBJ720912:TBJ720916 TLF720912:TLF720916 TVB720912:TVB720916 UEX720912:UEX720916 UOT720912:UOT720916 UYP720912:UYP720916 VIL720912:VIL720916 VSH720912:VSH720916 WCD720912:WCD720916 WLZ720912:WLZ720916 WVV720912:WVV720916 N786447:N786451 JJ786448:JJ786452 TF786448:TF786452 ADB786448:ADB786452 AMX786448:AMX786452 AWT786448:AWT786452 BGP786448:BGP786452 BQL786448:BQL786452 CAH786448:CAH786452 CKD786448:CKD786452 CTZ786448:CTZ786452 DDV786448:DDV786452 DNR786448:DNR786452 DXN786448:DXN786452 EHJ786448:EHJ786452 ERF786448:ERF786452 FBB786448:FBB786452 FKX786448:FKX786452 FUT786448:FUT786452 GEP786448:GEP786452 GOL786448:GOL786452 GYH786448:GYH786452 HID786448:HID786452 HRZ786448:HRZ786452 IBV786448:IBV786452 ILR786448:ILR786452 IVN786448:IVN786452 JFJ786448:JFJ786452 JPF786448:JPF786452 JZB786448:JZB786452 KIX786448:KIX786452 KST786448:KST786452 LCP786448:LCP786452 LML786448:LML786452 LWH786448:LWH786452 MGD786448:MGD786452 MPZ786448:MPZ786452 MZV786448:MZV786452 NJR786448:NJR786452 NTN786448:NTN786452 ODJ786448:ODJ786452 ONF786448:ONF786452 OXB786448:OXB786452 PGX786448:PGX786452 PQT786448:PQT786452 QAP786448:QAP786452 QKL786448:QKL786452 QUH786448:QUH786452 RED786448:RED786452 RNZ786448:RNZ786452 RXV786448:RXV786452 SHR786448:SHR786452 SRN786448:SRN786452 TBJ786448:TBJ786452 TLF786448:TLF786452 TVB786448:TVB786452 UEX786448:UEX786452 UOT786448:UOT786452 UYP786448:UYP786452 VIL786448:VIL786452 VSH786448:VSH786452 WCD786448:WCD786452 WLZ786448:WLZ786452 WVV786448:WVV786452 N851983:N851987 JJ851984:JJ851988 TF851984:TF851988 ADB851984:ADB851988 AMX851984:AMX851988 AWT851984:AWT851988 BGP851984:BGP851988 BQL851984:BQL851988 CAH851984:CAH851988 CKD851984:CKD851988 CTZ851984:CTZ851988 DDV851984:DDV851988 DNR851984:DNR851988 DXN851984:DXN851988 EHJ851984:EHJ851988 ERF851984:ERF851988 FBB851984:FBB851988 FKX851984:FKX851988 FUT851984:FUT851988 GEP851984:GEP851988 GOL851984:GOL851988 GYH851984:GYH851988 HID851984:HID851988 HRZ851984:HRZ851988 IBV851984:IBV851988 ILR851984:ILR851988 IVN851984:IVN851988 JFJ851984:JFJ851988 JPF851984:JPF851988 JZB851984:JZB851988 KIX851984:KIX851988 KST851984:KST851988 LCP851984:LCP851988 LML851984:LML851988 LWH851984:LWH851988 MGD851984:MGD851988 MPZ851984:MPZ851988 MZV851984:MZV851988 NJR851984:NJR851988 NTN851984:NTN851988 ODJ851984:ODJ851988 ONF851984:ONF851988 OXB851984:OXB851988 PGX851984:PGX851988 PQT851984:PQT851988 QAP851984:QAP851988 QKL851984:QKL851988 QUH851984:QUH851988 RED851984:RED851988 RNZ851984:RNZ851988 RXV851984:RXV851988 SHR851984:SHR851988 SRN851984:SRN851988 TBJ851984:TBJ851988 TLF851984:TLF851988 TVB851984:TVB851988 UEX851984:UEX851988 UOT851984:UOT851988 UYP851984:UYP851988 VIL851984:VIL851988 VSH851984:VSH851988 WCD851984:WCD851988 WLZ851984:WLZ851988 WVV851984:WVV851988 N917519:N917523 JJ917520:JJ917524 TF917520:TF917524 ADB917520:ADB917524 AMX917520:AMX917524 AWT917520:AWT917524 BGP917520:BGP917524 BQL917520:BQL917524 CAH917520:CAH917524 CKD917520:CKD917524 CTZ917520:CTZ917524 DDV917520:DDV917524 DNR917520:DNR917524 DXN917520:DXN917524 EHJ917520:EHJ917524 ERF917520:ERF917524 FBB917520:FBB917524 FKX917520:FKX917524 FUT917520:FUT917524 GEP917520:GEP917524 GOL917520:GOL917524 GYH917520:GYH917524 HID917520:HID917524 HRZ917520:HRZ917524 IBV917520:IBV917524 ILR917520:ILR917524 IVN917520:IVN917524 JFJ917520:JFJ917524 JPF917520:JPF917524 JZB917520:JZB917524 KIX917520:KIX917524 KST917520:KST917524 LCP917520:LCP917524 LML917520:LML917524 LWH917520:LWH917524 MGD917520:MGD917524 MPZ917520:MPZ917524 MZV917520:MZV917524 NJR917520:NJR917524 NTN917520:NTN917524 ODJ917520:ODJ917524 ONF917520:ONF917524 OXB917520:OXB917524 PGX917520:PGX917524 PQT917520:PQT917524 QAP917520:QAP917524 QKL917520:QKL917524 QUH917520:QUH917524 RED917520:RED917524 RNZ917520:RNZ917524 RXV917520:RXV917524 SHR917520:SHR917524 SRN917520:SRN917524 TBJ917520:TBJ917524 TLF917520:TLF917524 TVB917520:TVB917524 UEX917520:UEX917524 UOT917520:UOT917524 UYP917520:UYP917524 VIL917520:VIL917524 VSH917520:VSH917524 WCD917520:WCD917524 WLZ917520:WLZ917524 WVV917520:WVV917524 N983055:N983059 JJ983056:JJ983060 TF983056:TF983060 ADB983056:ADB983060 AMX983056:AMX983060 AWT983056:AWT983060 BGP983056:BGP983060 BQL983056:BQL983060 CAH983056:CAH983060 CKD983056:CKD983060 CTZ983056:CTZ983060 DDV983056:DDV983060 DNR983056:DNR983060 DXN983056:DXN983060 EHJ983056:EHJ983060 ERF983056:ERF983060 FBB983056:FBB983060 FKX983056:FKX983060 FUT983056:FUT983060 GEP983056:GEP983060 GOL983056:GOL983060 GYH983056:GYH983060 HID983056:HID983060 HRZ983056:HRZ983060 IBV983056:IBV983060 ILR983056:ILR983060 IVN983056:IVN983060 JFJ983056:JFJ983060 JPF983056:JPF983060 JZB983056:JZB983060 KIX983056:KIX983060 KST983056:KST983060 LCP983056:LCP983060 LML983056:LML983060 LWH983056:LWH983060 MGD983056:MGD983060 MPZ983056:MPZ983060 MZV983056:MZV983060 NJR983056:NJR983060 NTN983056:NTN983060 ODJ983056:ODJ983060 ONF983056:ONF983060 OXB983056:OXB983060 PGX983056:PGX983060 PQT983056:PQT983060 QAP983056:QAP983060 QKL983056:QKL983060 QUH983056:QUH983060 RED983056:RED983060 RNZ983056:RNZ983060 RXV983056:RXV983060 SHR983056:SHR983060 SRN983056:SRN983060 TBJ983056:TBJ983060 TLF983056:TLF983060 TVB983056:TVB983060 UEX983056:UEX983060 UOT983056:UOT983060 UYP983056:UYP983060 VIL983056:VIL983060 VSH983056:VSH983060 WCD983056:WCD983060 WLZ983056:WLZ983060 WVV983056:WVV983060 N65557:N65561 JJ65558:JJ65562 TF65558:TF65562 ADB65558:ADB65562 AMX65558:AMX65562 AWT65558:AWT65562 BGP65558:BGP65562 BQL65558:BQL65562 CAH65558:CAH65562 CKD65558:CKD65562 CTZ65558:CTZ65562 DDV65558:DDV65562 DNR65558:DNR65562 DXN65558:DXN65562 EHJ65558:EHJ65562 ERF65558:ERF65562 FBB65558:FBB65562 FKX65558:FKX65562 FUT65558:FUT65562 GEP65558:GEP65562 GOL65558:GOL65562 GYH65558:GYH65562 HID65558:HID65562 HRZ65558:HRZ65562 IBV65558:IBV65562 ILR65558:ILR65562 IVN65558:IVN65562 JFJ65558:JFJ65562 JPF65558:JPF65562 JZB65558:JZB65562 KIX65558:KIX65562 KST65558:KST65562 LCP65558:LCP65562 LML65558:LML65562 LWH65558:LWH65562 MGD65558:MGD65562 MPZ65558:MPZ65562 MZV65558:MZV65562 NJR65558:NJR65562 NTN65558:NTN65562 ODJ65558:ODJ65562 ONF65558:ONF65562 OXB65558:OXB65562 PGX65558:PGX65562 PQT65558:PQT65562 QAP65558:QAP65562 QKL65558:QKL65562 QUH65558:QUH65562 RED65558:RED65562 RNZ65558:RNZ65562 RXV65558:RXV65562 SHR65558:SHR65562 SRN65558:SRN65562 TBJ65558:TBJ65562 TLF65558:TLF65562 TVB65558:TVB65562 UEX65558:UEX65562 UOT65558:UOT65562 UYP65558:UYP65562 VIL65558:VIL65562 VSH65558:VSH65562 WCD65558:WCD65562 WLZ65558:WLZ65562 WVV65558:WVV65562 N131093:N131097 JJ131094:JJ131098 TF131094:TF131098 ADB131094:ADB131098 AMX131094:AMX131098 AWT131094:AWT131098 BGP131094:BGP131098 BQL131094:BQL131098 CAH131094:CAH131098 CKD131094:CKD131098 CTZ131094:CTZ131098 DDV131094:DDV131098 DNR131094:DNR131098 DXN131094:DXN131098 EHJ131094:EHJ131098 ERF131094:ERF131098 FBB131094:FBB131098 FKX131094:FKX131098 FUT131094:FUT131098 GEP131094:GEP131098 GOL131094:GOL131098 GYH131094:GYH131098 HID131094:HID131098 HRZ131094:HRZ131098 IBV131094:IBV131098 ILR131094:ILR131098 IVN131094:IVN131098 JFJ131094:JFJ131098 JPF131094:JPF131098 JZB131094:JZB131098 KIX131094:KIX131098 KST131094:KST131098 LCP131094:LCP131098 LML131094:LML131098 LWH131094:LWH131098 MGD131094:MGD131098 MPZ131094:MPZ131098 MZV131094:MZV131098 NJR131094:NJR131098 NTN131094:NTN131098 ODJ131094:ODJ131098 ONF131094:ONF131098 OXB131094:OXB131098 PGX131094:PGX131098 PQT131094:PQT131098 QAP131094:QAP131098 QKL131094:QKL131098 QUH131094:QUH131098 RED131094:RED131098 RNZ131094:RNZ131098 RXV131094:RXV131098 SHR131094:SHR131098 SRN131094:SRN131098 TBJ131094:TBJ131098 TLF131094:TLF131098 TVB131094:TVB131098 UEX131094:UEX131098 UOT131094:UOT131098 UYP131094:UYP131098 VIL131094:VIL131098 VSH131094:VSH131098 WCD131094:WCD131098 WLZ131094:WLZ131098 WVV131094:WVV131098 N196629:N196633 JJ196630:JJ196634 TF196630:TF196634 ADB196630:ADB196634 AMX196630:AMX196634 AWT196630:AWT196634 BGP196630:BGP196634 BQL196630:BQL196634 CAH196630:CAH196634 CKD196630:CKD196634 CTZ196630:CTZ196634 DDV196630:DDV196634 DNR196630:DNR196634 DXN196630:DXN196634 EHJ196630:EHJ196634 ERF196630:ERF196634 FBB196630:FBB196634 FKX196630:FKX196634 FUT196630:FUT196634 GEP196630:GEP196634 GOL196630:GOL196634 GYH196630:GYH196634 HID196630:HID196634 HRZ196630:HRZ196634 IBV196630:IBV196634 ILR196630:ILR196634 IVN196630:IVN196634 JFJ196630:JFJ196634 JPF196630:JPF196634 JZB196630:JZB196634 KIX196630:KIX196634 KST196630:KST196634 LCP196630:LCP196634 LML196630:LML196634 LWH196630:LWH196634 MGD196630:MGD196634 MPZ196630:MPZ196634 MZV196630:MZV196634 NJR196630:NJR196634 NTN196630:NTN196634 ODJ196630:ODJ196634 ONF196630:ONF196634 OXB196630:OXB196634 PGX196630:PGX196634 PQT196630:PQT196634 QAP196630:QAP196634 QKL196630:QKL196634 QUH196630:QUH196634 RED196630:RED196634 RNZ196630:RNZ196634 RXV196630:RXV196634 SHR196630:SHR196634 SRN196630:SRN196634 TBJ196630:TBJ196634 TLF196630:TLF196634 TVB196630:TVB196634 UEX196630:UEX196634 UOT196630:UOT196634 UYP196630:UYP196634 VIL196630:VIL196634 VSH196630:VSH196634 WCD196630:WCD196634 WLZ196630:WLZ196634 WVV196630:WVV196634 N262165:N262169 JJ262166:JJ262170 TF262166:TF262170 ADB262166:ADB262170 AMX262166:AMX262170 AWT262166:AWT262170 BGP262166:BGP262170 BQL262166:BQL262170 CAH262166:CAH262170 CKD262166:CKD262170 CTZ262166:CTZ262170 DDV262166:DDV262170 DNR262166:DNR262170 DXN262166:DXN262170 EHJ262166:EHJ262170 ERF262166:ERF262170 FBB262166:FBB262170 FKX262166:FKX262170 FUT262166:FUT262170 GEP262166:GEP262170 GOL262166:GOL262170 GYH262166:GYH262170 HID262166:HID262170 HRZ262166:HRZ262170 IBV262166:IBV262170 ILR262166:ILR262170 IVN262166:IVN262170 JFJ262166:JFJ262170 JPF262166:JPF262170 JZB262166:JZB262170 KIX262166:KIX262170 KST262166:KST262170 LCP262166:LCP262170 LML262166:LML262170 LWH262166:LWH262170 MGD262166:MGD262170 MPZ262166:MPZ262170 MZV262166:MZV262170 NJR262166:NJR262170 NTN262166:NTN262170 ODJ262166:ODJ262170 ONF262166:ONF262170 OXB262166:OXB262170 PGX262166:PGX262170 PQT262166:PQT262170 QAP262166:QAP262170 QKL262166:QKL262170 QUH262166:QUH262170 RED262166:RED262170 RNZ262166:RNZ262170 RXV262166:RXV262170 SHR262166:SHR262170 SRN262166:SRN262170 TBJ262166:TBJ262170 TLF262166:TLF262170 TVB262166:TVB262170 UEX262166:UEX262170 UOT262166:UOT262170 UYP262166:UYP262170 VIL262166:VIL262170 VSH262166:VSH262170 WCD262166:WCD262170 WLZ262166:WLZ262170 WVV262166:WVV262170 N327701:N327705 JJ327702:JJ327706 TF327702:TF327706 ADB327702:ADB327706 AMX327702:AMX327706 AWT327702:AWT327706 BGP327702:BGP327706 BQL327702:BQL327706 CAH327702:CAH327706 CKD327702:CKD327706 CTZ327702:CTZ327706 DDV327702:DDV327706 DNR327702:DNR327706 DXN327702:DXN327706 EHJ327702:EHJ327706 ERF327702:ERF327706 FBB327702:FBB327706 FKX327702:FKX327706 FUT327702:FUT327706 GEP327702:GEP327706 GOL327702:GOL327706 GYH327702:GYH327706 HID327702:HID327706 HRZ327702:HRZ327706 IBV327702:IBV327706 ILR327702:ILR327706 IVN327702:IVN327706 JFJ327702:JFJ327706 JPF327702:JPF327706 JZB327702:JZB327706 KIX327702:KIX327706 KST327702:KST327706 LCP327702:LCP327706 LML327702:LML327706 LWH327702:LWH327706 MGD327702:MGD327706 MPZ327702:MPZ327706 MZV327702:MZV327706 NJR327702:NJR327706 NTN327702:NTN327706 ODJ327702:ODJ327706 ONF327702:ONF327706 OXB327702:OXB327706 PGX327702:PGX327706 PQT327702:PQT327706 QAP327702:QAP327706 QKL327702:QKL327706 QUH327702:QUH327706 RED327702:RED327706 RNZ327702:RNZ327706 RXV327702:RXV327706 SHR327702:SHR327706 SRN327702:SRN327706 TBJ327702:TBJ327706 TLF327702:TLF327706 TVB327702:TVB327706 UEX327702:UEX327706 UOT327702:UOT327706 UYP327702:UYP327706 VIL327702:VIL327706 VSH327702:VSH327706 WCD327702:WCD327706 WLZ327702:WLZ327706 WVV327702:WVV327706 N393237:N393241 JJ393238:JJ393242 TF393238:TF393242 ADB393238:ADB393242 AMX393238:AMX393242 AWT393238:AWT393242 BGP393238:BGP393242 BQL393238:BQL393242 CAH393238:CAH393242 CKD393238:CKD393242 CTZ393238:CTZ393242 DDV393238:DDV393242 DNR393238:DNR393242 DXN393238:DXN393242 EHJ393238:EHJ393242 ERF393238:ERF393242 FBB393238:FBB393242 FKX393238:FKX393242 FUT393238:FUT393242 GEP393238:GEP393242 GOL393238:GOL393242 GYH393238:GYH393242 HID393238:HID393242 HRZ393238:HRZ393242 IBV393238:IBV393242 ILR393238:ILR393242 IVN393238:IVN393242 JFJ393238:JFJ393242 JPF393238:JPF393242 JZB393238:JZB393242 KIX393238:KIX393242 KST393238:KST393242 LCP393238:LCP393242 LML393238:LML393242 LWH393238:LWH393242 MGD393238:MGD393242 MPZ393238:MPZ393242 MZV393238:MZV393242 NJR393238:NJR393242 NTN393238:NTN393242 ODJ393238:ODJ393242 ONF393238:ONF393242 OXB393238:OXB393242 PGX393238:PGX393242 PQT393238:PQT393242 QAP393238:QAP393242 QKL393238:QKL393242 QUH393238:QUH393242 RED393238:RED393242 RNZ393238:RNZ393242 RXV393238:RXV393242 SHR393238:SHR393242 SRN393238:SRN393242 TBJ393238:TBJ393242 TLF393238:TLF393242 TVB393238:TVB393242 UEX393238:UEX393242 UOT393238:UOT393242 UYP393238:UYP393242 VIL393238:VIL393242 VSH393238:VSH393242 WCD393238:WCD393242 WLZ393238:WLZ393242 WVV393238:WVV393242 N458773:N458777 JJ458774:JJ458778 TF458774:TF458778 ADB458774:ADB458778 AMX458774:AMX458778 AWT458774:AWT458778 BGP458774:BGP458778 BQL458774:BQL458778 CAH458774:CAH458778 CKD458774:CKD458778 CTZ458774:CTZ458778 DDV458774:DDV458778 DNR458774:DNR458778 DXN458774:DXN458778 EHJ458774:EHJ458778 ERF458774:ERF458778 FBB458774:FBB458778 FKX458774:FKX458778 FUT458774:FUT458778 GEP458774:GEP458778 GOL458774:GOL458778 GYH458774:GYH458778 HID458774:HID458778 HRZ458774:HRZ458778 IBV458774:IBV458778 ILR458774:ILR458778 IVN458774:IVN458778 JFJ458774:JFJ458778 JPF458774:JPF458778 JZB458774:JZB458778 KIX458774:KIX458778 KST458774:KST458778 LCP458774:LCP458778 LML458774:LML458778 LWH458774:LWH458778 MGD458774:MGD458778 MPZ458774:MPZ458778 MZV458774:MZV458778 NJR458774:NJR458778 NTN458774:NTN458778 ODJ458774:ODJ458778 ONF458774:ONF458778 OXB458774:OXB458778 PGX458774:PGX458778 PQT458774:PQT458778 QAP458774:QAP458778 QKL458774:QKL458778 QUH458774:QUH458778 RED458774:RED458778 RNZ458774:RNZ458778 RXV458774:RXV458778 SHR458774:SHR458778 SRN458774:SRN458778 TBJ458774:TBJ458778 TLF458774:TLF458778 TVB458774:TVB458778 UEX458774:UEX458778 UOT458774:UOT458778 UYP458774:UYP458778 VIL458774:VIL458778 VSH458774:VSH458778 WCD458774:WCD458778 WLZ458774:WLZ458778 WVV458774:WVV458778 N524309:N524313 JJ524310:JJ524314 TF524310:TF524314 ADB524310:ADB524314 AMX524310:AMX524314 AWT524310:AWT524314 BGP524310:BGP524314 BQL524310:BQL524314 CAH524310:CAH524314 CKD524310:CKD524314 CTZ524310:CTZ524314 DDV524310:DDV524314 DNR524310:DNR524314 DXN524310:DXN524314 EHJ524310:EHJ524314 ERF524310:ERF524314 FBB524310:FBB524314 FKX524310:FKX524314 FUT524310:FUT524314 GEP524310:GEP524314 GOL524310:GOL524314 GYH524310:GYH524314 HID524310:HID524314 HRZ524310:HRZ524314 IBV524310:IBV524314 ILR524310:ILR524314 IVN524310:IVN524314 JFJ524310:JFJ524314 JPF524310:JPF524314 JZB524310:JZB524314 KIX524310:KIX524314 KST524310:KST524314 LCP524310:LCP524314 LML524310:LML524314 LWH524310:LWH524314 MGD524310:MGD524314 MPZ524310:MPZ524314 MZV524310:MZV524314 NJR524310:NJR524314 NTN524310:NTN524314 ODJ524310:ODJ524314 ONF524310:ONF524314 OXB524310:OXB524314 PGX524310:PGX524314 PQT524310:PQT524314 QAP524310:QAP524314 QKL524310:QKL524314 QUH524310:QUH524314 RED524310:RED524314 RNZ524310:RNZ524314 RXV524310:RXV524314 SHR524310:SHR524314 SRN524310:SRN524314 TBJ524310:TBJ524314 TLF524310:TLF524314 TVB524310:TVB524314 UEX524310:UEX524314 UOT524310:UOT524314 UYP524310:UYP524314 VIL524310:VIL524314 VSH524310:VSH524314 WCD524310:WCD524314 WLZ524310:WLZ524314 WVV524310:WVV524314 N589845:N589849 JJ589846:JJ589850 TF589846:TF589850 ADB589846:ADB589850 AMX589846:AMX589850 AWT589846:AWT589850 BGP589846:BGP589850 BQL589846:BQL589850 CAH589846:CAH589850 CKD589846:CKD589850 CTZ589846:CTZ589850 DDV589846:DDV589850 DNR589846:DNR589850 DXN589846:DXN589850 EHJ589846:EHJ589850 ERF589846:ERF589850 FBB589846:FBB589850 FKX589846:FKX589850 FUT589846:FUT589850 GEP589846:GEP589850 GOL589846:GOL589850 GYH589846:GYH589850 HID589846:HID589850 HRZ589846:HRZ589850 IBV589846:IBV589850 ILR589846:ILR589850 IVN589846:IVN589850 JFJ589846:JFJ589850 JPF589846:JPF589850 JZB589846:JZB589850 KIX589846:KIX589850 KST589846:KST589850 LCP589846:LCP589850 LML589846:LML589850 LWH589846:LWH589850 MGD589846:MGD589850 MPZ589846:MPZ589850 MZV589846:MZV589850 NJR589846:NJR589850 NTN589846:NTN589850 ODJ589846:ODJ589850 ONF589846:ONF589850 OXB589846:OXB589850 PGX589846:PGX589850 PQT589846:PQT589850 QAP589846:QAP589850 QKL589846:QKL589850 QUH589846:QUH589850 RED589846:RED589850 RNZ589846:RNZ589850 RXV589846:RXV589850 SHR589846:SHR589850 SRN589846:SRN589850 TBJ589846:TBJ589850 TLF589846:TLF589850 TVB589846:TVB589850 UEX589846:UEX589850 UOT589846:UOT589850 UYP589846:UYP589850 VIL589846:VIL589850 VSH589846:VSH589850 WCD589846:WCD589850 WLZ589846:WLZ589850 WVV589846:WVV589850 N655381:N655385 JJ655382:JJ655386 TF655382:TF655386 ADB655382:ADB655386 AMX655382:AMX655386 AWT655382:AWT655386 BGP655382:BGP655386 BQL655382:BQL655386 CAH655382:CAH655386 CKD655382:CKD655386 CTZ655382:CTZ655386 DDV655382:DDV655386 DNR655382:DNR655386 DXN655382:DXN655386 EHJ655382:EHJ655386 ERF655382:ERF655386 FBB655382:FBB655386 FKX655382:FKX655386 FUT655382:FUT655386 GEP655382:GEP655386 GOL655382:GOL655386 GYH655382:GYH655386 HID655382:HID655386 HRZ655382:HRZ655386 IBV655382:IBV655386 ILR655382:ILR655386 IVN655382:IVN655386 JFJ655382:JFJ655386 JPF655382:JPF655386 JZB655382:JZB655386 KIX655382:KIX655386 KST655382:KST655386 LCP655382:LCP655386 LML655382:LML655386 LWH655382:LWH655386 MGD655382:MGD655386 MPZ655382:MPZ655386 MZV655382:MZV655386 NJR655382:NJR655386 NTN655382:NTN655386 ODJ655382:ODJ655386 ONF655382:ONF655386 OXB655382:OXB655386 PGX655382:PGX655386 PQT655382:PQT655386 QAP655382:QAP655386 QKL655382:QKL655386 QUH655382:QUH655386 RED655382:RED655386 RNZ655382:RNZ655386 RXV655382:RXV655386 SHR655382:SHR655386 SRN655382:SRN655386 TBJ655382:TBJ655386 TLF655382:TLF655386 TVB655382:TVB655386 UEX655382:UEX655386 UOT655382:UOT655386 UYP655382:UYP655386 VIL655382:VIL655386 VSH655382:VSH655386 WCD655382:WCD655386 WLZ655382:WLZ655386 WVV655382:WVV655386 N720917:N720921 JJ720918:JJ720922 TF720918:TF720922 ADB720918:ADB720922 AMX720918:AMX720922 AWT720918:AWT720922 BGP720918:BGP720922 BQL720918:BQL720922 CAH720918:CAH720922 CKD720918:CKD720922 CTZ720918:CTZ720922 DDV720918:DDV720922 DNR720918:DNR720922 DXN720918:DXN720922 EHJ720918:EHJ720922 ERF720918:ERF720922 FBB720918:FBB720922 FKX720918:FKX720922 FUT720918:FUT720922 GEP720918:GEP720922 GOL720918:GOL720922 GYH720918:GYH720922 HID720918:HID720922 HRZ720918:HRZ720922 IBV720918:IBV720922 ILR720918:ILR720922 IVN720918:IVN720922 JFJ720918:JFJ720922 JPF720918:JPF720922 JZB720918:JZB720922 KIX720918:KIX720922 KST720918:KST720922 LCP720918:LCP720922 LML720918:LML720922 LWH720918:LWH720922 MGD720918:MGD720922 MPZ720918:MPZ720922 MZV720918:MZV720922 NJR720918:NJR720922 NTN720918:NTN720922 ODJ720918:ODJ720922 ONF720918:ONF720922 OXB720918:OXB720922 PGX720918:PGX720922 PQT720918:PQT720922 QAP720918:QAP720922 QKL720918:QKL720922 QUH720918:QUH720922 RED720918:RED720922 RNZ720918:RNZ720922 RXV720918:RXV720922 SHR720918:SHR720922 SRN720918:SRN720922 TBJ720918:TBJ720922 TLF720918:TLF720922 TVB720918:TVB720922 UEX720918:UEX720922 UOT720918:UOT720922 UYP720918:UYP720922 VIL720918:VIL720922 VSH720918:VSH720922 WCD720918:WCD720922 WLZ720918:WLZ720922 WVV720918:WVV720922 N786453:N786457 JJ786454:JJ786458 TF786454:TF786458 ADB786454:ADB786458 AMX786454:AMX786458 AWT786454:AWT786458 BGP786454:BGP786458 BQL786454:BQL786458 CAH786454:CAH786458 CKD786454:CKD786458 CTZ786454:CTZ786458 DDV786454:DDV786458 DNR786454:DNR786458 DXN786454:DXN786458 EHJ786454:EHJ786458 ERF786454:ERF786458 FBB786454:FBB786458 FKX786454:FKX786458 FUT786454:FUT786458 GEP786454:GEP786458 GOL786454:GOL786458 GYH786454:GYH786458 HID786454:HID786458 HRZ786454:HRZ786458 IBV786454:IBV786458 ILR786454:ILR786458 IVN786454:IVN786458 JFJ786454:JFJ786458 JPF786454:JPF786458 JZB786454:JZB786458 KIX786454:KIX786458 KST786454:KST786458 LCP786454:LCP786458 LML786454:LML786458 LWH786454:LWH786458 MGD786454:MGD786458 MPZ786454:MPZ786458 MZV786454:MZV786458 NJR786454:NJR786458 NTN786454:NTN786458 ODJ786454:ODJ786458 ONF786454:ONF786458 OXB786454:OXB786458 PGX786454:PGX786458 PQT786454:PQT786458 QAP786454:QAP786458 QKL786454:QKL786458 QUH786454:QUH786458 RED786454:RED786458 RNZ786454:RNZ786458 RXV786454:RXV786458 SHR786454:SHR786458 SRN786454:SRN786458 TBJ786454:TBJ786458 TLF786454:TLF786458 TVB786454:TVB786458 UEX786454:UEX786458 UOT786454:UOT786458 UYP786454:UYP786458 VIL786454:VIL786458 VSH786454:VSH786458 WCD786454:WCD786458 WLZ786454:WLZ786458 WVV786454:WVV786458 N851989:N851993 JJ851990:JJ851994 TF851990:TF851994 ADB851990:ADB851994 AMX851990:AMX851994 AWT851990:AWT851994 BGP851990:BGP851994 BQL851990:BQL851994 CAH851990:CAH851994 CKD851990:CKD851994 CTZ851990:CTZ851994 DDV851990:DDV851994 DNR851990:DNR851994 DXN851990:DXN851994 EHJ851990:EHJ851994 ERF851990:ERF851994 FBB851990:FBB851994 FKX851990:FKX851994 FUT851990:FUT851994 GEP851990:GEP851994 GOL851990:GOL851994 GYH851990:GYH851994 HID851990:HID851994 HRZ851990:HRZ851994 IBV851990:IBV851994 ILR851990:ILR851994 IVN851990:IVN851994 JFJ851990:JFJ851994 JPF851990:JPF851994 JZB851990:JZB851994 KIX851990:KIX851994 KST851990:KST851994 LCP851990:LCP851994 LML851990:LML851994 LWH851990:LWH851994 MGD851990:MGD851994 MPZ851990:MPZ851994 MZV851990:MZV851994 NJR851990:NJR851994 NTN851990:NTN851994 ODJ851990:ODJ851994 ONF851990:ONF851994 OXB851990:OXB851994 PGX851990:PGX851994 PQT851990:PQT851994 QAP851990:QAP851994 QKL851990:QKL851994 QUH851990:QUH851994 RED851990:RED851994 RNZ851990:RNZ851994 RXV851990:RXV851994 SHR851990:SHR851994 SRN851990:SRN851994 TBJ851990:TBJ851994 TLF851990:TLF851994 TVB851990:TVB851994 UEX851990:UEX851994 UOT851990:UOT851994 UYP851990:UYP851994 VIL851990:VIL851994 VSH851990:VSH851994 WCD851990:WCD851994 WLZ851990:WLZ851994 WVV851990:WVV851994 N917525:N917529 JJ917526:JJ917530 TF917526:TF917530 ADB917526:ADB917530 AMX917526:AMX917530 AWT917526:AWT917530 BGP917526:BGP917530 BQL917526:BQL917530 CAH917526:CAH917530 CKD917526:CKD917530 CTZ917526:CTZ917530 DDV917526:DDV917530 DNR917526:DNR917530 DXN917526:DXN917530 EHJ917526:EHJ917530 ERF917526:ERF917530 FBB917526:FBB917530 FKX917526:FKX917530 FUT917526:FUT917530 GEP917526:GEP917530 GOL917526:GOL917530 GYH917526:GYH917530 HID917526:HID917530 HRZ917526:HRZ917530 IBV917526:IBV917530 ILR917526:ILR917530 IVN917526:IVN917530 JFJ917526:JFJ917530 JPF917526:JPF917530 JZB917526:JZB917530 KIX917526:KIX917530 KST917526:KST917530 LCP917526:LCP917530 LML917526:LML917530 LWH917526:LWH917530 MGD917526:MGD917530 MPZ917526:MPZ917530 MZV917526:MZV917530 NJR917526:NJR917530 NTN917526:NTN917530 ODJ917526:ODJ917530 ONF917526:ONF917530 OXB917526:OXB917530 PGX917526:PGX917530 PQT917526:PQT917530 QAP917526:QAP917530 QKL917526:QKL917530 QUH917526:QUH917530 RED917526:RED917530 RNZ917526:RNZ917530 RXV917526:RXV917530 SHR917526:SHR917530 SRN917526:SRN917530 TBJ917526:TBJ917530 TLF917526:TLF917530 TVB917526:TVB917530 UEX917526:UEX917530 UOT917526:UOT917530 UYP917526:UYP917530 VIL917526:VIL917530 VSH917526:VSH917530 WCD917526:WCD917530 WLZ917526:WLZ917530 WVV917526:WVV917530 N983061:N983065 JJ983062:JJ983066 TF983062:TF983066 ADB983062:ADB983066 AMX983062:AMX983066 AWT983062:AWT983066 BGP983062:BGP983066 BQL983062:BQL983066 CAH983062:CAH983066 CKD983062:CKD983066 CTZ983062:CTZ983066 DDV983062:DDV983066 DNR983062:DNR983066 DXN983062:DXN983066 EHJ983062:EHJ983066 ERF983062:ERF983066 FBB983062:FBB983066 FKX983062:FKX983066 FUT983062:FUT983066 GEP983062:GEP983066 GOL983062:GOL983066 GYH983062:GYH983066 HID983062:HID983066 HRZ983062:HRZ983066 IBV983062:IBV983066 ILR983062:ILR983066 IVN983062:IVN983066 JFJ983062:JFJ983066 JPF983062:JPF983066 JZB983062:JZB983066 KIX983062:KIX983066 KST983062:KST983066 LCP983062:LCP983066 LML983062:LML983066 LWH983062:LWH983066 MGD983062:MGD983066 MPZ983062:MPZ983066 MZV983062:MZV983066 NJR983062:NJR983066 NTN983062:NTN983066 ODJ983062:ODJ983066 ONF983062:ONF983066 OXB983062:OXB983066 PGX983062:PGX983066 PQT983062:PQT983066 QAP983062:QAP983066 QKL983062:QKL983066 QUH983062:QUH983066 RED983062:RED983066 RNZ983062:RNZ983066 RXV983062:RXV983066 SHR983062:SHR983066 SRN983062:SRN983066 TBJ983062:TBJ983066 TLF983062:TLF983066 TVB983062:TVB983066 UEX983062:UEX983066 UOT983062:UOT983066 UYP983062:UYP983066 VIL983062:VIL983066 VSH983062:VSH983066 WCD983062:WCD983066 WLZ983062:WLZ983066 WVV983062:WVV983066 N65563:N65565 JJ65564:JJ65566 TF65564:TF65566 ADB65564:ADB65566 AMX65564:AMX65566 AWT65564:AWT65566 BGP65564:BGP65566 BQL65564:BQL65566 CAH65564:CAH65566 CKD65564:CKD65566 CTZ65564:CTZ65566 DDV65564:DDV65566 DNR65564:DNR65566 DXN65564:DXN65566 EHJ65564:EHJ65566 ERF65564:ERF65566 FBB65564:FBB65566 FKX65564:FKX65566 FUT65564:FUT65566 GEP65564:GEP65566 GOL65564:GOL65566 GYH65564:GYH65566 HID65564:HID65566 HRZ65564:HRZ65566 IBV65564:IBV65566 ILR65564:ILR65566 IVN65564:IVN65566 JFJ65564:JFJ65566 JPF65564:JPF65566 JZB65564:JZB65566 KIX65564:KIX65566 KST65564:KST65566 LCP65564:LCP65566 LML65564:LML65566 LWH65564:LWH65566 MGD65564:MGD65566 MPZ65564:MPZ65566 MZV65564:MZV65566 NJR65564:NJR65566 NTN65564:NTN65566 ODJ65564:ODJ65566 ONF65564:ONF65566 OXB65564:OXB65566 PGX65564:PGX65566 PQT65564:PQT65566 QAP65564:QAP65566 QKL65564:QKL65566 QUH65564:QUH65566 RED65564:RED65566 RNZ65564:RNZ65566 RXV65564:RXV65566 SHR65564:SHR65566 SRN65564:SRN65566 TBJ65564:TBJ65566 TLF65564:TLF65566 TVB65564:TVB65566 UEX65564:UEX65566 UOT65564:UOT65566 UYP65564:UYP65566 VIL65564:VIL65566 VSH65564:VSH65566 WCD65564:WCD65566 WLZ65564:WLZ65566 WVV65564:WVV65566 N131099:N131101 JJ131100:JJ131102 TF131100:TF131102 ADB131100:ADB131102 AMX131100:AMX131102 AWT131100:AWT131102 BGP131100:BGP131102 BQL131100:BQL131102 CAH131100:CAH131102 CKD131100:CKD131102 CTZ131100:CTZ131102 DDV131100:DDV131102 DNR131100:DNR131102 DXN131100:DXN131102 EHJ131100:EHJ131102 ERF131100:ERF131102 FBB131100:FBB131102 FKX131100:FKX131102 FUT131100:FUT131102 GEP131100:GEP131102 GOL131100:GOL131102 GYH131100:GYH131102 HID131100:HID131102 HRZ131100:HRZ131102 IBV131100:IBV131102 ILR131100:ILR131102 IVN131100:IVN131102 JFJ131100:JFJ131102 JPF131100:JPF131102 JZB131100:JZB131102 KIX131100:KIX131102 KST131100:KST131102 LCP131100:LCP131102 LML131100:LML131102 LWH131100:LWH131102 MGD131100:MGD131102 MPZ131100:MPZ131102 MZV131100:MZV131102 NJR131100:NJR131102 NTN131100:NTN131102 ODJ131100:ODJ131102 ONF131100:ONF131102 OXB131100:OXB131102 PGX131100:PGX131102 PQT131100:PQT131102 QAP131100:QAP131102 QKL131100:QKL131102 QUH131100:QUH131102 RED131100:RED131102 RNZ131100:RNZ131102 RXV131100:RXV131102 SHR131100:SHR131102 SRN131100:SRN131102 TBJ131100:TBJ131102 TLF131100:TLF131102 TVB131100:TVB131102 UEX131100:UEX131102 UOT131100:UOT131102 UYP131100:UYP131102 VIL131100:VIL131102 VSH131100:VSH131102 WCD131100:WCD131102 WLZ131100:WLZ131102 WVV131100:WVV131102 N196635:N196637 JJ196636:JJ196638 TF196636:TF196638 ADB196636:ADB196638 AMX196636:AMX196638 AWT196636:AWT196638 BGP196636:BGP196638 BQL196636:BQL196638 CAH196636:CAH196638 CKD196636:CKD196638 CTZ196636:CTZ196638 DDV196636:DDV196638 DNR196636:DNR196638 DXN196636:DXN196638 EHJ196636:EHJ196638 ERF196636:ERF196638 FBB196636:FBB196638 FKX196636:FKX196638 FUT196636:FUT196638 GEP196636:GEP196638 GOL196636:GOL196638 GYH196636:GYH196638 HID196636:HID196638 HRZ196636:HRZ196638 IBV196636:IBV196638 ILR196636:ILR196638 IVN196636:IVN196638 JFJ196636:JFJ196638 JPF196636:JPF196638 JZB196636:JZB196638 KIX196636:KIX196638 KST196636:KST196638 LCP196636:LCP196638 LML196636:LML196638 LWH196636:LWH196638 MGD196636:MGD196638 MPZ196636:MPZ196638 MZV196636:MZV196638 NJR196636:NJR196638 NTN196636:NTN196638 ODJ196636:ODJ196638 ONF196636:ONF196638 OXB196636:OXB196638 PGX196636:PGX196638 PQT196636:PQT196638 QAP196636:QAP196638 QKL196636:QKL196638 QUH196636:QUH196638 RED196636:RED196638 RNZ196636:RNZ196638 RXV196636:RXV196638 SHR196636:SHR196638 SRN196636:SRN196638 TBJ196636:TBJ196638 TLF196636:TLF196638 TVB196636:TVB196638 UEX196636:UEX196638 UOT196636:UOT196638 UYP196636:UYP196638 VIL196636:VIL196638 VSH196636:VSH196638 WCD196636:WCD196638 WLZ196636:WLZ196638 WVV196636:WVV196638 N262171:N262173 JJ262172:JJ262174 TF262172:TF262174 ADB262172:ADB262174 AMX262172:AMX262174 AWT262172:AWT262174 BGP262172:BGP262174 BQL262172:BQL262174 CAH262172:CAH262174 CKD262172:CKD262174 CTZ262172:CTZ262174 DDV262172:DDV262174 DNR262172:DNR262174 DXN262172:DXN262174 EHJ262172:EHJ262174 ERF262172:ERF262174 FBB262172:FBB262174 FKX262172:FKX262174 FUT262172:FUT262174 GEP262172:GEP262174 GOL262172:GOL262174 GYH262172:GYH262174 HID262172:HID262174 HRZ262172:HRZ262174 IBV262172:IBV262174 ILR262172:ILR262174 IVN262172:IVN262174 JFJ262172:JFJ262174 JPF262172:JPF262174 JZB262172:JZB262174 KIX262172:KIX262174 KST262172:KST262174 LCP262172:LCP262174 LML262172:LML262174 LWH262172:LWH262174 MGD262172:MGD262174 MPZ262172:MPZ262174 MZV262172:MZV262174 NJR262172:NJR262174 NTN262172:NTN262174 ODJ262172:ODJ262174 ONF262172:ONF262174 OXB262172:OXB262174 PGX262172:PGX262174 PQT262172:PQT262174 QAP262172:QAP262174 QKL262172:QKL262174 QUH262172:QUH262174 RED262172:RED262174 RNZ262172:RNZ262174 RXV262172:RXV262174 SHR262172:SHR262174 SRN262172:SRN262174 TBJ262172:TBJ262174 TLF262172:TLF262174 TVB262172:TVB262174 UEX262172:UEX262174 UOT262172:UOT262174 UYP262172:UYP262174 VIL262172:VIL262174 VSH262172:VSH262174 WCD262172:WCD262174 WLZ262172:WLZ262174 WVV262172:WVV262174 N327707:N327709 JJ327708:JJ327710 TF327708:TF327710 ADB327708:ADB327710 AMX327708:AMX327710 AWT327708:AWT327710 BGP327708:BGP327710 BQL327708:BQL327710 CAH327708:CAH327710 CKD327708:CKD327710 CTZ327708:CTZ327710 DDV327708:DDV327710 DNR327708:DNR327710 DXN327708:DXN327710 EHJ327708:EHJ327710 ERF327708:ERF327710 FBB327708:FBB327710 FKX327708:FKX327710 FUT327708:FUT327710 GEP327708:GEP327710 GOL327708:GOL327710 GYH327708:GYH327710 HID327708:HID327710 HRZ327708:HRZ327710 IBV327708:IBV327710 ILR327708:ILR327710 IVN327708:IVN327710 JFJ327708:JFJ327710 JPF327708:JPF327710 JZB327708:JZB327710 KIX327708:KIX327710 KST327708:KST327710 LCP327708:LCP327710 LML327708:LML327710 LWH327708:LWH327710 MGD327708:MGD327710 MPZ327708:MPZ327710 MZV327708:MZV327710 NJR327708:NJR327710 NTN327708:NTN327710 ODJ327708:ODJ327710 ONF327708:ONF327710 OXB327708:OXB327710 PGX327708:PGX327710 PQT327708:PQT327710 QAP327708:QAP327710 QKL327708:QKL327710 QUH327708:QUH327710 RED327708:RED327710 RNZ327708:RNZ327710 RXV327708:RXV327710 SHR327708:SHR327710 SRN327708:SRN327710 TBJ327708:TBJ327710 TLF327708:TLF327710 TVB327708:TVB327710 UEX327708:UEX327710 UOT327708:UOT327710 UYP327708:UYP327710 VIL327708:VIL327710 VSH327708:VSH327710 WCD327708:WCD327710 WLZ327708:WLZ327710 WVV327708:WVV327710 N393243:N393245 JJ393244:JJ393246 TF393244:TF393246 ADB393244:ADB393246 AMX393244:AMX393246 AWT393244:AWT393246 BGP393244:BGP393246 BQL393244:BQL393246 CAH393244:CAH393246 CKD393244:CKD393246 CTZ393244:CTZ393246 DDV393244:DDV393246 DNR393244:DNR393246 DXN393244:DXN393246 EHJ393244:EHJ393246 ERF393244:ERF393246 FBB393244:FBB393246 FKX393244:FKX393246 FUT393244:FUT393246 GEP393244:GEP393246 GOL393244:GOL393246 GYH393244:GYH393246 HID393244:HID393246 HRZ393244:HRZ393246 IBV393244:IBV393246 ILR393244:ILR393246 IVN393244:IVN393246 JFJ393244:JFJ393246 JPF393244:JPF393246 JZB393244:JZB393246 KIX393244:KIX393246 KST393244:KST393246 LCP393244:LCP393246 LML393244:LML393246 LWH393244:LWH393246 MGD393244:MGD393246 MPZ393244:MPZ393246 MZV393244:MZV393246 NJR393244:NJR393246 NTN393244:NTN393246 ODJ393244:ODJ393246 ONF393244:ONF393246 OXB393244:OXB393246 PGX393244:PGX393246 PQT393244:PQT393246 QAP393244:QAP393246 QKL393244:QKL393246 QUH393244:QUH393246 RED393244:RED393246 RNZ393244:RNZ393246 RXV393244:RXV393246 SHR393244:SHR393246 SRN393244:SRN393246 TBJ393244:TBJ393246 TLF393244:TLF393246 TVB393244:TVB393246 UEX393244:UEX393246 UOT393244:UOT393246 UYP393244:UYP393246 VIL393244:VIL393246 VSH393244:VSH393246 WCD393244:WCD393246 WLZ393244:WLZ393246 WVV393244:WVV393246 N458779:N458781 JJ458780:JJ458782 TF458780:TF458782 ADB458780:ADB458782 AMX458780:AMX458782 AWT458780:AWT458782 BGP458780:BGP458782 BQL458780:BQL458782 CAH458780:CAH458782 CKD458780:CKD458782 CTZ458780:CTZ458782 DDV458780:DDV458782 DNR458780:DNR458782 DXN458780:DXN458782 EHJ458780:EHJ458782 ERF458780:ERF458782 FBB458780:FBB458782 FKX458780:FKX458782 FUT458780:FUT458782 GEP458780:GEP458782 GOL458780:GOL458782 GYH458780:GYH458782 HID458780:HID458782 HRZ458780:HRZ458782 IBV458780:IBV458782 ILR458780:ILR458782 IVN458780:IVN458782 JFJ458780:JFJ458782 JPF458780:JPF458782 JZB458780:JZB458782 KIX458780:KIX458782 KST458780:KST458782 LCP458780:LCP458782 LML458780:LML458782 LWH458780:LWH458782 MGD458780:MGD458782 MPZ458780:MPZ458782 MZV458780:MZV458782 NJR458780:NJR458782 NTN458780:NTN458782 ODJ458780:ODJ458782 ONF458780:ONF458782 OXB458780:OXB458782 PGX458780:PGX458782 PQT458780:PQT458782 QAP458780:QAP458782 QKL458780:QKL458782 QUH458780:QUH458782 RED458780:RED458782 RNZ458780:RNZ458782 RXV458780:RXV458782 SHR458780:SHR458782 SRN458780:SRN458782 TBJ458780:TBJ458782 TLF458780:TLF458782 TVB458780:TVB458782 UEX458780:UEX458782 UOT458780:UOT458782 UYP458780:UYP458782 VIL458780:VIL458782 VSH458780:VSH458782 WCD458780:WCD458782 WLZ458780:WLZ458782 WVV458780:WVV458782 N524315:N524317 JJ524316:JJ524318 TF524316:TF524318 ADB524316:ADB524318 AMX524316:AMX524318 AWT524316:AWT524318 BGP524316:BGP524318 BQL524316:BQL524318 CAH524316:CAH524318 CKD524316:CKD524318 CTZ524316:CTZ524318 DDV524316:DDV524318 DNR524316:DNR524318 DXN524316:DXN524318 EHJ524316:EHJ524318 ERF524316:ERF524318 FBB524316:FBB524318 FKX524316:FKX524318 FUT524316:FUT524318 GEP524316:GEP524318 GOL524316:GOL524318 GYH524316:GYH524318 HID524316:HID524318 HRZ524316:HRZ524318 IBV524316:IBV524318 ILR524316:ILR524318 IVN524316:IVN524318 JFJ524316:JFJ524318 JPF524316:JPF524318 JZB524316:JZB524318 KIX524316:KIX524318 KST524316:KST524318 LCP524316:LCP524318 LML524316:LML524318 LWH524316:LWH524318 MGD524316:MGD524318 MPZ524316:MPZ524318 MZV524316:MZV524318 NJR524316:NJR524318 NTN524316:NTN524318 ODJ524316:ODJ524318 ONF524316:ONF524318 OXB524316:OXB524318 PGX524316:PGX524318 PQT524316:PQT524318 QAP524316:QAP524318 QKL524316:QKL524318 QUH524316:QUH524318 RED524316:RED524318 RNZ524316:RNZ524318 RXV524316:RXV524318 SHR524316:SHR524318 SRN524316:SRN524318 TBJ524316:TBJ524318 TLF524316:TLF524318 TVB524316:TVB524318 UEX524316:UEX524318 UOT524316:UOT524318 UYP524316:UYP524318 VIL524316:VIL524318 VSH524316:VSH524318 WCD524316:WCD524318 WLZ524316:WLZ524318 WVV524316:WVV524318 N589851:N589853 JJ589852:JJ589854 TF589852:TF589854 ADB589852:ADB589854 AMX589852:AMX589854 AWT589852:AWT589854 BGP589852:BGP589854 BQL589852:BQL589854 CAH589852:CAH589854 CKD589852:CKD589854 CTZ589852:CTZ589854 DDV589852:DDV589854 DNR589852:DNR589854 DXN589852:DXN589854 EHJ589852:EHJ589854 ERF589852:ERF589854 FBB589852:FBB589854 FKX589852:FKX589854 FUT589852:FUT589854 GEP589852:GEP589854 GOL589852:GOL589854 GYH589852:GYH589854 HID589852:HID589854 HRZ589852:HRZ589854 IBV589852:IBV589854 ILR589852:ILR589854 IVN589852:IVN589854 JFJ589852:JFJ589854 JPF589852:JPF589854 JZB589852:JZB589854 KIX589852:KIX589854 KST589852:KST589854 LCP589852:LCP589854 LML589852:LML589854 LWH589852:LWH589854 MGD589852:MGD589854 MPZ589852:MPZ589854 MZV589852:MZV589854 NJR589852:NJR589854 NTN589852:NTN589854 ODJ589852:ODJ589854 ONF589852:ONF589854 OXB589852:OXB589854 PGX589852:PGX589854 PQT589852:PQT589854 QAP589852:QAP589854 QKL589852:QKL589854 QUH589852:QUH589854 RED589852:RED589854 RNZ589852:RNZ589854 RXV589852:RXV589854 SHR589852:SHR589854 SRN589852:SRN589854 TBJ589852:TBJ589854 TLF589852:TLF589854 TVB589852:TVB589854 UEX589852:UEX589854 UOT589852:UOT589854 UYP589852:UYP589854 VIL589852:VIL589854 VSH589852:VSH589854 WCD589852:WCD589854 WLZ589852:WLZ589854 WVV589852:WVV589854 N655387:N655389 JJ655388:JJ655390 TF655388:TF655390 ADB655388:ADB655390 AMX655388:AMX655390 AWT655388:AWT655390 BGP655388:BGP655390 BQL655388:BQL655390 CAH655388:CAH655390 CKD655388:CKD655390 CTZ655388:CTZ655390 DDV655388:DDV655390 DNR655388:DNR655390 DXN655388:DXN655390 EHJ655388:EHJ655390 ERF655388:ERF655390 FBB655388:FBB655390 FKX655388:FKX655390 FUT655388:FUT655390 GEP655388:GEP655390 GOL655388:GOL655390 GYH655388:GYH655390 HID655388:HID655390 HRZ655388:HRZ655390 IBV655388:IBV655390 ILR655388:ILR655390 IVN655388:IVN655390 JFJ655388:JFJ655390 JPF655388:JPF655390 JZB655388:JZB655390 KIX655388:KIX655390 KST655388:KST655390 LCP655388:LCP655390 LML655388:LML655390 LWH655388:LWH655390 MGD655388:MGD655390 MPZ655388:MPZ655390 MZV655388:MZV655390 NJR655388:NJR655390 NTN655388:NTN655390 ODJ655388:ODJ655390 ONF655388:ONF655390 OXB655388:OXB655390 PGX655388:PGX655390 PQT655388:PQT655390 QAP655388:QAP655390 QKL655388:QKL655390 QUH655388:QUH655390 RED655388:RED655390 RNZ655388:RNZ655390 RXV655388:RXV655390 SHR655388:SHR655390 SRN655388:SRN655390 TBJ655388:TBJ655390 TLF655388:TLF655390 TVB655388:TVB655390 UEX655388:UEX655390 UOT655388:UOT655390 UYP655388:UYP655390 VIL655388:VIL655390 VSH655388:VSH655390 WCD655388:WCD655390 WLZ655388:WLZ655390 WVV655388:WVV655390 N720923:N720925 JJ720924:JJ720926 TF720924:TF720926 ADB720924:ADB720926 AMX720924:AMX720926 AWT720924:AWT720926 BGP720924:BGP720926 BQL720924:BQL720926 CAH720924:CAH720926 CKD720924:CKD720926 CTZ720924:CTZ720926 DDV720924:DDV720926 DNR720924:DNR720926 DXN720924:DXN720926 EHJ720924:EHJ720926 ERF720924:ERF720926 FBB720924:FBB720926 FKX720924:FKX720926 FUT720924:FUT720926 GEP720924:GEP720926 GOL720924:GOL720926 GYH720924:GYH720926 HID720924:HID720926 HRZ720924:HRZ720926 IBV720924:IBV720926 ILR720924:ILR720926 IVN720924:IVN720926 JFJ720924:JFJ720926 JPF720924:JPF720926 JZB720924:JZB720926 KIX720924:KIX720926 KST720924:KST720926 LCP720924:LCP720926 LML720924:LML720926 LWH720924:LWH720926 MGD720924:MGD720926 MPZ720924:MPZ720926 MZV720924:MZV720926 NJR720924:NJR720926 NTN720924:NTN720926 ODJ720924:ODJ720926 ONF720924:ONF720926 OXB720924:OXB720926 PGX720924:PGX720926 PQT720924:PQT720926 QAP720924:QAP720926 QKL720924:QKL720926 QUH720924:QUH720926 RED720924:RED720926 RNZ720924:RNZ720926 RXV720924:RXV720926 SHR720924:SHR720926 SRN720924:SRN720926 TBJ720924:TBJ720926 TLF720924:TLF720926 TVB720924:TVB720926 UEX720924:UEX720926 UOT720924:UOT720926 UYP720924:UYP720926 VIL720924:VIL720926 VSH720924:VSH720926 WCD720924:WCD720926 WLZ720924:WLZ720926 WVV720924:WVV720926 N786459:N786461 JJ786460:JJ786462 TF786460:TF786462 ADB786460:ADB786462 AMX786460:AMX786462 AWT786460:AWT786462 BGP786460:BGP786462 BQL786460:BQL786462 CAH786460:CAH786462 CKD786460:CKD786462 CTZ786460:CTZ786462 DDV786460:DDV786462 DNR786460:DNR786462 DXN786460:DXN786462 EHJ786460:EHJ786462 ERF786460:ERF786462 FBB786460:FBB786462 FKX786460:FKX786462 FUT786460:FUT786462 GEP786460:GEP786462 GOL786460:GOL786462 GYH786460:GYH786462 HID786460:HID786462 HRZ786460:HRZ786462 IBV786460:IBV786462 ILR786460:ILR786462 IVN786460:IVN786462 JFJ786460:JFJ786462 JPF786460:JPF786462 JZB786460:JZB786462 KIX786460:KIX786462 KST786460:KST786462 LCP786460:LCP786462 LML786460:LML786462 LWH786460:LWH786462 MGD786460:MGD786462 MPZ786460:MPZ786462 MZV786460:MZV786462 NJR786460:NJR786462 NTN786460:NTN786462 ODJ786460:ODJ786462 ONF786460:ONF786462 OXB786460:OXB786462 PGX786460:PGX786462 PQT786460:PQT786462 QAP786460:QAP786462 QKL786460:QKL786462 QUH786460:QUH786462 RED786460:RED786462 RNZ786460:RNZ786462 RXV786460:RXV786462 SHR786460:SHR786462 SRN786460:SRN786462 TBJ786460:TBJ786462 TLF786460:TLF786462 TVB786460:TVB786462 UEX786460:UEX786462 UOT786460:UOT786462 UYP786460:UYP786462 VIL786460:VIL786462 VSH786460:VSH786462 WCD786460:WCD786462 WLZ786460:WLZ786462 WVV786460:WVV786462 N851995:N851997 JJ851996:JJ851998 TF851996:TF851998 ADB851996:ADB851998 AMX851996:AMX851998 AWT851996:AWT851998 BGP851996:BGP851998 BQL851996:BQL851998 CAH851996:CAH851998 CKD851996:CKD851998 CTZ851996:CTZ851998 DDV851996:DDV851998 DNR851996:DNR851998 DXN851996:DXN851998 EHJ851996:EHJ851998 ERF851996:ERF851998 FBB851996:FBB851998 FKX851996:FKX851998 FUT851996:FUT851998 GEP851996:GEP851998 GOL851996:GOL851998 GYH851996:GYH851998 HID851996:HID851998 HRZ851996:HRZ851998 IBV851996:IBV851998 ILR851996:ILR851998 IVN851996:IVN851998 JFJ851996:JFJ851998 JPF851996:JPF851998 JZB851996:JZB851998 KIX851996:KIX851998 KST851996:KST851998 LCP851996:LCP851998 LML851996:LML851998 LWH851996:LWH851998 MGD851996:MGD851998 MPZ851996:MPZ851998 MZV851996:MZV851998 NJR851996:NJR851998 NTN851996:NTN851998 ODJ851996:ODJ851998 ONF851996:ONF851998 OXB851996:OXB851998 PGX851996:PGX851998 PQT851996:PQT851998 QAP851996:QAP851998 QKL851996:QKL851998 QUH851996:QUH851998 RED851996:RED851998 RNZ851996:RNZ851998 RXV851996:RXV851998 SHR851996:SHR851998 SRN851996:SRN851998 TBJ851996:TBJ851998 TLF851996:TLF851998 TVB851996:TVB851998 UEX851996:UEX851998 UOT851996:UOT851998 UYP851996:UYP851998 VIL851996:VIL851998 VSH851996:VSH851998 WCD851996:WCD851998 WLZ851996:WLZ851998 WVV851996:WVV851998 N917531:N917533 JJ917532:JJ917534 TF917532:TF917534 ADB917532:ADB917534 AMX917532:AMX917534 AWT917532:AWT917534 BGP917532:BGP917534 BQL917532:BQL917534 CAH917532:CAH917534 CKD917532:CKD917534 CTZ917532:CTZ917534 DDV917532:DDV917534 DNR917532:DNR917534 DXN917532:DXN917534 EHJ917532:EHJ917534 ERF917532:ERF917534 FBB917532:FBB917534 FKX917532:FKX917534 FUT917532:FUT917534 GEP917532:GEP917534 GOL917532:GOL917534 GYH917532:GYH917534 HID917532:HID917534 HRZ917532:HRZ917534 IBV917532:IBV917534 ILR917532:ILR917534 IVN917532:IVN917534 JFJ917532:JFJ917534 JPF917532:JPF917534 JZB917532:JZB917534 KIX917532:KIX917534 KST917532:KST917534 LCP917532:LCP917534 LML917532:LML917534 LWH917532:LWH917534 MGD917532:MGD917534 MPZ917532:MPZ917534 MZV917532:MZV917534 NJR917532:NJR917534 NTN917532:NTN917534 ODJ917532:ODJ917534 ONF917532:ONF917534 OXB917532:OXB917534 PGX917532:PGX917534 PQT917532:PQT917534 QAP917532:QAP917534 QKL917532:QKL917534 QUH917532:QUH917534 RED917532:RED917534 RNZ917532:RNZ917534 RXV917532:RXV917534 SHR917532:SHR917534 SRN917532:SRN917534 TBJ917532:TBJ917534 TLF917532:TLF917534 TVB917532:TVB917534 UEX917532:UEX917534 UOT917532:UOT917534 UYP917532:UYP917534 VIL917532:VIL917534 VSH917532:VSH917534 WCD917532:WCD917534 WLZ917532:WLZ917534 WVV917532:WVV917534 N983067:N983069 JJ983068:JJ983070 TF983068:TF983070 ADB983068:ADB983070 AMX983068:AMX983070 AWT983068:AWT983070 BGP983068:BGP983070 BQL983068:BQL983070 CAH983068:CAH983070 CKD983068:CKD983070 CTZ983068:CTZ983070 DDV983068:DDV983070 DNR983068:DNR983070 DXN983068:DXN983070 EHJ983068:EHJ983070 ERF983068:ERF983070 FBB983068:FBB983070 FKX983068:FKX983070 FUT983068:FUT983070 GEP983068:GEP983070 GOL983068:GOL983070 GYH983068:GYH983070 HID983068:HID983070 HRZ983068:HRZ983070 IBV983068:IBV983070 ILR983068:ILR983070 IVN983068:IVN983070 JFJ983068:JFJ983070 JPF983068:JPF983070 JZB983068:JZB983070 KIX983068:KIX983070 KST983068:KST983070 LCP983068:LCP983070 LML983068:LML983070 LWH983068:LWH983070 MGD983068:MGD983070 MPZ983068:MPZ983070 MZV983068:MZV983070 NJR983068:NJR983070 NTN983068:NTN983070 ODJ983068:ODJ983070 ONF983068:ONF983070 OXB983068:OXB983070 PGX983068:PGX983070 PQT983068:PQT983070 QAP983068:QAP983070 QKL983068:QKL983070 QUH983068:QUH983070 RED983068:RED983070 RNZ983068:RNZ983070 RXV983068:RXV983070 SHR983068:SHR983070 SRN983068:SRN983070 TBJ983068:TBJ983070 TLF983068:TLF983070 TVB983068:TVB983070 UEX983068:UEX983070 UOT983068:UOT983070 UYP983068:UYP983070 VIL983068:VIL983070 VSH983068:VSH983070 WCD983068:WCD983070 WLZ983068:WLZ983070 WVV983068:WVV983070 N65567:N65571 JJ65568:JJ65572 TF65568:TF65572 ADB65568:ADB65572 AMX65568:AMX65572 AWT65568:AWT65572 BGP65568:BGP65572 BQL65568:BQL65572 CAH65568:CAH65572 CKD65568:CKD65572 CTZ65568:CTZ65572 DDV65568:DDV65572 DNR65568:DNR65572 DXN65568:DXN65572 EHJ65568:EHJ65572 ERF65568:ERF65572 FBB65568:FBB65572 FKX65568:FKX65572 FUT65568:FUT65572 GEP65568:GEP65572 GOL65568:GOL65572 GYH65568:GYH65572 HID65568:HID65572 HRZ65568:HRZ65572 IBV65568:IBV65572 ILR65568:ILR65572 IVN65568:IVN65572 JFJ65568:JFJ65572 JPF65568:JPF65572 JZB65568:JZB65572 KIX65568:KIX65572 KST65568:KST65572 LCP65568:LCP65572 LML65568:LML65572 LWH65568:LWH65572 MGD65568:MGD65572 MPZ65568:MPZ65572 MZV65568:MZV65572 NJR65568:NJR65572 NTN65568:NTN65572 ODJ65568:ODJ65572 ONF65568:ONF65572 OXB65568:OXB65572 PGX65568:PGX65572 PQT65568:PQT65572 QAP65568:QAP65572 QKL65568:QKL65572 QUH65568:QUH65572 RED65568:RED65572 RNZ65568:RNZ65572 RXV65568:RXV65572 SHR65568:SHR65572 SRN65568:SRN65572 TBJ65568:TBJ65572 TLF65568:TLF65572 TVB65568:TVB65572 UEX65568:UEX65572 UOT65568:UOT65572 UYP65568:UYP65572 VIL65568:VIL65572 VSH65568:VSH65572 WCD65568:WCD65572 WLZ65568:WLZ65572 WVV65568:WVV65572 N131103:N131107 JJ131104:JJ131108 TF131104:TF131108 ADB131104:ADB131108 AMX131104:AMX131108 AWT131104:AWT131108 BGP131104:BGP131108 BQL131104:BQL131108 CAH131104:CAH131108 CKD131104:CKD131108 CTZ131104:CTZ131108 DDV131104:DDV131108 DNR131104:DNR131108 DXN131104:DXN131108 EHJ131104:EHJ131108 ERF131104:ERF131108 FBB131104:FBB131108 FKX131104:FKX131108 FUT131104:FUT131108 GEP131104:GEP131108 GOL131104:GOL131108 GYH131104:GYH131108 HID131104:HID131108 HRZ131104:HRZ131108 IBV131104:IBV131108 ILR131104:ILR131108 IVN131104:IVN131108 JFJ131104:JFJ131108 JPF131104:JPF131108 JZB131104:JZB131108 KIX131104:KIX131108 KST131104:KST131108 LCP131104:LCP131108 LML131104:LML131108 LWH131104:LWH131108 MGD131104:MGD131108 MPZ131104:MPZ131108 MZV131104:MZV131108 NJR131104:NJR131108 NTN131104:NTN131108 ODJ131104:ODJ131108 ONF131104:ONF131108 OXB131104:OXB131108 PGX131104:PGX131108 PQT131104:PQT131108 QAP131104:QAP131108 QKL131104:QKL131108 QUH131104:QUH131108 RED131104:RED131108 RNZ131104:RNZ131108 RXV131104:RXV131108 SHR131104:SHR131108 SRN131104:SRN131108 TBJ131104:TBJ131108 TLF131104:TLF131108 TVB131104:TVB131108 UEX131104:UEX131108 UOT131104:UOT131108 UYP131104:UYP131108 VIL131104:VIL131108 VSH131104:VSH131108 WCD131104:WCD131108 WLZ131104:WLZ131108 WVV131104:WVV131108 N196639:N196643 JJ196640:JJ196644 TF196640:TF196644 ADB196640:ADB196644 AMX196640:AMX196644 AWT196640:AWT196644 BGP196640:BGP196644 BQL196640:BQL196644 CAH196640:CAH196644 CKD196640:CKD196644 CTZ196640:CTZ196644 DDV196640:DDV196644 DNR196640:DNR196644 DXN196640:DXN196644 EHJ196640:EHJ196644 ERF196640:ERF196644 FBB196640:FBB196644 FKX196640:FKX196644 FUT196640:FUT196644 GEP196640:GEP196644 GOL196640:GOL196644 GYH196640:GYH196644 HID196640:HID196644 HRZ196640:HRZ196644 IBV196640:IBV196644 ILR196640:ILR196644 IVN196640:IVN196644 JFJ196640:JFJ196644 JPF196640:JPF196644 JZB196640:JZB196644 KIX196640:KIX196644 KST196640:KST196644 LCP196640:LCP196644 LML196640:LML196644 LWH196640:LWH196644 MGD196640:MGD196644 MPZ196640:MPZ196644 MZV196640:MZV196644 NJR196640:NJR196644 NTN196640:NTN196644 ODJ196640:ODJ196644 ONF196640:ONF196644 OXB196640:OXB196644 PGX196640:PGX196644 PQT196640:PQT196644 QAP196640:QAP196644 QKL196640:QKL196644 QUH196640:QUH196644 RED196640:RED196644 RNZ196640:RNZ196644 RXV196640:RXV196644 SHR196640:SHR196644 SRN196640:SRN196644 TBJ196640:TBJ196644 TLF196640:TLF196644 TVB196640:TVB196644 UEX196640:UEX196644 UOT196640:UOT196644 UYP196640:UYP196644 VIL196640:VIL196644 VSH196640:VSH196644 WCD196640:WCD196644 WLZ196640:WLZ196644 WVV196640:WVV196644 N262175:N262179 JJ262176:JJ262180 TF262176:TF262180 ADB262176:ADB262180 AMX262176:AMX262180 AWT262176:AWT262180 BGP262176:BGP262180 BQL262176:BQL262180 CAH262176:CAH262180 CKD262176:CKD262180 CTZ262176:CTZ262180 DDV262176:DDV262180 DNR262176:DNR262180 DXN262176:DXN262180 EHJ262176:EHJ262180 ERF262176:ERF262180 FBB262176:FBB262180 FKX262176:FKX262180 FUT262176:FUT262180 GEP262176:GEP262180 GOL262176:GOL262180 GYH262176:GYH262180 HID262176:HID262180 HRZ262176:HRZ262180 IBV262176:IBV262180 ILR262176:ILR262180 IVN262176:IVN262180 JFJ262176:JFJ262180 JPF262176:JPF262180 JZB262176:JZB262180 KIX262176:KIX262180 KST262176:KST262180 LCP262176:LCP262180 LML262176:LML262180 LWH262176:LWH262180 MGD262176:MGD262180 MPZ262176:MPZ262180 MZV262176:MZV262180 NJR262176:NJR262180 NTN262176:NTN262180 ODJ262176:ODJ262180 ONF262176:ONF262180 OXB262176:OXB262180 PGX262176:PGX262180 PQT262176:PQT262180 QAP262176:QAP262180 QKL262176:QKL262180 QUH262176:QUH262180 RED262176:RED262180 RNZ262176:RNZ262180 RXV262176:RXV262180 SHR262176:SHR262180 SRN262176:SRN262180 TBJ262176:TBJ262180 TLF262176:TLF262180 TVB262176:TVB262180 UEX262176:UEX262180 UOT262176:UOT262180 UYP262176:UYP262180 VIL262176:VIL262180 VSH262176:VSH262180 WCD262176:WCD262180 WLZ262176:WLZ262180 WVV262176:WVV262180 N327711:N327715 JJ327712:JJ327716 TF327712:TF327716 ADB327712:ADB327716 AMX327712:AMX327716 AWT327712:AWT327716 BGP327712:BGP327716 BQL327712:BQL327716 CAH327712:CAH327716 CKD327712:CKD327716 CTZ327712:CTZ327716 DDV327712:DDV327716 DNR327712:DNR327716 DXN327712:DXN327716 EHJ327712:EHJ327716 ERF327712:ERF327716 FBB327712:FBB327716 FKX327712:FKX327716 FUT327712:FUT327716 GEP327712:GEP327716 GOL327712:GOL327716 GYH327712:GYH327716 HID327712:HID327716 HRZ327712:HRZ327716 IBV327712:IBV327716 ILR327712:ILR327716 IVN327712:IVN327716 JFJ327712:JFJ327716 JPF327712:JPF327716 JZB327712:JZB327716 KIX327712:KIX327716 KST327712:KST327716 LCP327712:LCP327716 LML327712:LML327716 LWH327712:LWH327716 MGD327712:MGD327716 MPZ327712:MPZ327716 MZV327712:MZV327716 NJR327712:NJR327716 NTN327712:NTN327716 ODJ327712:ODJ327716 ONF327712:ONF327716 OXB327712:OXB327716 PGX327712:PGX327716 PQT327712:PQT327716 QAP327712:QAP327716 QKL327712:QKL327716 QUH327712:QUH327716 RED327712:RED327716 RNZ327712:RNZ327716 RXV327712:RXV327716 SHR327712:SHR327716 SRN327712:SRN327716 TBJ327712:TBJ327716 TLF327712:TLF327716 TVB327712:TVB327716 UEX327712:UEX327716 UOT327712:UOT327716 UYP327712:UYP327716 VIL327712:VIL327716 VSH327712:VSH327716 WCD327712:WCD327716 WLZ327712:WLZ327716 WVV327712:WVV327716 N393247:N393251 JJ393248:JJ393252 TF393248:TF393252 ADB393248:ADB393252 AMX393248:AMX393252 AWT393248:AWT393252 BGP393248:BGP393252 BQL393248:BQL393252 CAH393248:CAH393252 CKD393248:CKD393252 CTZ393248:CTZ393252 DDV393248:DDV393252 DNR393248:DNR393252 DXN393248:DXN393252 EHJ393248:EHJ393252 ERF393248:ERF393252 FBB393248:FBB393252 FKX393248:FKX393252 FUT393248:FUT393252 GEP393248:GEP393252 GOL393248:GOL393252 GYH393248:GYH393252 HID393248:HID393252 HRZ393248:HRZ393252 IBV393248:IBV393252 ILR393248:ILR393252 IVN393248:IVN393252 JFJ393248:JFJ393252 JPF393248:JPF393252 JZB393248:JZB393252 KIX393248:KIX393252 KST393248:KST393252 LCP393248:LCP393252 LML393248:LML393252 LWH393248:LWH393252 MGD393248:MGD393252 MPZ393248:MPZ393252 MZV393248:MZV393252 NJR393248:NJR393252 NTN393248:NTN393252 ODJ393248:ODJ393252 ONF393248:ONF393252 OXB393248:OXB393252 PGX393248:PGX393252 PQT393248:PQT393252 QAP393248:QAP393252 QKL393248:QKL393252 QUH393248:QUH393252 RED393248:RED393252 RNZ393248:RNZ393252 RXV393248:RXV393252 SHR393248:SHR393252 SRN393248:SRN393252 TBJ393248:TBJ393252 TLF393248:TLF393252 TVB393248:TVB393252 UEX393248:UEX393252 UOT393248:UOT393252 UYP393248:UYP393252 VIL393248:VIL393252 VSH393248:VSH393252 WCD393248:WCD393252 WLZ393248:WLZ393252 WVV393248:WVV393252 N458783:N458787 JJ458784:JJ458788 TF458784:TF458788 ADB458784:ADB458788 AMX458784:AMX458788 AWT458784:AWT458788 BGP458784:BGP458788 BQL458784:BQL458788 CAH458784:CAH458788 CKD458784:CKD458788 CTZ458784:CTZ458788 DDV458784:DDV458788 DNR458784:DNR458788 DXN458784:DXN458788 EHJ458784:EHJ458788 ERF458784:ERF458788 FBB458784:FBB458788 FKX458784:FKX458788 FUT458784:FUT458788 GEP458784:GEP458788 GOL458784:GOL458788 GYH458784:GYH458788 HID458784:HID458788 HRZ458784:HRZ458788 IBV458784:IBV458788 ILR458784:ILR458788 IVN458784:IVN458788 JFJ458784:JFJ458788 JPF458784:JPF458788 JZB458784:JZB458788 KIX458784:KIX458788 KST458784:KST458788 LCP458784:LCP458788 LML458784:LML458788 LWH458784:LWH458788 MGD458784:MGD458788 MPZ458784:MPZ458788 MZV458784:MZV458788 NJR458784:NJR458788 NTN458784:NTN458788 ODJ458784:ODJ458788 ONF458784:ONF458788 OXB458784:OXB458788 PGX458784:PGX458788 PQT458784:PQT458788 QAP458784:QAP458788 QKL458784:QKL458788 QUH458784:QUH458788 RED458784:RED458788 RNZ458784:RNZ458788 RXV458784:RXV458788 SHR458784:SHR458788 SRN458784:SRN458788 TBJ458784:TBJ458788 TLF458784:TLF458788 TVB458784:TVB458788 UEX458784:UEX458788 UOT458784:UOT458788 UYP458784:UYP458788 VIL458784:VIL458788 VSH458784:VSH458788 WCD458784:WCD458788 WLZ458784:WLZ458788 WVV458784:WVV458788 N524319:N524323 JJ524320:JJ524324 TF524320:TF524324 ADB524320:ADB524324 AMX524320:AMX524324 AWT524320:AWT524324 BGP524320:BGP524324 BQL524320:BQL524324 CAH524320:CAH524324 CKD524320:CKD524324 CTZ524320:CTZ524324 DDV524320:DDV524324 DNR524320:DNR524324 DXN524320:DXN524324 EHJ524320:EHJ524324 ERF524320:ERF524324 FBB524320:FBB524324 FKX524320:FKX524324 FUT524320:FUT524324 GEP524320:GEP524324 GOL524320:GOL524324 GYH524320:GYH524324 HID524320:HID524324 HRZ524320:HRZ524324 IBV524320:IBV524324 ILR524320:ILR524324 IVN524320:IVN524324 JFJ524320:JFJ524324 JPF524320:JPF524324 JZB524320:JZB524324 KIX524320:KIX524324 KST524320:KST524324 LCP524320:LCP524324 LML524320:LML524324 LWH524320:LWH524324 MGD524320:MGD524324 MPZ524320:MPZ524324 MZV524320:MZV524324 NJR524320:NJR524324 NTN524320:NTN524324 ODJ524320:ODJ524324 ONF524320:ONF524324 OXB524320:OXB524324 PGX524320:PGX524324 PQT524320:PQT524324 QAP524320:QAP524324 QKL524320:QKL524324 QUH524320:QUH524324 RED524320:RED524324 RNZ524320:RNZ524324 RXV524320:RXV524324 SHR524320:SHR524324 SRN524320:SRN524324 TBJ524320:TBJ524324 TLF524320:TLF524324 TVB524320:TVB524324 UEX524320:UEX524324 UOT524320:UOT524324 UYP524320:UYP524324 VIL524320:VIL524324 VSH524320:VSH524324 WCD524320:WCD524324 WLZ524320:WLZ524324 WVV524320:WVV524324 N589855:N589859 JJ589856:JJ589860 TF589856:TF589860 ADB589856:ADB589860 AMX589856:AMX589860 AWT589856:AWT589860 BGP589856:BGP589860 BQL589856:BQL589860 CAH589856:CAH589860 CKD589856:CKD589860 CTZ589856:CTZ589860 DDV589856:DDV589860 DNR589856:DNR589860 DXN589856:DXN589860 EHJ589856:EHJ589860 ERF589856:ERF589860 FBB589856:FBB589860 FKX589856:FKX589860 FUT589856:FUT589860 GEP589856:GEP589860 GOL589856:GOL589860 GYH589856:GYH589860 HID589856:HID589860 HRZ589856:HRZ589860 IBV589856:IBV589860 ILR589856:ILR589860 IVN589856:IVN589860 JFJ589856:JFJ589860 JPF589856:JPF589860 JZB589856:JZB589860 KIX589856:KIX589860 KST589856:KST589860 LCP589856:LCP589860 LML589856:LML589860 LWH589856:LWH589860 MGD589856:MGD589860 MPZ589856:MPZ589860 MZV589856:MZV589860 NJR589856:NJR589860 NTN589856:NTN589860 ODJ589856:ODJ589860 ONF589856:ONF589860 OXB589856:OXB589860 PGX589856:PGX589860 PQT589856:PQT589860 QAP589856:QAP589860 QKL589856:QKL589860 QUH589856:QUH589860 RED589856:RED589860 RNZ589856:RNZ589860 RXV589856:RXV589860 SHR589856:SHR589860 SRN589856:SRN589860 TBJ589856:TBJ589860 TLF589856:TLF589860 TVB589856:TVB589860 UEX589856:UEX589860 UOT589856:UOT589860 UYP589856:UYP589860 VIL589856:VIL589860 VSH589856:VSH589860 WCD589856:WCD589860 WLZ589856:WLZ589860 WVV589856:WVV589860 N655391:N655395 JJ655392:JJ655396 TF655392:TF655396 ADB655392:ADB655396 AMX655392:AMX655396 AWT655392:AWT655396 BGP655392:BGP655396 BQL655392:BQL655396 CAH655392:CAH655396 CKD655392:CKD655396 CTZ655392:CTZ655396 DDV655392:DDV655396 DNR655392:DNR655396 DXN655392:DXN655396 EHJ655392:EHJ655396 ERF655392:ERF655396 FBB655392:FBB655396 FKX655392:FKX655396 FUT655392:FUT655396 GEP655392:GEP655396 GOL655392:GOL655396 GYH655392:GYH655396 HID655392:HID655396 HRZ655392:HRZ655396 IBV655392:IBV655396 ILR655392:ILR655396 IVN655392:IVN655396 JFJ655392:JFJ655396 JPF655392:JPF655396 JZB655392:JZB655396 KIX655392:KIX655396 KST655392:KST655396 LCP655392:LCP655396 LML655392:LML655396 LWH655392:LWH655396 MGD655392:MGD655396 MPZ655392:MPZ655396 MZV655392:MZV655396 NJR655392:NJR655396 NTN655392:NTN655396 ODJ655392:ODJ655396 ONF655392:ONF655396 OXB655392:OXB655396 PGX655392:PGX655396 PQT655392:PQT655396 QAP655392:QAP655396 QKL655392:QKL655396 QUH655392:QUH655396 RED655392:RED655396 RNZ655392:RNZ655396 RXV655392:RXV655396 SHR655392:SHR655396 SRN655392:SRN655396 TBJ655392:TBJ655396 TLF655392:TLF655396 TVB655392:TVB655396 UEX655392:UEX655396 UOT655392:UOT655396 UYP655392:UYP655396 VIL655392:VIL655396 VSH655392:VSH655396 WCD655392:WCD655396 WLZ655392:WLZ655396 WVV655392:WVV655396 N720927:N720931 JJ720928:JJ720932 TF720928:TF720932 ADB720928:ADB720932 AMX720928:AMX720932 AWT720928:AWT720932 BGP720928:BGP720932 BQL720928:BQL720932 CAH720928:CAH720932 CKD720928:CKD720932 CTZ720928:CTZ720932 DDV720928:DDV720932 DNR720928:DNR720932 DXN720928:DXN720932 EHJ720928:EHJ720932 ERF720928:ERF720932 FBB720928:FBB720932 FKX720928:FKX720932 FUT720928:FUT720932 GEP720928:GEP720932 GOL720928:GOL720932 GYH720928:GYH720932 HID720928:HID720932 HRZ720928:HRZ720932 IBV720928:IBV720932 ILR720928:ILR720932 IVN720928:IVN720932 JFJ720928:JFJ720932 JPF720928:JPF720932 JZB720928:JZB720932 KIX720928:KIX720932 KST720928:KST720932 LCP720928:LCP720932 LML720928:LML720932 LWH720928:LWH720932 MGD720928:MGD720932 MPZ720928:MPZ720932 MZV720928:MZV720932 NJR720928:NJR720932 NTN720928:NTN720932 ODJ720928:ODJ720932 ONF720928:ONF720932 OXB720928:OXB720932 PGX720928:PGX720932 PQT720928:PQT720932 QAP720928:QAP720932 QKL720928:QKL720932 QUH720928:QUH720932 RED720928:RED720932 RNZ720928:RNZ720932 RXV720928:RXV720932 SHR720928:SHR720932 SRN720928:SRN720932 TBJ720928:TBJ720932 TLF720928:TLF720932 TVB720928:TVB720932 UEX720928:UEX720932 UOT720928:UOT720932 UYP720928:UYP720932 VIL720928:VIL720932 VSH720928:VSH720932 WCD720928:WCD720932 WLZ720928:WLZ720932 WVV720928:WVV720932 N786463:N786467 JJ786464:JJ786468 TF786464:TF786468 ADB786464:ADB786468 AMX786464:AMX786468 AWT786464:AWT786468 BGP786464:BGP786468 BQL786464:BQL786468 CAH786464:CAH786468 CKD786464:CKD786468 CTZ786464:CTZ786468 DDV786464:DDV786468 DNR786464:DNR786468 DXN786464:DXN786468 EHJ786464:EHJ786468 ERF786464:ERF786468 FBB786464:FBB786468 FKX786464:FKX786468 FUT786464:FUT786468 GEP786464:GEP786468 GOL786464:GOL786468 GYH786464:GYH786468 HID786464:HID786468 HRZ786464:HRZ786468 IBV786464:IBV786468 ILR786464:ILR786468 IVN786464:IVN786468 JFJ786464:JFJ786468 JPF786464:JPF786468 JZB786464:JZB786468 KIX786464:KIX786468 KST786464:KST786468 LCP786464:LCP786468 LML786464:LML786468 LWH786464:LWH786468 MGD786464:MGD786468 MPZ786464:MPZ786468 MZV786464:MZV786468 NJR786464:NJR786468 NTN786464:NTN786468 ODJ786464:ODJ786468 ONF786464:ONF786468 OXB786464:OXB786468 PGX786464:PGX786468 PQT786464:PQT786468 QAP786464:QAP786468 QKL786464:QKL786468 QUH786464:QUH786468 RED786464:RED786468 RNZ786464:RNZ786468 RXV786464:RXV786468 SHR786464:SHR786468 SRN786464:SRN786468 TBJ786464:TBJ786468 TLF786464:TLF786468 TVB786464:TVB786468 UEX786464:UEX786468 UOT786464:UOT786468 UYP786464:UYP786468 VIL786464:VIL786468 VSH786464:VSH786468 WCD786464:WCD786468 WLZ786464:WLZ786468 WVV786464:WVV786468 N851999:N852003 JJ852000:JJ852004 TF852000:TF852004 ADB852000:ADB852004 AMX852000:AMX852004 AWT852000:AWT852004 BGP852000:BGP852004 BQL852000:BQL852004 CAH852000:CAH852004 CKD852000:CKD852004 CTZ852000:CTZ852004 DDV852000:DDV852004 DNR852000:DNR852004 DXN852000:DXN852004 EHJ852000:EHJ852004 ERF852000:ERF852004 FBB852000:FBB852004 FKX852000:FKX852004 FUT852000:FUT852004 GEP852000:GEP852004 GOL852000:GOL852004 GYH852000:GYH852004 HID852000:HID852004 HRZ852000:HRZ852004 IBV852000:IBV852004 ILR852000:ILR852004 IVN852000:IVN852004 JFJ852000:JFJ852004 JPF852000:JPF852004 JZB852000:JZB852004 KIX852000:KIX852004 KST852000:KST852004 LCP852000:LCP852004 LML852000:LML852004 LWH852000:LWH852004 MGD852000:MGD852004 MPZ852000:MPZ852004 MZV852000:MZV852004 NJR852000:NJR852004 NTN852000:NTN852004 ODJ852000:ODJ852004 ONF852000:ONF852004 OXB852000:OXB852004 PGX852000:PGX852004 PQT852000:PQT852004 QAP852000:QAP852004 QKL852000:QKL852004 QUH852000:QUH852004 RED852000:RED852004 RNZ852000:RNZ852004 RXV852000:RXV852004 SHR852000:SHR852004 SRN852000:SRN852004 TBJ852000:TBJ852004 TLF852000:TLF852004 TVB852000:TVB852004 UEX852000:UEX852004 UOT852000:UOT852004 UYP852000:UYP852004 VIL852000:VIL852004 VSH852000:VSH852004 WCD852000:WCD852004 WLZ852000:WLZ852004 WVV852000:WVV852004 N917535:N917539 JJ917536:JJ917540 TF917536:TF917540 ADB917536:ADB917540 AMX917536:AMX917540 AWT917536:AWT917540 BGP917536:BGP917540 BQL917536:BQL917540 CAH917536:CAH917540 CKD917536:CKD917540 CTZ917536:CTZ917540 DDV917536:DDV917540 DNR917536:DNR917540 DXN917536:DXN917540 EHJ917536:EHJ917540 ERF917536:ERF917540 FBB917536:FBB917540 FKX917536:FKX917540 FUT917536:FUT917540 GEP917536:GEP917540 GOL917536:GOL917540 GYH917536:GYH917540 HID917536:HID917540 HRZ917536:HRZ917540 IBV917536:IBV917540 ILR917536:ILR917540 IVN917536:IVN917540 JFJ917536:JFJ917540 JPF917536:JPF917540 JZB917536:JZB917540 KIX917536:KIX917540 KST917536:KST917540 LCP917536:LCP917540 LML917536:LML917540 LWH917536:LWH917540 MGD917536:MGD917540 MPZ917536:MPZ917540 MZV917536:MZV917540 NJR917536:NJR917540 NTN917536:NTN917540 ODJ917536:ODJ917540 ONF917536:ONF917540 OXB917536:OXB917540 PGX917536:PGX917540 PQT917536:PQT917540 QAP917536:QAP917540 QKL917536:QKL917540 QUH917536:QUH917540 RED917536:RED917540 RNZ917536:RNZ917540 RXV917536:RXV917540 SHR917536:SHR917540 SRN917536:SRN917540 TBJ917536:TBJ917540 TLF917536:TLF917540 TVB917536:TVB917540 UEX917536:UEX917540 UOT917536:UOT917540 UYP917536:UYP917540 VIL917536:VIL917540 VSH917536:VSH917540 WCD917536:WCD917540 WLZ917536:WLZ917540 WVV917536:WVV917540 N983071:N983075 JJ983072:JJ983076 TF983072:TF983076 ADB983072:ADB983076 AMX983072:AMX983076 AWT983072:AWT983076 BGP983072:BGP983076 BQL983072:BQL983076 CAH983072:CAH983076 CKD983072:CKD983076 CTZ983072:CTZ983076 DDV983072:DDV983076 DNR983072:DNR983076 DXN983072:DXN983076 EHJ983072:EHJ983076 ERF983072:ERF983076 FBB983072:FBB983076 FKX983072:FKX983076 FUT983072:FUT983076 GEP983072:GEP983076 GOL983072:GOL983076 GYH983072:GYH983076 HID983072:HID983076 HRZ983072:HRZ983076 IBV983072:IBV983076 ILR983072:ILR983076 IVN983072:IVN983076 JFJ983072:JFJ983076 JPF983072:JPF983076 JZB983072:JZB983076 KIX983072:KIX983076 KST983072:KST983076 LCP983072:LCP983076 LML983072:LML983076 LWH983072:LWH983076 MGD983072:MGD983076 MPZ983072:MPZ983076 MZV983072:MZV983076 NJR983072:NJR983076 NTN983072:NTN983076 ODJ983072:ODJ983076 ONF983072:ONF983076 OXB983072:OXB983076 PGX983072:PGX983076 PQT983072:PQT983076 QAP983072:QAP983076 QKL983072:QKL983076 QUH983072:QUH983076 RED983072:RED983076 RNZ983072:RNZ983076 RXV983072:RXV983076 SHR983072:SHR983076 SRN983072:SRN983076 TBJ983072:TBJ983076 TLF983072:TLF983076 TVB983072:TVB983076 UEX983072:UEX983076 UOT983072:UOT983076 UYP983072:UYP983076 VIL983072:VIL983076 VSH983072:VSH983076 WCD983072:WCD983076 WLZ983072:WLZ983076 WVV983072:WVV983076 N65573:N65577 JJ65574:JJ65578 TF65574:TF65578 ADB65574:ADB65578 AMX65574:AMX65578 AWT65574:AWT65578 BGP65574:BGP65578 BQL65574:BQL65578 CAH65574:CAH65578 CKD65574:CKD65578 CTZ65574:CTZ65578 DDV65574:DDV65578 DNR65574:DNR65578 DXN65574:DXN65578 EHJ65574:EHJ65578 ERF65574:ERF65578 FBB65574:FBB65578 FKX65574:FKX65578 FUT65574:FUT65578 GEP65574:GEP65578 GOL65574:GOL65578 GYH65574:GYH65578 HID65574:HID65578 HRZ65574:HRZ65578 IBV65574:IBV65578 ILR65574:ILR65578 IVN65574:IVN65578 JFJ65574:JFJ65578 JPF65574:JPF65578 JZB65574:JZB65578 KIX65574:KIX65578 KST65574:KST65578 LCP65574:LCP65578 LML65574:LML65578 LWH65574:LWH65578 MGD65574:MGD65578 MPZ65574:MPZ65578 MZV65574:MZV65578 NJR65574:NJR65578 NTN65574:NTN65578 ODJ65574:ODJ65578 ONF65574:ONF65578 OXB65574:OXB65578 PGX65574:PGX65578 PQT65574:PQT65578 QAP65574:QAP65578 QKL65574:QKL65578 QUH65574:QUH65578 RED65574:RED65578 RNZ65574:RNZ65578 RXV65574:RXV65578 SHR65574:SHR65578 SRN65574:SRN65578 TBJ65574:TBJ65578 TLF65574:TLF65578 TVB65574:TVB65578 UEX65574:UEX65578 UOT65574:UOT65578 UYP65574:UYP65578 VIL65574:VIL65578 VSH65574:VSH65578 WCD65574:WCD65578 WLZ65574:WLZ65578 WVV65574:WVV65578 N131109:N131113 JJ131110:JJ131114 TF131110:TF131114 ADB131110:ADB131114 AMX131110:AMX131114 AWT131110:AWT131114 BGP131110:BGP131114 BQL131110:BQL131114 CAH131110:CAH131114 CKD131110:CKD131114 CTZ131110:CTZ131114 DDV131110:DDV131114 DNR131110:DNR131114 DXN131110:DXN131114 EHJ131110:EHJ131114 ERF131110:ERF131114 FBB131110:FBB131114 FKX131110:FKX131114 FUT131110:FUT131114 GEP131110:GEP131114 GOL131110:GOL131114 GYH131110:GYH131114 HID131110:HID131114 HRZ131110:HRZ131114 IBV131110:IBV131114 ILR131110:ILR131114 IVN131110:IVN131114 JFJ131110:JFJ131114 JPF131110:JPF131114 JZB131110:JZB131114 KIX131110:KIX131114 KST131110:KST131114 LCP131110:LCP131114 LML131110:LML131114 LWH131110:LWH131114 MGD131110:MGD131114 MPZ131110:MPZ131114 MZV131110:MZV131114 NJR131110:NJR131114 NTN131110:NTN131114 ODJ131110:ODJ131114 ONF131110:ONF131114 OXB131110:OXB131114 PGX131110:PGX131114 PQT131110:PQT131114 QAP131110:QAP131114 QKL131110:QKL131114 QUH131110:QUH131114 RED131110:RED131114 RNZ131110:RNZ131114 RXV131110:RXV131114 SHR131110:SHR131114 SRN131110:SRN131114 TBJ131110:TBJ131114 TLF131110:TLF131114 TVB131110:TVB131114 UEX131110:UEX131114 UOT131110:UOT131114 UYP131110:UYP131114 VIL131110:VIL131114 VSH131110:VSH131114 WCD131110:WCD131114 WLZ131110:WLZ131114 WVV131110:WVV131114 N196645:N196649 JJ196646:JJ196650 TF196646:TF196650 ADB196646:ADB196650 AMX196646:AMX196650 AWT196646:AWT196650 BGP196646:BGP196650 BQL196646:BQL196650 CAH196646:CAH196650 CKD196646:CKD196650 CTZ196646:CTZ196650 DDV196646:DDV196650 DNR196646:DNR196650 DXN196646:DXN196650 EHJ196646:EHJ196650 ERF196646:ERF196650 FBB196646:FBB196650 FKX196646:FKX196650 FUT196646:FUT196650 GEP196646:GEP196650 GOL196646:GOL196650 GYH196646:GYH196650 HID196646:HID196650 HRZ196646:HRZ196650 IBV196646:IBV196650 ILR196646:ILR196650 IVN196646:IVN196650 JFJ196646:JFJ196650 JPF196646:JPF196650 JZB196646:JZB196650 KIX196646:KIX196650 KST196646:KST196650 LCP196646:LCP196650 LML196646:LML196650 LWH196646:LWH196650 MGD196646:MGD196650 MPZ196646:MPZ196650 MZV196646:MZV196650 NJR196646:NJR196650 NTN196646:NTN196650 ODJ196646:ODJ196650 ONF196646:ONF196650 OXB196646:OXB196650 PGX196646:PGX196650 PQT196646:PQT196650 QAP196646:QAP196650 QKL196646:QKL196650 QUH196646:QUH196650 RED196646:RED196650 RNZ196646:RNZ196650 RXV196646:RXV196650 SHR196646:SHR196650 SRN196646:SRN196650 TBJ196646:TBJ196650 TLF196646:TLF196650 TVB196646:TVB196650 UEX196646:UEX196650 UOT196646:UOT196650 UYP196646:UYP196650 VIL196646:VIL196650 VSH196646:VSH196650 WCD196646:WCD196650 WLZ196646:WLZ196650 WVV196646:WVV196650 N262181:N262185 JJ262182:JJ262186 TF262182:TF262186 ADB262182:ADB262186 AMX262182:AMX262186 AWT262182:AWT262186 BGP262182:BGP262186 BQL262182:BQL262186 CAH262182:CAH262186 CKD262182:CKD262186 CTZ262182:CTZ262186 DDV262182:DDV262186 DNR262182:DNR262186 DXN262182:DXN262186 EHJ262182:EHJ262186 ERF262182:ERF262186 FBB262182:FBB262186 FKX262182:FKX262186 FUT262182:FUT262186 GEP262182:GEP262186 GOL262182:GOL262186 GYH262182:GYH262186 HID262182:HID262186 HRZ262182:HRZ262186 IBV262182:IBV262186 ILR262182:ILR262186 IVN262182:IVN262186 JFJ262182:JFJ262186 JPF262182:JPF262186 JZB262182:JZB262186 KIX262182:KIX262186 KST262182:KST262186 LCP262182:LCP262186 LML262182:LML262186 LWH262182:LWH262186 MGD262182:MGD262186 MPZ262182:MPZ262186 MZV262182:MZV262186 NJR262182:NJR262186 NTN262182:NTN262186 ODJ262182:ODJ262186 ONF262182:ONF262186 OXB262182:OXB262186 PGX262182:PGX262186 PQT262182:PQT262186 QAP262182:QAP262186 QKL262182:QKL262186 QUH262182:QUH262186 RED262182:RED262186 RNZ262182:RNZ262186 RXV262182:RXV262186 SHR262182:SHR262186 SRN262182:SRN262186 TBJ262182:TBJ262186 TLF262182:TLF262186 TVB262182:TVB262186 UEX262182:UEX262186 UOT262182:UOT262186 UYP262182:UYP262186 VIL262182:VIL262186 VSH262182:VSH262186 WCD262182:WCD262186 WLZ262182:WLZ262186 WVV262182:WVV262186 N327717:N327721 JJ327718:JJ327722 TF327718:TF327722 ADB327718:ADB327722 AMX327718:AMX327722 AWT327718:AWT327722 BGP327718:BGP327722 BQL327718:BQL327722 CAH327718:CAH327722 CKD327718:CKD327722 CTZ327718:CTZ327722 DDV327718:DDV327722 DNR327718:DNR327722 DXN327718:DXN327722 EHJ327718:EHJ327722 ERF327718:ERF327722 FBB327718:FBB327722 FKX327718:FKX327722 FUT327718:FUT327722 GEP327718:GEP327722 GOL327718:GOL327722 GYH327718:GYH327722 HID327718:HID327722 HRZ327718:HRZ327722 IBV327718:IBV327722 ILR327718:ILR327722 IVN327718:IVN327722 JFJ327718:JFJ327722 JPF327718:JPF327722 JZB327718:JZB327722 KIX327718:KIX327722 KST327718:KST327722 LCP327718:LCP327722 LML327718:LML327722 LWH327718:LWH327722 MGD327718:MGD327722 MPZ327718:MPZ327722 MZV327718:MZV327722 NJR327718:NJR327722 NTN327718:NTN327722 ODJ327718:ODJ327722 ONF327718:ONF327722 OXB327718:OXB327722 PGX327718:PGX327722 PQT327718:PQT327722 QAP327718:QAP327722 QKL327718:QKL327722 QUH327718:QUH327722 RED327718:RED327722 RNZ327718:RNZ327722 RXV327718:RXV327722 SHR327718:SHR327722 SRN327718:SRN327722 TBJ327718:TBJ327722 TLF327718:TLF327722 TVB327718:TVB327722 UEX327718:UEX327722 UOT327718:UOT327722 UYP327718:UYP327722 VIL327718:VIL327722 VSH327718:VSH327722 WCD327718:WCD327722 WLZ327718:WLZ327722 WVV327718:WVV327722 N393253:N393257 JJ393254:JJ393258 TF393254:TF393258 ADB393254:ADB393258 AMX393254:AMX393258 AWT393254:AWT393258 BGP393254:BGP393258 BQL393254:BQL393258 CAH393254:CAH393258 CKD393254:CKD393258 CTZ393254:CTZ393258 DDV393254:DDV393258 DNR393254:DNR393258 DXN393254:DXN393258 EHJ393254:EHJ393258 ERF393254:ERF393258 FBB393254:FBB393258 FKX393254:FKX393258 FUT393254:FUT393258 GEP393254:GEP393258 GOL393254:GOL393258 GYH393254:GYH393258 HID393254:HID393258 HRZ393254:HRZ393258 IBV393254:IBV393258 ILR393254:ILR393258 IVN393254:IVN393258 JFJ393254:JFJ393258 JPF393254:JPF393258 JZB393254:JZB393258 KIX393254:KIX393258 KST393254:KST393258 LCP393254:LCP393258 LML393254:LML393258 LWH393254:LWH393258 MGD393254:MGD393258 MPZ393254:MPZ393258 MZV393254:MZV393258 NJR393254:NJR393258 NTN393254:NTN393258 ODJ393254:ODJ393258 ONF393254:ONF393258 OXB393254:OXB393258 PGX393254:PGX393258 PQT393254:PQT393258 QAP393254:QAP393258 QKL393254:QKL393258 QUH393254:QUH393258 RED393254:RED393258 RNZ393254:RNZ393258 RXV393254:RXV393258 SHR393254:SHR393258 SRN393254:SRN393258 TBJ393254:TBJ393258 TLF393254:TLF393258 TVB393254:TVB393258 UEX393254:UEX393258 UOT393254:UOT393258 UYP393254:UYP393258 VIL393254:VIL393258 VSH393254:VSH393258 WCD393254:WCD393258 WLZ393254:WLZ393258 WVV393254:WVV393258 N458789:N458793 JJ458790:JJ458794 TF458790:TF458794 ADB458790:ADB458794 AMX458790:AMX458794 AWT458790:AWT458794 BGP458790:BGP458794 BQL458790:BQL458794 CAH458790:CAH458794 CKD458790:CKD458794 CTZ458790:CTZ458794 DDV458790:DDV458794 DNR458790:DNR458794 DXN458790:DXN458794 EHJ458790:EHJ458794 ERF458790:ERF458794 FBB458790:FBB458794 FKX458790:FKX458794 FUT458790:FUT458794 GEP458790:GEP458794 GOL458790:GOL458794 GYH458790:GYH458794 HID458790:HID458794 HRZ458790:HRZ458794 IBV458790:IBV458794 ILR458790:ILR458794 IVN458790:IVN458794 JFJ458790:JFJ458794 JPF458790:JPF458794 JZB458790:JZB458794 KIX458790:KIX458794 KST458790:KST458794 LCP458790:LCP458794 LML458790:LML458794 LWH458790:LWH458794 MGD458790:MGD458794 MPZ458790:MPZ458794 MZV458790:MZV458794 NJR458790:NJR458794 NTN458790:NTN458794 ODJ458790:ODJ458794 ONF458790:ONF458794 OXB458790:OXB458794 PGX458790:PGX458794 PQT458790:PQT458794 QAP458790:QAP458794 QKL458790:QKL458794 QUH458790:QUH458794 RED458790:RED458794 RNZ458790:RNZ458794 RXV458790:RXV458794 SHR458790:SHR458794 SRN458790:SRN458794 TBJ458790:TBJ458794 TLF458790:TLF458794 TVB458790:TVB458794 UEX458790:UEX458794 UOT458790:UOT458794 UYP458790:UYP458794 VIL458790:VIL458794 VSH458790:VSH458794 WCD458790:WCD458794 WLZ458790:WLZ458794 WVV458790:WVV458794 N524325:N524329 JJ524326:JJ524330 TF524326:TF524330 ADB524326:ADB524330 AMX524326:AMX524330 AWT524326:AWT524330 BGP524326:BGP524330 BQL524326:BQL524330 CAH524326:CAH524330 CKD524326:CKD524330 CTZ524326:CTZ524330 DDV524326:DDV524330 DNR524326:DNR524330 DXN524326:DXN524330 EHJ524326:EHJ524330 ERF524326:ERF524330 FBB524326:FBB524330 FKX524326:FKX524330 FUT524326:FUT524330 GEP524326:GEP524330 GOL524326:GOL524330 GYH524326:GYH524330 HID524326:HID524330 HRZ524326:HRZ524330 IBV524326:IBV524330 ILR524326:ILR524330 IVN524326:IVN524330 JFJ524326:JFJ524330 JPF524326:JPF524330 JZB524326:JZB524330 KIX524326:KIX524330 KST524326:KST524330 LCP524326:LCP524330 LML524326:LML524330 LWH524326:LWH524330 MGD524326:MGD524330 MPZ524326:MPZ524330 MZV524326:MZV524330 NJR524326:NJR524330 NTN524326:NTN524330 ODJ524326:ODJ524330 ONF524326:ONF524330 OXB524326:OXB524330 PGX524326:PGX524330 PQT524326:PQT524330 QAP524326:QAP524330 QKL524326:QKL524330 QUH524326:QUH524330 RED524326:RED524330 RNZ524326:RNZ524330 RXV524326:RXV524330 SHR524326:SHR524330 SRN524326:SRN524330 TBJ524326:TBJ524330 TLF524326:TLF524330 TVB524326:TVB524330 UEX524326:UEX524330 UOT524326:UOT524330 UYP524326:UYP524330 VIL524326:VIL524330 VSH524326:VSH524330 WCD524326:WCD524330 WLZ524326:WLZ524330 WVV524326:WVV524330 N589861:N589865 JJ589862:JJ589866 TF589862:TF589866 ADB589862:ADB589866 AMX589862:AMX589866 AWT589862:AWT589866 BGP589862:BGP589866 BQL589862:BQL589866 CAH589862:CAH589866 CKD589862:CKD589866 CTZ589862:CTZ589866 DDV589862:DDV589866 DNR589862:DNR589866 DXN589862:DXN589866 EHJ589862:EHJ589866 ERF589862:ERF589866 FBB589862:FBB589866 FKX589862:FKX589866 FUT589862:FUT589866 GEP589862:GEP589866 GOL589862:GOL589866 GYH589862:GYH589866 HID589862:HID589866 HRZ589862:HRZ589866 IBV589862:IBV589866 ILR589862:ILR589866 IVN589862:IVN589866 JFJ589862:JFJ589866 JPF589862:JPF589866 JZB589862:JZB589866 KIX589862:KIX589866 KST589862:KST589866 LCP589862:LCP589866 LML589862:LML589866 LWH589862:LWH589866 MGD589862:MGD589866 MPZ589862:MPZ589866 MZV589862:MZV589866 NJR589862:NJR589866 NTN589862:NTN589866 ODJ589862:ODJ589866 ONF589862:ONF589866 OXB589862:OXB589866 PGX589862:PGX589866 PQT589862:PQT589866 QAP589862:QAP589866 QKL589862:QKL589866 QUH589862:QUH589866 RED589862:RED589866 RNZ589862:RNZ589866 RXV589862:RXV589866 SHR589862:SHR589866 SRN589862:SRN589866 TBJ589862:TBJ589866 TLF589862:TLF589866 TVB589862:TVB589866 UEX589862:UEX589866 UOT589862:UOT589866 UYP589862:UYP589866 VIL589862:VIL589866 VSH589862:VSH589866 WCD589862:WCD589866 WLZ589862:WLZ589866 WVV589862:WVV589866 N655397:N655401 JJ655398:JJ655402 TF655398:TF655402 ADB655398:ADB655402 AMX655398:AMX655402 AWT655398:AWT655402 BGP655398:BGP655402 BQL655398:BQL655402 CAH655398:CAH655402 CKD655398:CKD655402 CTZ655398:CTZ655402 DDV655398:DDV655402 DNR655398:DNR655402 DXN655398:DXN655402 EHJ655398:EHJ655402 ERF655398:ERF655402 FBB655398:FBB655402 FKX655398:FKX655402 FUT655398:FUT655402 GEP655398:GEP655402 GOL655398:GOL655402 GYH655398:GYH655402 HID655398:HID655402 HRZ655398:HRZ655402 IBV655398:IBV655402 ILR655398:ILR655402 IVN655398:IVN655402 JFJ655398:JFJ655402 JPF655398:JPF655402 JZB655398:JZB655402 KIX655398:KIX655402 KST655398:KST655402 LCP655398:LCP655402 LML655398:LML655402 LWH655398:LWH655402 MGD655398:MGD655402 MPZ655398:MPZ655402 MZV655398:MZV655402 NJR655398:NJR655402 NTN655398:NTN655402 ODJ655398:ODJ655402 ONF655398:ONF655402 OXB655398:OXB655402 PGX655398:PGX655402 PQT655398:PQT655402 QAP655398:QAP655402 QKL655398:QKL655402 QUH655398:QUH655402 RED655398:RED655402 RNZ655398:RNZ655402 RXV655398:RXV655402 SHR655398:SHR655402 SRN655398:SRN655402 TBJ655398:TBJ655402 TLF655398:TLF655402 TVB655398:TVB655402 UEX655398:UEX655402 UOT655398:UOT655402 UYP655398:UYP655402 VIL655398:VIL655402 VSH655398:VSH655402 WCD655398:WCD655402 WLZ655398:WLZ655402 WVV655398:WVV655402 N720933:N720937 JJ720934:JJ720938 TF720934:TF720938 ADB720934:ADB720938 AMX720934:AMX720938 AWT720934:AWT720938 BGP720934:BGP720938 BQL720934:BQL720938 CAH720934:CAH720938 CKD720934:CKD720938 CTZ720934:CTZ720938 DDV720934:DDV720938 DNR720934:DNR720938 DXN720934:DXN720938 EHJ720934:EHJ720938 ERF720934:ERF720938 FBB720934:FBB720938 FKX720934:FKX720938 FUT720934:FUT720938 GEP720934:GEP720938 GOL720934:GOL720938 GYH720934:GYH720938 HID720934:HID720938 HRZ720934:HRZ720938 IBV720934:IBV720938 ILR720934:ILR720938 IVN720934:IVN720938 JFJ720934:JFJ720938 JPF720934:JPF720938 JZB720934:JZB720938 KIX720934:KIX720938 KST720934:KST720938 LCP720934:LCP720938 LML720934:LML720938 LWH720934:LWH720938 MGD720934:MGD720938 MPZ720934:MPZ720938 MZV720934:MZV720938 NJR720934:NJR720938 NTN720934:NTN720938 ODJ720934:ODJ720938 ONF720934:ONF720938 OXB720934:OXB720938 PGX720934:PGX720938 PQT720934:PQT720938 QAP720934:QAP720938 QKL720934:QKL720938 QUH720934:QUH720938 RED720934:RED720938 RNZ720934:RNZ720938 RXV720934:RXV720938 SHR720934:SHR720938 SRN720934:SRN720938 TBJ720934:TBJ720938 TLF720934:TLF720938 TVB720934:TVB720938 UEX720934:UEX720938 UOT720934:UOT720938 UYP720934:UYP720938 VIL720934:VIL720938 VSH720934:VSH720938 WCD720934:WCD720938 WLZ720934:WLZ720938 WVV720934:WVV720938 N786469:N786473 JJ786470:JJ786474 TF786470:TF786474 ADB786470:ADB786474 AMX786470:AMX786474 AWT786470:AWT786474 BGP786470:BGP786474 BQL786470:BQL786474 CAH786470:CAH786474 CKD786470:CKD786474 CTZ786470:CTZ786474 DDV786470:DDV786474 DNR786470:DNR786474 DXN786470:DXN786474 EHJ786470:EHJ786474 ERF786470:ERF786474 FBB786470:FBB786474 FKX786470:FKX786474 FUT786470:FUT786474 GEP786470:GEP786474 GOL786470:GOL786474 GYH786470:GYH786474 HID786470:HID786474 HRZ786470:HRZ786474 IBV786470:IBV786474 ILR786470:ILR786474 IVN786470:IVN786474 JFJ786470:JFJ786474 JPF786470:JPF786474 JZB786470:JZB786474 KIX786470:KIX786474 KST786470:KST786474 LCP786470:LCP786474 LML786470:LML786474 LWH786470:LWH786474 MGD786470:MGD786474 MPZ786470:MPZ786474 MZV786470:MZV786474 NJR786470:NJR786474 NTN786470:NTN786474 ODJ786470:ODJ786474 ONF786470:ONF786474 OXB786470:OXB786474 PGX786470:PGX786474 PQT786470:PQT786474 QAP786470:QAP786474 QKL786470:QKL786474 QUH786470:QUH786474 RED786470:RED786474 RNZ786470:RNZ786474 RXV786470:RXV786474 SHR786470:SHR786474 SRN786470:SRN786474 TBJ786470:TBJ786474 TLF786470:TLF786474 TVB786470:TVB786474 UEX786470:UEX786474 UOT786470:UOT786474 UYP786470:UYP786474 VIL786470:VIL786474 VSH786470:VSH786474 WCD786470:WCD786474 WLZ786470:WLZ786474 WVV786470:WVV786474 N852005:N852009 JJ852006:JJ852010 TF852006:TF852010 ADB852006:ADB852010 AMX852006:AMX852010 AWT852006:AWT852010 BGP852006:BGP852010 BQL852006:BQL852010 CAH852006:CAH852010 CKD852006:CKD852010 CTZ852006:CTZ852010 DDV852006:DDV852010 DNR852006:DNR852010 DXN852006:DXN852010 EHJ852006:EHJ852010 ERF852006:ERF852010 FBB852006:FBB852010 FKX852006:FKX852010 FUT852006:FUT852010 GEP852006:GEP852010 GOL852006:GOL852010 GYH852006:GYH852010 HID852006:HID852010 HRZ852006:HRZ852010 IBV852006:IBV852010 ILR852006:ILR852010 IVN852006:IVN852010 JFJ852006:JFJ852010 JPF852006:JPF852010 JZB852006:JZB852010 KIX852006:KIX852010 KST852006:KST852010 LCP852006:LCP852010 LML852006:LML852010 LWH852006:LWH852010 MGD852006:MGD852010 MPZ852006:MPZ852010 MZV852006:MZV852010 NJR852006:NJR852010 NTN852006:NTN852010 ODJ852006:ODJ852010 ONF852006:ONF852010 OXB852006:OXB852010 PGX852006:PGX852010 PQT852006:PQT852010 QAP852006:QAP852010 QKL852006:QKL852010 QUH852006:QUH852010 RED852006:RED852010 RNZ852006:RNZ852010 RXV852006:RXV852010 SHR852006:SHR852010 SRN852006:SRN852010 TBJ852006:TBJ852010 TLF852006:TLF852010 TVB852006:TVB852010 UEX852006:UEX852010 UOT852006:UOT852010 UYP852006:UYP852010 VIL852006:VIL852010 VSH852006:VSH852010 WCD852006:WCD852010 WLZ852006:WLZ852010 WVV852006:WVV852010 N917541:N917545 JJ917542:JJ917546 TF917542:TF917546 ADB917542:ADB917546 AMX917542:AMX917546 AWT917542:AWT917546 BGP917542:BGP917546 BQL917542:BQL917546 CAH917542:CAH917546 CKD917542:CKD917546 CTZ917542:CTZ917546 DDV917542:DDV917546 DNR917542:DNR917546 DXN917542:DXN917546 EHJ917542:EHJ917546 ERF917542:ERF917546 FBB917542:FBB917546 FKX917542:FKX917546 FUT917542:FUT917546 GEP917542:GEP917546 GOL917542:GOL917546 GYH917542:GYH917546 HID917542:HID917546 HRZ917542:HRZ917546 IBV917542:IBV917546 ILR917542:ILR917546 IVN917542:IVN917546 JFJ917542:JFJ917546 JPF917542:JPF917546 JZB917542:JZB917546 KIX917542:KIX917546 KST917542:KST917546 LCP917542:LCP917546 LML917542:LML917546 LWH917542:LWH917546 MGD917542:MGD917546 MPZ917542:MPZ917546 MZV917542:MZV917546 NJR917542:NJR917546 NTN917542:NTN917546 ODJ917542:ODJ917546 ONF917542:ONF917546 OXB917542:OXB917546 PGX917542:PGX917546 PQT917542:PQT917546 QAP917542:QAP917546 QKL917542:QKL917546 QUH917542:QUH917546 RED917542:RED917546 RNZ917542:RNZ917546 RXV917542:RXV917546 SHR917542:SHR917546 SRN917542:SRN917546 TBJ917542:TBJ917546 TLF917542:TLF917546 TVB917542:TVB917546 UEX917542:UEX917546 UOT917542:UOT917546 UYP917542:UYP917546 VIL917542:VIL917546 VSH917542:VSH917546 WCD917542:WCD917546 WLZ917542:WLZ917546 WVV917542:WVV917546 N983077:N983081 JJ983078:JJ983082 TF983078:TF983082 ADB983078:ADB983082 AMX983078:AMX983082 AWT983078:AWT983082 BGP983078:BGP983082 BQL983078:BQL983082 CAH983078:CAH983082 CKD983078:CKD983082 CTZ983078:CTZ983082 DDV983078:DDV983082 DNR983078:DNR983082 DXN983078:DXN983082 EHJ983078:EHJ983082 ERF983078:ERF983082 FBB983078:FBB983082 FKX983078:FKX983082 FUT983078:FUT983082 GEP983078:GEP983082 GOL983078:GOL983082 GYH983078:GYH983082 HID983078:HID983082 HRZ983078:HRZ983082 IBV983078:IBV983082 ILR983078:ILR983082 IVN983078:IVN983082 JFJ983078:JFJ983082 JPF983078:JPF983082 JZB983078:JZB983082 KIX983078:KIX983082 KST983078:KST983082 LCP983078:LCP983082 LML983078:LML983082 LWH983078:LWH983082 MGD983078:MGD983082 MPZ983078:MPZ983082 MZV983078:MZV983082 NJR983078:NJR983082 NTN983078:NTN983082 ODJ983078:ODJ983082 ONF983078:ONF983082 OXB983078:OXB983082 PGX983078:PGX983082 PQT983078:PQT983082 QAP983078:QAP983082 QKL983078:QKL983082 QUH983078:QUH983082 RED983078:RED983082 RNZ983078:RNZ983082 RXV983078:RXV983082 SHR983078:SHR983082 SRN983078:SRN983082 TBJ983078:TBJ983082 TLF983078:TLF983082 TVB983078:TVB983082 UEX983078:UEX983082 UOT983078:UOT983082 UYP983078:UYP983082 VIL983078:VIL983082 VSH983078:VSH983082 WCD983078:WCD983082 WLZ983078:WLZ983082 WVV983078:WVV983082 N65579:N65580 JJ65580:JJ65581 TF65580:TF65581 ADB65580:ADB65581 AMX65580:AMX65581 AWT65580:AWT65581 BGP65580:BGP65581 BQL65580:BQL65581 CAH65580:CAH65581 CKD65580:CKD65581 CTZ65580:CTZ65581 DDV65580:DDV65581 DNR65580:DNR65581 DXN65580:DXN65581 EHJ65580:EHJ65581 ERF65580:ERF65581 FBB65580:FBB65581 FKX65580:FKX65581 FUT65580:FUT65581 GEP65580:GEP65581 GOL65580:GOL65581 GYH65580:GYH65581 HID65580:HID65581 HRZ65580:HRZ65581 IBV65580:IBV65581 ILR65580:ILR65581 IVN65580:IVN65581 JFJ65580:JFJ65581 JPF65580:JPF65581 JZB65580:JZB65581 KIX65580:KIX65581 KST65580:KST65581 LCP65580:LCP65581 LML65580:LML65581 LWH65580:LWH65581 MGD65580:MGD65581 MPZ65580:MPZ65581 MZV65580:MZV65581 NJR65580:NJR65581 NTN65580:NTN65581 ODJ65580:ODJ65581 ONF65580:ONF65581 OXB65580:OXB65581 PGX65580:PGX65581 PQT65580:PQT65581 QAP65580:QAP65581 QKL65580:QKL65581 QUH65580:QUH65581 RED65580:RED65581 RNZ65580:RNZ65581 RXV65580:RXV65581 SHR65580:SHR65581 SRN65580:SRN65581 TBJ65580:TBJ65581 TLF65580:TLF65581 TVB65580:TVB65581 UEX65580:UEX65581 UOT65580:UOT65581 UYP65580:UYP65581 VIL65580:VIL65581 VSH65580:VSH65581 WCD65580:WCD65581 WLZ65580:WLZ65581 WVV65580:WVV65581 N131115:N131116 JJ131116:JJ131117 TF131116:TF131117 ADB131116:ADB131117 AMX131116:AMX131117 AWT131116:AWT131117 BGP131116:BGP131117 BQL131116:BQL131117 CAH131116:CAH131117 CKD131116:CKD131117 CTZ131116:CTZ131117 DDV131116:DDV131117 DNR131116:DNR131117 DXN131116:DXN131117 EHJ131116:EHJ131117 ERF131116:ERF131117 FBB131116:FBB131117 FKX131116:FKX131117 FUT131116:FUT131117 GEP131116:GEP131117 GOL131116:GOL131117 GYH131116:GYH131117 HID131116:HID131117 HRZ131116:HRZ131117 IBV131116:IBV131117 ILR131116:ILR131117 IVN131116:IVN131117 JFJ131116:JFJ131117 JPF131116:JPF131117 JZB131116:JZB131117 KIX131116:KIX131117 KST131116:KST131117 LCP131116:LCP131117 LML131116:LML131117 LWH131116:LWH131117 MGD131116:MGD131117 MPZ131116:MPZ131117 MZV131116:MZV131117 NJR131116:NJR131117 NTN131116:NTN131117 ODJ131116:ODJ131117 ONF131116:ONF131117 OXB131116:OXB131117 PGX131116:PGX131117 PQT131116:PQT131117 QAP131116:QAP131117 QKL131116:QKL131117 QUH131116:QUH131117 RED131116:RED131117 RNZ131116:RNZ131117 RXV131116:RXV131117 SHR131116:SHR131117 SRN131116:SRN131117 TBJ131116:TBJ131117 TLF131116:TLF131117 TVB131116:TVB131117 UEX131116:UEX131117 UOT131116:UOT131117 UYP131116:UYP131117 VIL131116:VIL131117 VSH131116:VSH131117 WCD131116:WCD131117 WLZ131116:WLZ131117 WVV131116:WVV131117 N196651:N196652 JJ196652:JJ196653 TF196652:TF196653 ADB196652:ADB196653 AMX196652:AMX196653 AWT196652:AWT196653 BGP196652:BGP196653 BQL196652:BQL196653 CAH196652:CAH196653 CKD196652:CKD196653 CTZ196652:CTZ196653 DDV196652:DDV196653 DNR196652:DNR196653 DXN196652:DXN196653 EHJ196652:EHJ196653 ERF196652:ERF196653 FBB196652:FBB196653 FKX196652:FKX196653 FUT196652:FUT196653 GEP196652:GEP196653 GOL196652:GOL196653 GYH196652:GYH196653 HID196652:HID196653 HRZ196652:HRZ196653 IBV196652:IBV196653 ILR196652:ILR196653 IVN196652:IVN196653 JFJ196652:JFJ196653 JPF196652:JPF196653 JZB196652:JZB196653 KIX196652:KIX196653 KST196652:KST196653 LCP196652:LCP196653 LML196652:LML196653 LWH196652:LWH196653 MGD196652:MGD196653 MPZ196652:MPZ196653 MZV196652:MZV196653 NJR196652:NJR196653 NTN196652:NTN196653 ODJ196652:ODJ196653 ONF196652:ONF196653 OXB196652:OXB196653 PGX196652:PGX196653 PQT196652:PQT196653 QAP196652:QAP196653 QKL196652:QKL196653 QUH196652:QUH196653 RED196652:RED196653 RNZ196652:RNZ196653 RXV196652:RXV196653 SHR196652:SHR196653 SRN196652:SRN196653 TBJ196652:TBJ196653 TLF196652:TLF196653 TVB196652:TVB196653 UEX196652:UEX196653 UOT196652:UOT196653 UYP196652:UYP196653 VIL196652:VIL196653 VSH196652:VSH196653 WCD196652:WCD196653 WLZ196652:WLZ196653 WVV196652:WVV196653 N262187:N262188 JJ262188:JJ262189 TF262188:TF262189 ADB262188:ADB262189 AMX262188:AMX262189 AWT262188:AWT262189 BGP262188:BGP262189 BQL262188:BQL262189 CAH262188:CAH262189 CKD262188:CKD262189 CTZ262188:CTZ262189 DDV262188:DDV262189 DNR262188:DNR262189 DXN262188:DXN262189 EHJ262188:EHJ262189 ERF262188:ERF262189 FBB262188:FBB262189 FKX262188:FKX262189 FUT262188:FUT262189 GEP262188:GEP262189 GOL262188:GOL262189 GYH262188:GYH262189 HID262188:HID262189 HRZ262188:HRZ262189 IBV262188:IBV262189 ILR262188:ILR262189 IVN262188:IVN262189 JFJ262188:JFJ262189 JPF262188:JPF262189 JZB262188:JZB262189 KIX262188:KIX262189 KST262188:KST262189 LCP262188:LCP262189 LML262188:LML262189 LWH262188:LWH262189 MGD262188:MGD262189 MPZ262188:MPZ262189 MZV262188:MZV262189 NJR262188:NJR262189 NTN262188:NTN262189 ODJ262188:ODJ262189 ONF262188:ONF262189 OXB262188:OXB262189 PGX262188:PGX262189 PQT262188:PQT262189 QAP262188:QAP262189 QKL262188:QKL262189 QUH262188:QUH262189 RED262188:RED262189 RNZ262188:RNZ262189 RXV262188:RXV262189 SHR262188:SHR262189 SRN262188:SRN262189 TBJ262188:TBJ262189 TLF262188:TLF262189 TVB262188:TVB262189 UEX262188:UEX262189 UOT262188:UOT262189 UYP262188:UYP262189 VIL262188:VIL262189 VSH262188:VSH262189 WCD262188:WCD262189 WLZ262188:WLZ262189 WVV262188:WVV262189 N327723:N327724 JJ327724:JJ327725 TF327724:TF327725 ADB327724:ADB327725 AMX327724:AMX327725 AWT327724:AWT327725 BGP327724:BGP327725 BQL327724:BQL327725 CAH327724:CAH327725 CKD327724:CKD327725 CTZ327724:CTZ327725 DDV327724:DDV327725 DNR327724:DNR327725 DXN327724:DXN327725 EHJ327724:EHJ327725 ERF327724:ERF327725 FBB327724:FBB327725 FKX327724:FKX327725 FUT327724:FUT327725 GEP327724:GEP327725 GOL327724:GOL327725 GYH327724:GYH327725 HID327724:HID327725 HRZ327724:HRZ327725 IBV327724:IBV327725 ILR327724:ILR327725 IVN327724:IVN327725 JFJ327724:JFJ327725 JPF327724:JPF327725 JZB327724:JZB327725 KIX327724:KIX327725 KST327724:KST327725 LCP327724:LCP327725 LML327724:LML327725 LWH327724:LWH327725 MGD327724:MGD327725 MPZ327724:MPZ327725 MZV327724:MZV327725 NJR327724:NJR327725 NTN327724:NTN327725 ODJ327724:ODJ327725 ONF327724:ONF327725 OXB327724:OXB327725 PGX327724:PGX327725 PQT327724:PQT327725 QAP327724:QAP327725 QKL327724:QKL327725 QUH327724:QUH327725 RED327724:RED327725 RNZ327724:RNZ327725 RXV327724:RXV327725 SHR327724:SHR327725 SRN327724:SRN327725 TBJ327724:TBJ327725 TLF327724:TLF327725 TVB327724:TVB327725 UEX327724:UEX327725 UOT327724:UOT327725 UYP327724:UYP327725 VIL327724:VIL327725 VSH327724:VSH327725 WCD327724:WCD327725 WLZ327724:WLZ327725 WVV327724:WVV327725 N393259:N393260 JJ393260:JJ393261 TF393260:TF393261 ADB393260:ADB393261 AMX393260:AMX393261 AWT393260:AWT393261 BGP393260:BGP393261 BQL393260:BQL393261 CAH393260:CAH393261 CKD393260:CKD393261 CTZ393260:CTZ393261 DDV393260:DDV393261 DNR393260:DNR393261 DXN393260:DXN393261 EHJ393260:EHJ393261 ERF393260:ERF393261 FBB393260:FBB393261 FKX393260:FKX393261 FUT393260:FUT393261 GEP393260:GEP393261 GOL393260:GOL393261 GYH393260:GYH393261 HID393260:HID393261 HRZ393260:HRZ393261 IBV393260:IBV393261 ILR393260:ILR393261 IVN393260:IVN393261 JFJ393260:JFJ393261 JPF393260:JPF393261 JZB393260:JZB393261 KIX393260:KIX393261 KST393260:KST393261 LCP393260:LCP393261 LML393260:LML393261 LWH393260:LWH393261 MGD393260:MGD393261 MPZ393260:MPZ393261 MZV393260:MZV393261 NJR393260:NJR393261 NTN393260:NTN393261 ODJ393260:ODJ393261 ONF393260:ONF393261 OXB393260:OXB393261 PGX393260:PGX393261 PQT393260:PQT393261 QAP393260:QAP393261 QKL393260:QKL393261 QUH393260:QUH393261 RED393260:RED393261 RNZ393260:RNZ393261 RXV393260:RXV393261 SHR393260:SHR393261 SRN393260:SRN393261 TBJ393260:TBJ393261 TLF393260:TLF393261 TVB393260:TVB393261 UEX393260:UEX393261 UOT393260:UOT393261 UYP393260:UYP393261 VIL393260:VIL393261 VSH393260:VSH393261 WCD393260:WCD393261 WLZ393260:WLZ393261 WVV393260:WVV393261 N458795:N458796 JJ458796:JJ458797 TF458796:TF458797 ADB458796:ADB458797 AMX458796:AMX458797 AWT458796:AWT458797 BGP458796:BGP458797 BQL458796:BQL458797 CAH458796:CAH458797 CKD458796:CKD458797 CTZ458796:CTZ458797 DDV458796:DDV458797 DNR458796:DNR458797 DXN458796:DXN458797 EHJ458796:EHJ458797 ERF458796:ERF458797 FBB458796:FBB458797 FKX458796:FKX458797 FUT458796:FUT458797 GEP458796:GEP458797 GOL458796:GOL458797 GYH458796:GYH458797 HID458796:HID458797 HRZ458796:HRZ458797 IBV458796:IBV458797 ILR458796:ILR458797 IVN458796:IVN458797 JFJ458796:JFJ458797 JPF458796:JPF458797 JZB458796:JZB458797 KIX458796:KIX458797 KST458796:KST458797 LCP458796:LCP458797 LML458796:LML458797 LWH458796:LWH458797 MGD458796:MGD458797 MPZ458796:MPZ458797 MZV458796:MZV458797 NJR458796:NJR458797 NTN458796:NTN458797 ODJ458796:ODJ458797 ONF458796:ONF458797 OXB458796:OXB458797 PGX458796:PGX458797 PQT458796:PQT458797 QAP458796:QAP458797 QKL458796:QKL458797 QUH458796:QUH458797 RED458796:RED458797 RNZ458796:RNZ458797 RXV458796:RXV458797 SHR458796:SHR458797 SRN458796:SRN458797 TBJ458796:TBJ458797 TLF458796:TLF458797 TVB458796:TVB458797 UEX458796:UEX458797 UOT458796:UOT458797 UYP458796:UYP458797 VIL458796:VIL458797 VSH458796:VSH458797 WCD458796:WCD458797 WLZ458796:WLZ458797 WVV458796:WVV458797 N524331:N524332 JJ524332:JJ524333 TF524332:TF524333 ADB524332:ADB524333 AMX524332:AMX524333 AWT524332:AWT524333 BGP524332:BGP524333 BQL524332:BQL524333 CAH524332:CAH524333 CKD524332:CKD524333 CTZ524332:CTZ524333 DDV524332:DDV524333 DNR524332:DNR524333 DXN524332:DXN524333 EHJ524332:EHJ524333 ERF524332:ERF524333 FBB524332:FBB524333 FKX524332:FKX524333 FUT524332:FUT524333 GEP524332:GEP524333 GOL524332:GOL524333 GYH524332:GYH524333 HID524332:HID524333 HRZ524332:HRZ524333 IBV524332:IBV524333 ILR524332:ILR524333 IVN524332:IVN524333 JFJ524332:JFJ524333 JPF524332:JPF524333 JZB524332:JZB524333 KIX524332:KIX524333 KST524332:KST524333 LCP524332:LCP524333 LML524332:LML524333 LWH524332:LWH524333 MGD524332:MGD524333 MPZ524332:MPZ524333 MZV524332:MZV524333 NJR524332:NJR524333 NTN524332:NTN524333 ODJ524332:ODJ524333 ONF524332:ONF524333 OXB524332:OXB524333 PGX524332:PGX524333 PQT524332:PQT524333 QAP524332:QAP524333 QKL524332:QKL524333 QUH524332:QUH524333 RED524332:RED524333 RNZ524332:RNZ524333 RXV524332:RXV524333 SHR524332:SHR524333 SRN524332:SRN524333 TBJ524332:TBJ524333 TLF524332:TLF524333 TVB524332:TVB524333 UEX524332:UEX524333 UOT524332:UOT524333 UYP524332:UYP524333 VIL524332:VIL524333 VSH524332:VSH524333 WCD524332:WCD524333 WLZ524332:WLZ524333 WVV524332:WVV524333 N589867:N589868 JJ589868:JJ589869 TF589868:TF589869 ADB589868:ADB589869 AMX589868:AMX589869 AWT589868:AWT589869 BGP589868:BGP589869 BQL589868:BQL589869 CAH589868:CAH589869 CKD589868:CKD589869 CTZ589868:CTZ589869 DDV589868:DDV589869 DNR589868:DNR589869 DXN589868:DXN589869 EHJ589868:EHJ589869 ERF589868:ERF589869 FBB589868:FBB589869 FKX589868:FKX589869 FUT589868:FUT589869 GEP589868:GEP589869 GOL589868:GOL589869 GYH589868:GYH589869 HID589868:HID589869 HRZ589868:HRZ589869 IBV589868:IBV589869 ILR589868:ILR589869 IVN589868:IVN589869 JFJ589868:JFJ589869 JPF589868:JPF589869 JZB589868:JZB589869 KIX589868:KIX589869 KST589868:KST589869 LCP589868:LCP589869 LML589868:LML589869 LWH589868:LWH589869 MGD589868:MGD589869 MPZ589868:MPZ589869 MZV589868:MZV589869 NJR589868:NJR589869 NTN589868:NTN589869 ODJ589868:ODJ589869 ONF589868:ONF589869 OXB589868:OXB589869 PGX589868:PGX589869 PQT589868:PQT589869 QAP589868:QAP589869 QKL589868:QKL589869 QUH589868:QUH589869 RED589868:RED589869 RNZ589868:RNZ589869 RXV589868:RXV589869 SHR589868:SHR589869 SRN589868:SRN589869 TBJ589868:TBJ589869 TLF589868:TLF589869 TVB589868:TVB589869 UEX589868:UEX589869 UOT589868:UOT589869 UYP589868:UYP589869 VIL589868:VIL589869 VSH589868:VSH589869 WCD589868:WCD589869 WLZ589868:WLZ589869 WVV589868:WVV589869 N655403:N655404 JJ655404:JJ655405 TF655404:TF655405 ADB655404:ADB655405 AMX655404:AMX655405 AWT655404:AWT655405 BGP655404:BGP655405 BQL655404:BQL655405 CAH655404:CAH655405 CKD655404:CKD655405 CTZ655404:CTZ655405 DDV655404:DDV655405 DNR655404:DNR655405 DXN655404:DXN655405 EHJ655404:EHJ655405 ERF655404:ERF655405 FBB655404:FBB655405 FKX655404:FKX655405 FUT655404:FUT655405 GEP655404:GEP655405 GOL655404:GOL655405 GYH655404:GYH655405 HID655404:HID655405 HRZ655404:HRZ655405 IBV655404:IBV655405 ILR655404:ILR655405 IVN655404:IVN655405 JFJ655404:JFJ655405 JPF655404:JPF655405 JZB655404:JZB655405 KIX655404:KIX655405 KST655404:KST655405 LCP655404:LCP655405 LML655404:LML655405 LWH655404:LWH655405 MGD655404:MGD655405 MPZ655404:MPZ655405 MZV655404:MZV655405 NJR655404:NJR655405 NTN655404:NTN655405 ODJ655404:ODJ655405 ONF655404:ONF655405 OXB655404:OXB655405 PGX655404:PGX655405 PQT655404:PQT655405 QAP655404:QAP655405 QKL655404:QKL655405 QUH655404:QUH655405 RED655404:RED655405 RNZ655404:RNZ655405 RXV655404:RXV655405 SHR655404:SHR655405 SRN655404:SRN655405 TBJ655404:TBJ655405 TLF655404:TLF655405 TVB655404:TVB655405 UEX655404:UEX655405 UOT655404:UOT655405 UYP655404:UYP655405 VIL655404:VIL655405 VSH655404:VSH655405 WCD655404:WCD655405 WLZ655404:WLZ655405 WVV655404:WVV655405 N720939:N720940 JJ720940:JJ720941 TF720940:TF720941 ADB720940:ADB720941 AMX720940:AMX720941 AWT720940:AWT720941 BGP720940:BGP720941 BQL720940:BQL720941 CAH720940:CAH720941 CKD720940:CKD720941 CTZ720940:CTZ720941 DDV720940:DDV720941 DNR720940:DNR720941 DXN720940:DXN720941 EHJ720940:EHJ720941 ERF720940:ERF720941 FBB720940:FBB720941 FKX720940:FKX720941 FUT720940:FUT720941 GEP720940:GEP720941 GOL720940:GOL720941 GYH720940:GYH720941 HID720940:HID720941 HRZ720940:HRZ720941 IBV720940:IBV720941 ILR720940:ILR720941 IVN720940:IVN720941 JFJ720940:JFJ720941 JPF720940:JPF720941 JZB720940:JZB720941 KIX720940:KIX720941 KST720940:KST720941 LCP720940:LCP720941 LML720940:LML720941 LWH720940:LWH720941 MGD720940:MGD720941 MPZ720940:MPZ720941 MZV720940:MZV720941 NJR720940:NJR720941 NTN720940:NTN720941 ODJ720940:ODJ720941 ONF720940:ONF720941 OXB720940:OXB720941 PGX720940:PGX720941 PQT720940:PQT720941 QAP720940:QAP720941 QKL720940:QKL720941 QUH720940:QUH720941 RED720940:RED720941 RNZ720940:RNZ720941 RXV720940:RXV720941 SHR720940:SHR720941 SRN720940:SRN720941 TBJ720940:TBJ720941 TLF720940:TLF720941 TVB720940:TVB720941 UEX720940:UEX720941 UOT720940:UOT720941 UYP720940:UYP720941 VIL720940:VIL720941 VSH720940:VSH720941 WCD720940:WCD720941 WLZ720940:WLZ720941 WVV720940:WVV720941 N786475:N786476 JJ786476:JJ786477 TF786476:TF786477 ADB786476:ADB786477 AMX786476:AMX786477 AWT786476:AWT786477 BGP786476:BGP786477 BQL786476:BQL786477 CAH786476:CAH786477 CKD786476:CKD786477 CTZ786476:CTZ786477 DDV786476:DDV786477 DNR786476:DNR786477 DXN786476:DXN786477 EHJ786476:EHJ786477 ERF786476:ERF786477 FBB786476:FBB786477 FKX786476:FKX786477 FUT786476:FUT786477 GEP786476:GEP786477 GOL786476:GOL786477 GYH786476:GYH786477 HID786476:HID786477 HRZ786476:HRZ786477 IBV786476:IBV786477 ILR786476:ILR786477 IVN786476:IVN786477 JFJ786476:JFJ786477 JPF786476:JPF786477 JZB786476:JZB786477 KIX786476:KIX786477 KST786476:KST786477 LCP786476:LCP786477 LML786476:LML786477 LWH786476:LWH786477 MGD786476:MGD786477 MPZ786476:MPZ786477 MZV786476:MZV786477 NJR786476:NJR786477 NTN786476:NTN786477 ODJ786476:ODJ786477 ONF786476:ONF786477 OXB786476:OXB786477 PGX786476:PGX786477 PQT786476:PQT786477 QAP786476:QAP786477 QKL786476:QKL786477 QUH786476:QUH786477 RED786476:RED786477 RNZ786476:RNZ786477 RXV786476:RXV786477 SHR786476:SHR786477 SRN786476:SRN786477 TBJ786476:TBJ786477 TLF786476:TLF786477 TVB786476:TVB786477 UEX786476:UEX786477 UOT786476:UOT786477 UYP786476:UYP786477 VIL786476:VIL786477 VSH786476:VSH786477 WCD786476:WCD786477 WLZ786476:WLZ786477 WVV786476:WVV786477 N852011:N852012 JJ852012:JJ852013 TF852012:TF852013 ADB852012:ADB852013 AMX852012:AMX852013 AWT852012:AWT852013 BGP852012:BGP852013 BQL852012:BQL852013 CAH852012:CAH852013 CKD852012:CKD852013 CTZ852012:CTZ852013 DDV852012:DDV852013 DNR852012:DNR852013 DXN852012:DXN852013 EHJ852012:EHJ852013 ERF852012:ERF852013 FBB852012:FBB852013 FKX852012:FKX852013 FUT852012:FUT852013 GEP852012:GEP852013 GOL852012:GOL852013 GYH852012:GYH852013 HID852012:HID852013 HRZ852012:HRZ852013 IBV852012:IBV852013 ILR852012:ILR852013 IVN852012:IVN852013 JFJ852012:JFJ852013 JPF852012:JPF852013 JZB852012:JZB852013 KIX852012:KIX852013 KST852012:KST852013 LCP852012:LCP852013 LML852012:LML852013 LWH852012:LWH852013 MGD852012:MGD852013 MPZ852012:MPZ852013 MZV852012:MZV852013 NJR852012:NJR852013 NTN852012:NTN852013 ODJ852012:ODJ852013 ONF852012:ONF852013 OXB852012:OXB852013 PGX852012:PGX852013 PQT852012:PQT852013 QAP852012:QAP852013 QKL852012:QKL852013 QUH852012:QUH852013 RED852012:RED852013 RNZ852012:RNZ852013 RXV852012:RXV852013 SHR852012:SHR852013 SRN852012:SRN852013 TBJ852012:TBJ852013 TLF852012:TLF852013 TVB852012:TVB852013 UEX852012:UEX852013 UOT852012:UOT852013 UYP852012:UYP852013 VIL852012:VIL852013 VSH852012:VSH852013 WCD852012:WCD852013 WLZ852012:WLZ852013 WVV852012:WVV852013 N917547:N917548 JJ917548:JJ917549 TF917548:TF917549 ADB917548:ADB917549 AMX917548:AMX917549 AWT917548:AWT917549 BGP917548:BGP917549 BQL917548:BQL917549 CAH917548:CAH917549 CKD917548:CKD917549 CTZ917548:CTZ917549 DDV917548:DDV917549 DNR917548:DNR917549 DXN917548:DXN917549 EHJ917548:EHJ917549 ERF917548:ERF917549 FBB917548:FBB917549 FKX917548:FKX917549 FUT917548:FUT917549 GEP917548:GEP917549 GOL917548:GOL917549 GYH917548:GYH917549 HID917548:HID917549 HRZ917548:HRZ917549 IBV917548:IBV917549 ILR917548:ILR917549 IVN917548:IVN917549 JFJ917548:JFJ917549 JPF917548:JPF917549 JZB917548:JZB917549 KIX917548:KIX917549 KST917548:KST917549 LCP917548:LCP917549 LML917548:LML917549 LWH917548:LWH917549 MGD917548:MGD917549 MPZ917548:MPZ917549 MZV917548:MZV917549 NJR917548:NJR917549 NTN917548:NTN917549 ODJ917548:ODJ917549 ONF917548:ONF917549 OXB917548:OXB917549 PGX917548:PGX917549 PQT917548:PQT917549 QAP917548:QAP917549 QKL917548:QKL917549 QUH917548:QUH917549 RED917548:RED917549 RNZ917548:RNZ917549 RXV917548:RXV917549 SHR917548:SHR917549 SRN917548:SRN917549 TBJ917548:TBJ917549 TLF917548:TLF917549 TVB917548:TVB917549 UEX917548:UEX917549 UOT917548:UOT917549 UYP917548:UYP917549 VIL917548:VIL917549 VSH917548:VSH917549 WCD917548:WCD917549 WLZ917548:WLZ917549 WVV917548:WVV917549 N983083:N983084 JJ983084:JJ983085 TF983084:TF983085 ADB983084:ADB983085 AMX983084:AMX983085 AWT983084:AWT983085 BGP983084:BGP983085 BQL983084:BQL983085 CAH983084:CAH983085 CKD983084:CKD983085 CTZ983084:CTZ983085 DDV983084:DDV983085 DNR983084:DNR983085 DXN983084:DXN983085 EHJ983084:EHJ983085 ERF983084:ERF983085 FBB983084:FBB983085 FKX983084:FKX983085 FUT983084:FUT983085 GEP983084:GEP983085 GOL983084:GOL983085 GYH983084:GYH983085 HID983084:HID983085 HRZ983084:HRZ983085 IBV983084:IBV983085 ILR983084:ILR983085 IVN983084:IVN983085 JFJ983084:JFJ983085 JPF983084:JPF983085 JZB983084:JZB983085 KIX983084:KIX983085 KST983084:KST983085 LCP983084:LCP983085 LML983084:LML983085 LWH983084:LWH983085 MGD983084:MGD983085 MPZ983084:MPZ983085 MZV983084:MZV983085 NJR983084:NJR983085 NTN983084:NTN983085 ODJ983084:ODJ983085 ONF983084:ONF983085 OXB983084:OXB983085 PGX983084:PGX983085 PQT983084:PQT983085 QAP983084:QAP983085 QKL983084:QKL983085 QUH983084:QUH983085 RED983084:RED983085 RNZ983084:RNZ983085 RXV983084:RXV983085 SHR983084:SHR983085 SRN983084:SRN983085 TBJ983084:TBJ983085 TLF983084:TLF983085 TVB983084:TVB983085 UEX983084:UEX983085 UOT983084:UOT983085 UYP983084:UYP983085 VIL983084:VIL983085 VSH983084:VSH983085 WCD983084:WCD983085 WLZ983084:WLZ983085 WVV983084:WVV983085 SRN42:SRN43 JJ45:JJ46 TF45:TF46 ADB45:ADB46 AMX45:AMX46 AWT45:AWT46 BGP45:BGP46 BQL45:BQL46 CAH45:CAH46 CKD45:CKD46 CTZ45:CTZ46 DDV45:DDV46 DNR45:DNR46 DXN45:DXN46 EHJ45:EHJ46 ERF45:ERF46 FBB45:FBB46 FKX45:FKX46 FUT45:FUT46 GEP45:GEP46 GOL45:GOL46 GYH45:GYH46 HID45:HID46 HRZ45:HRZ46 IBV45:IBV46 ILR45:ILR46 IVN45:IVN46 JFJ45:JFJ46 JPF45:JPF46 JZB45:JZB46 KIX45:KIX46 KST45:KST46 LCP45:LCP46 LML45:LML46 LWH45:LWH46 MGD45:MGD46 MPZ45:MPZ46 MZV45:MZV46 NJR45:NJR46 NTN45:NTN46 ODJ45:ODJ46 ONF45:ONF46 OXB45:OXB46 PGX45:PGX46 PQT45:PQT46 QAP45:QAP46 QKL45:QKL46 QUH45:QUH46 RED45:RED46 RNZ45:RNZ46 RXV45:RXV46 SHR45:SHR46 SRN45:SRN46 TBJ45:TBJ46 TLF45:TLF46 TVB45:TVB46 UEX45:UEX46 UOT45:UOT46 UYP45:UYP46 VIL45:VIL46 VSH45:VSH46 WCD45:WCD46 WLZ45:WLZ46 WVV45:WVV46 N65582:N65583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N131118:N131119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N196654:N196655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N262190:N262191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N327726:N327727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N393262:N393263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N458798:N458799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N524334:N524335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N589870:N589871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N655406:N655407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N720942:N720943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N786478:N786479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N852014:N852015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N917550:N917551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N983086:N983087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SHR42:SHR43 JJ48:JJ49 TF48:TF49 ADB48:ADB49 AMX48:AMX49 AWT48:AWT49 BGP48:BGP49 BQL48:BQL49 CAH48:CAH49 CKD48:CKD49 CTZ48:CTZ49 DDV48:DDV49 DNR48:DNR49 DXN48:DXN49 EHJ48:EHJ49 ERF48:ERF49 FBB48:FBB49 FKX48:FKX49 FUT48:FUT49 GEP48:GEP49 GOL48:GOL49 GYH48:GYH49 HID48:HID49 HRZ48:HRZ49 IBV48:IBV49 ILR48:ILR49 IVN48:IVN49 JFJ48:JFJ49 JPF48:JPF49 JZB48:JZB49 KIX48:KIX49 KST48:KST49 LCP48:LCP49 LML48:LML49 LWH48:LWH49 MGD48:MGD49 MPZ48:MPZ49 MZV48:MZV49 NJR48:NJR49 NTN48:NTN49 ODJ48:ODJ49 ONF48:ONF49 OXB48:OXB49 PGX48:PGX49 PQT48:PQT49 QAP48:QAP49 QKL48:QKL49 QUH48:QUH49 RED48:RED49 RNZ48:RNZ49 RXV48:RXV49 SHR48:SHR49 SRN48:SRN49 TBJ48:TBJ49 TLF48:TLF49 TVB48:TVB49 UEX48:UEX49 UOT48:UOT49 UYP48:UYP49 VIL48:VIL49 VSH48:VSH49 WCD48:WCD49 WLZ48:WLZ49 WVV48:WVV49 N65585:N65586 JJ65586:JJ65587 TF65586:TF65587 ADB65586:ADB65587 AMX65586:AMX65587 AWT65586:AWT65587 BGP65586:BGP65587 BQL65586:BQL65587 CAH65586:CAH65587 CKD65586:CKD65587 CTZ65586:CTZ65587 DDV65586:DDV65587 DNR65586:DNR65587 DXN65586:DXN65587 EHJ65586:EHJ65587 ERF65586:ERF65587 FBB65586:FBB65587 FKX65586:FKX65587 FUT65586:FUT65587 GEP65586:GEP65587 GOL65586:GOL65587 GYH65586:GYH65587 HID65586:HID65587 HRZ65586:HRZ65587 IBV65586:IBV65587 ILR65586:ILR65587 IVN65586:IVN65587 JFJ65586:JFJ65587 JPF65586:JPF65587 JZB65586:JZB65587 KIX65586:KIX65587 KST65586:KST65587 LCP65586:LCP65587 LML65586:LML65587 LWH65586:LWH65587 MGD65586:MGD65587 MPZ65586:MPZ65587 MZV65586:MZV65587 NJR65586:NJR65587 NTN65586:NTN65587 ODJ65586:ODJ65587 ONF65586:ONF65587 OXB65586:OXB65587 PGX65586:PGX65587 PQT65586:PQT65587 QAP65586:QAP65587 QKL65586:QKL65587 QUH65586:QUH65587 RED65586:RED65587 RNZ65586:RNZ65587 RXV65586:RXV65587 SHR65586:SHR65587 SRN65586:SRN65587 TBJ65586:TBJ65587 TLF65586:TLF65587 TVB65586:TVB65587 UEX65586:UEX65587 UOT65586:UOT65587 UYP65586:UYP65587 VIL65586:VIL65587 VSH65586:VSH65587 WCD65586:WCD65587 WLZ65586:WLZ65587 WVV65586:WVV65587 N131121:N131122 JJ131122:JJ131123 TF131122:TF131123 ADB131122:ADB131123 AMX131122:AMX131123 AWT131122:AWT131123 BGP131122:BGP131123 BQL131122:BQL131123 CAH131122:CAH131123 CKD131122:CKD131123 CTZ131122:CTZ131123 DDV131122:DDV131123 DNR131122:DNR131123 DXN131122:DXN131123 EHJ131122:EHJ131123 ERF131122:ERF131123 FBB131122:FBB131123 FKX131122:FKX131123 FUT131122:FUT131123 GEP131122:GEP131123 GOL131122:GOL131123 GYH131122:GYH131123 HID131122:HID131123 HRZ131122:HRZ131123 IBV131122:IBV131123 ILR131122:ILR131123 IVN131122:IVN131123 JFJ131122:JFJ131123 JPF131122:JPF131123 JZB131122:JZB131123 KIX131122:KIX131123 KST131122:KST131123 LCP131122:LCP131123 LML131122:LML131123 LWH131122:LWH131123 MGD131122:MGD131123 MPZ131122:MPZ131123 MZV131122:MZV131123 NJR131122:NJR131123 NTN131122:NTN131123 ODJ131122:ODJ131123 ONF131122:ONF131123 OXB131122:OXB131123 PGX131122:PGX131123 PQT131122:PQT131123 QAP131122:QAP131123 QKL131122:QKL131123 QUH131122:QUH131123 RED131122:RED131123 RNZ131122:RNZ131123 RXV131122:RXV131123 SHR131122:SHR131123 SRN131122:SRN131123 TBJ131122:TBJ131123 TLF131122:TLF131123 TVB131122:TVB131123 UEX131122:UEX131123 UOT131122:UOT131123 UYP131122:UYP131123 VIL131122:VIL131123 VSH131122:VSH131123 WCD131122:WCD131123 WLZ131122:WLZ131123 WVV131122:WVV131123 N196657:N196658 JJ196658:JJ196659 TF196658:TF196659 ADB196658:ADB196659 AMX196658:AMX196659 AWT196658:AWT196659 BGP196658:BGP196659 BQL196658:BQL196659 CAH196658:CAH196659 CKD196658:CKD196659 CTZ196658:CTZ196659 DDV196658:DDV196659 DNR196658:DNR196659 DXN196658:DXN196659 EHJ196658:EHJ196659 ERF196658:ERF196659 FBB196658:FBB196659 FKX196658:FKX196659 FUT196658:FUT196659 GEP196658:GEP196659 GOL196658:GOL196659 GYH196658:GYH196659 HID196658:HID196659 HRZ196658:HRZ196659 IBV196658:IBV196659 ILR196658:ILR196659 IVN196658:IVN196659 JFJ196658:JFJ196659 JPF196658:JPF196659 JZB196658:JZB196659 KIX196658:KIX196659 KST196658:KST196659 LCP196658:LCP196659 LML196658:LML196659 LWH196658:LWH196659 MGD196658:MGD196659 MPZ196658:MPZ196659 MZV196658:MZV196659 NJR196658:NJR196659 NTN196658:NTN196659 ODJ196658:ODJ196659 ONF196658:ONF196659 OXB196658:OXB196659 PGX196658:PGX196659 PQT196658:PQT196659 QAP196658:QAP196659 QKL196658:QKL196659 QUH196658:QUH196659 RED196658:RED196659 RNZ196658:RNZ196659 RXV196658:RXV196659 SHR196658:SHR196659 SRN196658:SRN196659 TBJ196658:TBJ196659 TLF196658:TLF196659 TVB196658:TVB196659 UEX196658:UEX196659 UOT196658:UOT196659 UYP196658:UYP196659 VIL196658:VIL196659 VSH196658:VSH196659 WCD196658:WCD196659 WLZ196658:WLZ196659 WVV196658:WVV196659 N262193:N262194 JJ262194:JJ262195 TF262194:TF262195 ADB262194:ADB262195 AMX262194:AMX262195 AWT262194:AWT262195 BGP262194:BGP262195 BQL262194:BQL262195 CAH262194:CAH262195 CKD262194:CKD262195 CTZ262194:CTZ262195 DDV262194:DDV262195 DNR262194:DNR262195 DXN262194:DXN262195 EHJ262194:EHJ262195 ERF262194:ERF262195 FBB262194:FBB262195 FKX262194:FKX262195 FUT262194:FUT262195 GEP262194:GEP262195 GOL262194:GOL262195 GYH262194:GYH262195 HID262194:HID262195 HRZ262194:HRZ262195 IBV262194:IBV262195 ILR262194:ILR262195 IVN262194:IVN262195 JFJ262194:JFJ262195 JPF262194:JPF262195 JZB262194:JZB262195 KIX262194:KIX262195 KST262194:KST262195 LCP262194:LCP262195 LML262194:LML262195 LWH262194:LWH262195 MGD262194:MGD262195 MPZ262194:MPZ262195 MZV262194:MZV262195 NJR262194:NJR262195 NTN262194:NTN262195 ODJ262194:ODJ262195 ONF262194:ONF262195 OXB262194:OXB262195 PGX262194:PGX262195 PQT262194:PQT262195 QAP262194:QAP262195 QKL262194:QKL262195 QUH262194:QUH262195 RED262194:RED262195 RNZ262194:RNZ262195 RXV262194:RXV262195 SHR262194:SHR262195 SRN262194:SRN262195 TBJ262194:TBJ262195 TLF262194:TLF262195 TVB262194:TVB262195 UEX262194:UEX262195 UOT262194:UOT262195 UYP262194:UYP262195 VIL262194:VIL262195 VSH262194:VSH262195 WCD262194:WCD262195 WLZ262194:WLZ262195 WVV262194:WVV262195 N327729:N327730 JJ327730:JJ327731 TF327730:TF327731 ADB327730:ADB327731 AMX327730:AMX327731 AWT327730:AWT327731 BGP327730:BGP327731 BQL327730:BQL327731 CAH327730:CAH327731 CKD327730:CKD327731 CTZ327730:CTZ327731 DDV327730:DDV327731 DNR327730:DNR327731 DXN327730:DXN327731 EHJ327730:EHJ327731 ERF327730:ERF327731 FBB327730:FBB327731 FKX327730:FKX327731 FUT327730:FUT327731 GEP327730:GEP327731 GOL327730:GOL327731 GYH327730:GYH327731 HID327730:HID327731 HRZ327730:HRZ327731 IBV327730:IBV327731 ILR327730:ILR327731 IVN327730:IVN327731 JFJ327730:JFJ327731 JPF327730:JPF327731 JZB327730:JZB327731 KIX327730:KIX327731 KST327730:KST327731 LCP327730:LCP327731 LML327730:LML327731 LWH327730:LWH327731 MGD327730:MGD327731 MPZ327730:MPZ327731 MZV327730:MZV327731 NJR327730:NJR327731 NTN327730:NTN327731 ODJ327730:ODJ327731 ONF327730:ONF327731 OXB327730:OXB327731 PGX327730:PGX327731 PQT327730:PQT327731 QAP327730:QAP327731 QKL327730:QKL327731 QUH327730:QUH327731 RED327730:RED327731 RNZ327730:RNZ327731 RXV327730:RXV327731 SHR327730:SHR327731 SRN327730:SRN327731 TBJ327730:TBJ327731 TLF327730:TLF327731 TVB327730:TVB327731 UEX327730:UEX327731 UOT327730:UOT327731 UYP327730:UYP327731 VIL327730:VIL327731 VSH327730:VSH327731 WCD327730:WCD327731 WLZ327730:WLZ327731 WVV327730:WVV327731 N393265:N393266 JJ393266:JJ393267 TF393266:TF393267 ADB393266:ADB393267 AMX393266:AMX393267 AWT393266:AWT393267 BGP393266:BGP393267 BQL393266:BQL393267 CAH393266:CAH393267 CKD393266:CKD393267 CTZ393266:CTZ393267 DDV393266:DDV393267 DNR393266:DNR393267 DXN393266:DXN393267 EHJ393266:EHJ393267 ERF393266:ERF393267 FBB393266:FBB393267 FKX393266:FKX393267 FUT393266:FUT393267 GEP393266:GEP393267 GOL393266:GOL393267 GYH393266:GYH393267 HID393266:HID393267 HRZ393266:HRZ393267 IBV393266:IBV393267 ILR393266:ILR393267 IVN393266:IVN393267 JFJ393266:JFJ393267 JPF393266:JPF393267 JZB393266:JZB393267 KIX393266:KIX393267 KST393266:KST393267 LCP393266:LCP393267 LML393266:LML393267 LWH393266:LWH393267 MGD393266:MGD393267 MPZ393266:MPZ393267 MZV393266:MZV393267 NJR393266:NJR393267 NTN393266:NTN393267 ODJ393266:ODJ393267 ONF393266:ONF393267 OXB393266:OXB393267 PGX393266:PGX393267 PQT393266:PQT393267 QAP393266:QAP393267 QKL393266:QKL393267 QUH393266:QUH393267 RED393266:RED393267 RNZ393266:RNZ393267 RXV393266:RXV393267 SHR393266:SHR393267 SRN393266:SRN393267 TBJ393266:TBJ393267 TLF393266:TLF393267 TVB393266:TVB393267 UEX393266:UEX393267 UOT393266:UOT393267 UYP393266:UYP393267 VIL393266:VIL393267 VSH393266:VSH393267 WCD393266:WCD393267 WLZ393266:WLZ393267 WVV393266:WVV393267 N458801:N458802 JJ458802:JJ458803 TF458802:TF458803 ADB458802:ADB458803 AMX458802:AMX458803 AWT458802:AWT458803 BGP458802:BGP458803 BQL458802:BQL458803 CAH458802:CAH458803 CKD458802:CKD458803 CTZ458802:CTZ458803 DDV458802:DDV458803 DNR458802:DNR458803 DXN458802:DXN458803 EHJ458802:EHJ458803 ERF458802:ERF458803 FBB458802:FBB458803 FKX458802:FKX458803 FUT458802:FUT458803 GEP458802:GEP458803 GOL458802:GOL458803 GYH458802:GYH458803 HID458802:HID458803 HRZ458802:HRZ458803 IBV458802:IBV458803 ILR458802:ILR458803 IVN458802:IVN458803 JFJ458802:JFJ458803 JPF458802:JPF458803 JZB458802:JZB458803 KIX458802:KIX458803 KST458802:KST458803 LCP458802:LCP458803 LML458802:LML458803 LWH458802:LWH458803 MGD458802:MGD458803 MPZ458802:MPZ458803 MZV458802:MZV458803 NJR458802:NJR458803 NTN458802:NTN458803 ODJ458802:ODJ458803 ONF458802:ONF458803 OXB458802:OXB458803 PGX458802:PGX458803 PQT458802:PQT458803 QAP458802:QAP458803 QKL458802:QKL458803 QUH458802:QUH458803 RED458802:RED458803 RNZ458802:RNZ458803 RXV458802:RXV458803 SHR458802:SHR458803 SRN458802:SRN458803 TBJ458802:TBJ458803 TLF458802:TLF458803 TVB458802:TVB458803 UEX458802:UEX458803 UOT458802:UOT458803 UYP458802:UYP458803 VIL458802:VIL458803 VSH458802:VSH458803 WCD458802:WCD458803 WLZ458802:WLZ458803 WVV458802:WVV458803 N524337:N524338 JJ524338:JJ524339 TF524338:TF524339 ADB524338:ADB524339 AMX524338:AMX524339 AWT524338:AWT524339 BGP524338:BGP524339 BQL524338:BQL524339 CAH524338:CAH524339 CKD524338:CKD524339 CTZ524338:CTZ524339 DDV524338:DDV524339 DNR524338:DNR524339 DXN524338:DXN524339 EHJ524338:EHJ524339 ERF524338:ERF524339 FBB524338:FBB524339 FKX524338:FKX524339 FUT524338:FUT524339 GEP524338:GEP524339 GOL524338:GOL524339 GYH524338:GYH524339 HID524338:HID524339 HRZ524338:HRZ524339 IBV524338:IBV524339 ILR524338:ILR524339 IVN524338:IVN524339 JFJ524338:JFJ524339 JPF524338:JPF524339 JZB524338:JZB524339 KIX524338:KIX524339 KST524338:KST524339 LCP524338:LCP524339 LML524338:LML524339 LWH524338:LWH524339 MGD524338:MGD524339 MPZ524338:MPZ524339 MZV524338:MZV524339 NJR524338:NJR524339 NTN524338:NTN524339 ODJ524338:ODJ524339 ONF524338:ONF524339 OXB524338:OXB524339 PGX524338:PGX524339 PQT524338:PQT524339 QAP524338:QAP524339 QKL524338:QKL524339 QUH524338:QUH524339 RED524338:RED524339 RNZ524338:RNZ524339 RXV524338:RXV524339 SHR524338:SHR524339 SRN524338:SRN524339 TBJ524338:TBJ524339 TLF524338:TLF524339 TVB524338:TVB524339 UEX524338:UEX524339 UOT524338:UOT524339 UYP524338:UYP524339 VIL524338:VIL524339 VSH524338:VSH524339 WCD524338:WCD524339 WLZ524338:WLZ524339 WVV524338:WVV524339 N589873:N589874 JJ589874:JJ589875 TF589874:TF589875 ADB589874:ADB589875 AMX589874:AMX589875 AWT589874:AWT589875 BGP589874:BGP589875 BQL589874:BQL589875 CAH589874:CAH589875 CKD589874:CKD589875 CTZ589874:CTZ589875 DDV589874:DDV589875 DNR589874:DNR589875 DXN589874:DXN589875 EHJ589874:EHJ589875 ERF589874:ERF589875 FBB589874:FBB589875 FKX589874:FKX589875 FUT589874:FUT589875 GEP589874:GEP589875 GOL589874:GOL589875 GYH589874:GYH589875 HID589874:HID589875 HRZ589874:HRZ589875 IBV589874:IBV589875 ILR589874:ILR589875 IVN589874:IVN589875 JFJ589874:JFJ589875 JPF589874:JPF589875 JZB589874:JZB589875 KIX589874:KIX589875 KST589874:KST589875 LCP589874:LCP589875 LML589874:LML589875 LWH589874:LWH589875 MGD589874:MGD589875 MPZ589874:MPZ589875 MZV589874:MZV589875 NJR589874:NJR589875 NTN589874:NTN589875 ODJ589874:ODJ589875 ONF589874:ONF589875 OXB589874:OXB589875 PGX589874:PGX589875 PQT589874:PQT589875 QAP589874:QAP589875 QKL589874:QKL589875 QUH589874:QUH589875 RED589874:RED589875 RNZ589874:RNZ589875 RXV589874:RXV589875 SHR589874:SHR589875 SRN589874:SRN589875 TBJ589874:TBJ589875 TLF589874:TLF589875 TVB589874:TVB589875 UEX589874:UEX589875 UOT589874:UOT589875 UYP589874:UYP589875 VIL589874:VIL589875 VSH589874:VSH589875 WCD589874:WCD589875 WLZ589874:WLZ589875 WVV589874:WVV589875 N655409:N655410 JJ655410:JJ655411 TF655410:TF655411 ADB655410:ADB655411 AMX655410:AMX655411 AWT655410:AWT655411 BGP655410:BGP655411 BQL655410:BQL655411 CAH655410:CAH655411 CKD655410:CKD655411 CTZ655410:CTZ655411 DDV655410:DDV655411 DNR655410:DNR655411 DXN655410:DXN655411 EHJ655410:EHJ655411 ERF655410:ERF655411 FBB655410:FBB655411 FKX655410:FKX655411 FUT655410:FUT655411 GEP655410:GEP655411 GOL655410:GOL655411 GYH655410:GYH655411 HID655410:HID655411 HRZ655410:HRZ655411 IBV655410:IBV655411 ILR655410:ILR655411 IVN655410:IVN655411 JFJ655410:JFJ655411 JPF655410:JPF655411 JZB655410:JZB655411 KIX655410:KIX655411 KST655410:KST655411 LCP655410:LCP655411 LML655410:LML655411 LWH655410:LWH655411 MGD655410:MGD655411 MPZ655410:MPZ655411 MZV655410:MZV655411 NJR655410:NJR655411 NTN655410:NTN655411 ODJ655410:ODJ655411 ONF655410:ONF655411 OXB655410:OXB655411 PGX655410:PGX655411 PQT655410:PQT655411 QAP655410:QAP655411 QKL655410:QKL655411 QUH655410:QUH655411 RED655410:RED655411 RNZ655410:RNZ655411 RXV655410:RXV655411 SHR655410:SHR655411 SRN655410:SRN655411 TBJ655410:TBJ655411 TLF655410:TLF655411 TVB655410:TVB655411 UEX655410:UEX655411 UOT655410:UOT655411 UYP655410:UYP655411 VIL655410:VIL655411 VSH655410:VSH655411 WCD655410:WCD655411 WLZ655410:WLZ655411 WVV655410:WVV655411 N720945:N720946 JJ720946:JJ720947 TF720946:TF720947 ADB720946:ADB720947 AMX720946:AMX720947 AWT720946:AWT720947 BGP720946:BGP720947 BQL720946:BQL720947 CAH720946:CAH720947 CKD720946:CKD720947 CTZ720946:CTZ720947 DDV720946:DDV720947 DNR720946:DNR720947 DXN720946:DXN720947 EHJ720946:EHJ720947 ERF720946:ERF720947 FBB720946:FBB720947 FKX720946:FKX720947 FUT720946:FUT720947 GEP720946:GEP720947 GOL720946:GOL720947 GYH720946:GYH720947 HID720946:HID720947 HRZ720946:HRZ720947 IBV720946:IBV720947 ILR720946:ILR720947 IVN720946:IVN720947 JFJ720946:JFJ720947 JPF720946:JPF720947 JZB720946:JZB720947 KIX720946:KIX720947 KST720946:KST720947 LCP720946:LCP720947 LML720946:LML720947 LWH720946:LWH720947 MGD720946:MGD720947 MPZ720946:MPZ720947 MZV720946:MZV720947 NJR720946:NJR720947 NTN720946:NTN720947 ODJ720946:ODJ720947 ONF720946:ONF720947 OXB720946:OXB720947 PGX720946:PGX720947 PQT720946:PQT720947 QAP720946:QAP720947 QKL720946:QKL720947 QUH720946:QUH720947 RED720946:RED720947 RNZ720946:RNZ720947 RXV720946:RXV720947 SHR720946:SHR720947 SRN720946:SRN720947 TBJ720946:TBJ720947 TLF720946:TLF720947 TVB720946:TVB720947 UEX720946:UEX720947 UOT720946:UOT720947 UYP720946:UYP720947 VIL720946:VIL720947 VSH720946:VSH720947 WCD720946:WCD720947 WLZ720946:WLZ720947 WVV720946:WVV720947 N786481:N786482 JJ786482:JJ786483 TF786482:TF786483 ADB786482:ADB786483 AMX786482:AMX786483 AWT786482:AWT786483 BGP786482:BGP786483 BQL786482:BQL786483 CAH786482:CAH786483 CKD786482:CKD786483 CTZ786482:CTZ786483 DDV786482:DDV786483 DNR786482:DNR786483 DXN786482:DXN786483 EHJ786482:EHJ786483 ERF786482:ERF786483 FBB786482:FBB786483 FKX786482:FKX786483 FUT786482:FUT786483 GEP786482:GEP786483 GOL786482:GOL786483 GYH786482:GYH786483 HID786482:HID786483 HRZ786482:HRZ786483 IBV786482:IBV786483 ILR786482:ILR786483 IVN786482:IVN786483 JFJ786482:JFJ786483 JPF786482:JPF786483 JZB786482:JZB786483 KIX786482:KIX786483 KST786482:KST786483 LCP786482:LCP786483 LML786482:LML786483 LWH786482:LWH786483 MGD786482:MGD786483 MPZ786482:MPZ786483 MZV786482:MZV786483 NJR786482:NJR786483 NTN786482:NTN786483 ODJ786482:ODJ786483 ONF786482:ONF786483 OXB786482:OXB786483 PGX786482:PGX786483 PQT786482:PQT786483 QAP786482:QAP786483 QKL786482:QKL786483 QUH786482:QUH786483 RED786482:RED786483 RNZ786482:RNZ786483 RXV786482:RXV786483 SHR786482:SHR786483 SRN786482:SRN786483 TBJ786482:TBJ786483 TLF786482:TLF786483 TVB786482:TVB786483 UEX786482:UEX786483 UOT786482:UOT786483 UYP786482:UYP786483 VIL786482:VIL786483 VSH786482:VSH786483 WCD786482:WCD786483 WLZ786482:WLZ786483 WVV786482:WVV786483 N852017:N852018 JJ852018:JJ852019 TF852018:TF852019 ADB852018:ADB852019 AMX852018:AMX852019 AWT852018:AWT852019 BGP852018:BGP852019 BQL852018:BQL852019 CAH852018:CAH852019 CKD852018:CKD852019 CTZ852018:CTZ852019 DDV852018:DDV852019 DNR852018:DNR852019 DXN852018:DXN852019 EHJ852018:EHJ852019 ERF852018:ERF852019 FBB852018:FBB852019 FKX852018:FKX852019 FUT852018:FUT852019 GEP852018:GEP852019 GOL852018:GOL852019 GYH852018:GYH852019 HID852018:HID852019 HRZ852018:HRZ852019 IBV852018:IBV852019 ILR852018:ILR852019 IVN852018:IVN852019 JFJ852018:JFJ852019 JPF852018:JPF852019 JZB852018:JZB852019 KIX852018:KIX852019 KST852018:KST852019 LCP852018:LCP852019 LML852018:LML852019 LWH852018:LWH852019 MGD852018:MGD852019 MPZ852018:MPZ852019 MZV852018:MZV852019 NJR852018:NJR852019 NTN852018:NTN852019 ODJ852018:ODJ852019 ONF852018:ONF852019 OXB852018:OXB852019 PGX852018:PGX852019 PQT852018:PQT852019 QAP852018:QAP852019 QKL852018:QKL852019 QUH852018:QUH852019 RED852018:RED852019 RNZ852018:RNZ852019 RXV852018:RXV852019 SHR852018:SHR852019 SRN852018:SRN852019 TBJ852018:TBJ852019 TLF852018:TLF852019 TVB852018:TVB852019 UEX852018:UEX852019 UOT852018:UOT852019 UYP852018:UYP852019 VIL852018:VIL852019 VSH852018:VSH852019 WCD852018:WCD852019 WLZ852018:WLZ852019 WVV852018:WVV852019 N917553:N917554 JJ917554:JJ917555 TF917554:TF917555 ADB917554:ADB917555 AMX917554:AMX917555 AWT917554:AWT917555 BGP917554:BGP917555 BQL917554:BQL917555 CAH917554:CAH917555 CKD917554:CKD917555 CTZ917554:CTZ917555 DDV917554:DDV917555 DNR917554:DNR917555 DXN917554:DXN917555 EHJ917554:EHJ917555 ERF917554:ERF917555 FBB917554:FBB917555 FKX917554:FKX917555 FUT917554:FUT917555 GEP917554:GEP917555 GOL917554:GOL917555 GYH917554:GYH917555 HID917554:HID917555 HRZ917554:HRZ917555 IBV917554:IBV917555 ILR917554:ILR917555 IVN917554:IVN917555 JFJ917554:JFJ917555 JPF917554:JPF917555 JZB917554:JZB917555 KIX917554:KIX917555 KST917554:KST917555 LCP917554:LCP917555 LML917554:LML917555 LWH917554:LWH917555 MGD917554:MGD917555 MPZ917554:MPZ917555 MZV917554:MZV917555 NJR917554:NJR917555 NTN917554:NTN917555 ODJ917554:ODJ917555 ONF917554:ONF917555 OXB917554:OXB917555 PGX917554:PGX917555 PQT917554:PQT917555 QAP917554:QAP917555 QKL917554:QKL917555 QUH917554:QUH917555 RED917554:RED917555 RNZ917554:RNZ917555 RXV917554:RXV917555 SHR917554:SHR917555 SRN917554:SRN917555 TBJ917554:TBJ917555 TLF917554:TLF917555 TVB917554:TVB917555 UEX917554:UEX917555 UOT917554:UOT917555 UYP917554:UYP917555 VIL917554:VIL917555 VSH917554:VSH917555 WCD917554:WCD917555 WLZ917554:WLZ917555 WVV917554:WVV917555 N983089:N983090 JJ983090:JJ983091 TF983090:TF983091 ADB983090:ADB983091 AMX983090:AMX983091 AWT983090:AWT983091 BGP983090:BGP983091 BQL983090:BQL983091 CAH983090:CAH983091 CKD983090:CKD983091 CTZ983090:CTZ983091 DDV983090:DDV983091 DNR983090:DNR983091 DXN983090:DXN983091 EHJ983090:EHJ983091 ERF983090:ERF983091 FBB983090:FBB983091 FKX983090:FKX983091 FUT983090:FUT983091 GEP983090:GEP983091 GOL983090:GOL983091 GYH983090:GYH983091 HID983090:HID983091 HRZ983090:HRZ983091 IBV983090:IBV983091 ILR983090:ILR983091 IVN983090:IVN983091 JFJ983090:JFJ983091 JPF983090:JPF983091 JZB983090:JZB983091 KIX983090:KIX983091 KST983090:KST983091 LCP983090:LCP983091 LML983090:LML983091 LWH983090:LWH983091 MGD983090:MGD983091 MPZ983090:MPZ983091 MZV983090:MZV983091 NJR983090:NJR983091 NTN983090:NTN983091 ODJ983090:ODJ983091 ONF983090:ONF983091 OXB983090:OXB983091 PGX983090:PGX983091 PQT983090:PQT983091 QAP983090:QAP983091 QKL983090:QKL983091 QUH983090:QUH983091 RED983090:RED983091 RNZ983090:RNZ983091 RXV983090:RXV983091 SHR983090:SHR983091 SRN983090:SRN983091 TBJ983090:TBJ983091 TLF983090:TLF983091 TVB983090:TVB983091 UEX983090:UEX983091 UOT983090:UOT983091 UYP983090:UYP983091 VIL983090:VIL983091 VSH983090:VSH983091 WCD983090:WCD983091 WLZ983090:WLZ983091 WVV983090:WVV983091 RXV42:RXV43 JJ51:JJ52 TF51:TF52 ADB51:ADB52 AMX51:AMX52 AWT51:AWT52 BGP51:BGP52 BQL51:BQL52 CAH51:CAH52 CKD51:CKD52 CTZ51:CTZ52 DDV51:DDV52 DNR51:DNR52 DXN51:DXN52 EHJ51:EHJ52 ERF51:ERF52 FBB51:FBB52 FKX51:FKX52 FUT51:FUT52 GEP51:GEP52 GOL51:GOL52 GYH51:GYH52 HID51:HID52 HRZ51:HRZ52 IBV51:IBV52 ILR51:ILR52 IVN51:IVN52 JFJ51:JFJ52 JPF51:JPF52 JZB51:JZB52 KIX51:KIX52 KST51:KST52 LCP51:LCP52 LML51:LML52 LWH51:LWH52 MGD51:MGD52 MPZ51:MPZ52 MZV51:MZV52 NJR51:NJR52 NTN51:NTN52 ODJ51:ODJ52 ONF51:ONF52 OXB51:OXB52 PGX51:PGX52 PQT51:PQT52 QAP51:QAP52 QKL51:QKL52 QUH51:QUH52 RED51:RED52 RNZ51:RNZ52 RXV51:RXV52 SHR51:SHR52 SRN51:SRN52 TBJ51:TBJ52 TLF51:TLF52 TVB51:TVB52 UEX51:UEX52 UOT51:UOT52 UYP51:UYP52 VIL51:VIL52 VSH51:VSH52 WCD51:WCD52 WLZ51:WLZ52 WVV51:WVV52 N65588:N65589 JJ65589:JJ65590 TF65589:TF65590 ADB65589:ADB65590 AMX65589:AMX65590 AWT65589:AWT65590 BGP65589:BGP65590 BQL65589:BQL65590 CAH65589:CAH65590 CKD65589:CKD65590 CTZ65589:CTZ65590 DDV65589:DDV65590 DNR65589:DNR65590 DXN65589:DXN65590 EHJ65589:EHJ65590 ERF65589:ERF65590 FBB65589:FBB65590 FKX65589:FKX65590 FUT65589:FUT65590 GEP65589:GEP65590 GOL65589:GOL65590 GYH65589:GYH65590 HID65589:HID65590 HRZ65589:HRZ65590 IBV65589:IBV65590 ILR65589:ILR65590 IVN65589:IVN65590 JFJ65589:JFJ65590 JPF65589:JPF65590 JZB65589:JZB65590 KIX65589:KIX65590 KST65589:KST65590 LCP65589:LCP65590 LML65589:LML65590 LWH65589:LWH65590 MGD65589:MGD65590 MPZ65589:MPZ65590 MZV65589:MZV65590 NJR65589:NJR65590 NTN65589:NTN65590 ODJ65589:ODJ65590 ONF65589:ONF65590 OXB65589:OXB65590 PGX65589:PGX65590 PQT65589:PQT65590 QAP65589:QAP65590 QKL65589:QKL65590 QUH65589:QUH65590 RED65589:RED65590 RNZ65589:RNZ65590 RXV65589:RXV65590 SHR65589:SHR65590 SRN65589:SRN65590 TBJ65589:TBJ65590 TLF65589:TLF65590 TVB65589:TVB65590 UEX65589:UEX65590 UOT65589:UOT65590 UYP65589:UYP65590 VIL65589:VIL65590 VSH65589:VSH65590 WCD65589:WCD65590 WLZ65589:WLZ65590 WVV65589:WVV65590 N131124:N131125 JJ131125:JJ131126 TF131125:TF131126 ADB131125:ADB131126 AMX131125:AMX131126 AWT131125:AWT131126 BGP131125:BGP131126 BQL131125:BQL131126 CAH131125:CAH131126 CKD131125:CKD131126 CTZ131125:CTZ131126 DDV131125:DDV131126 DNR131125:DNR131126 DXN131125:DXN131126 EHJ131125:EHJ131126 ERF131125:ERF131126 FBB131125:FBB131126 FKX131125:FKX131126 FUT131125:FUT131126 GEP131125:GEP131126 GOL131125:GOL131126 GYH131125:GYH131126 HID131125:HID131126 HRZ131125:HRZ131126 IBV131125:IBV131126 ILR131125:ILR131126 IVN131125:IVN131126 JFJ131125:JFJ131126 JPF131125:JPF131126 JZB131125:JZB131126 KIX131125:KIX131126 KST131125:KST131126 LCP131125:LCP131126 LML131125:LML131126 LWH131125:LWH131126 MGD131125:MGD131126 MPZ131125:MPZ131126 MZV131125:MZV131126 NJR131125:NJR131126 NTN131125:NTN131126 ODJ131125:ODJ131126 ONF131125:ONF131126 OXB131125:OXB131126 PGX131125:PGX131126 PQT131125:PQT131126 QAP131125:QAP131126 QKL131125:QKL131126 QUH131125:QUH131126 RED131125:RED131126 RNZ131125:RNZ131126 RXV131125:RXV131126 SHR131125:SHR131126 SRN131125:SRN131126 TBJ131125:TBJ131126 TLF131125:TLF131126 TVB131125:TVB131126 UEX131125:UEX131126 UOT131125:UOT131126 UYP131125:UYP131126 VIL131125:VIL131126 VSH131125:VSH131126 WCD131125:WCD131126 WLZ131125:WLZ131126 WVV131125:WVV131126 N196660:N196661 JJ196661:JJ196662 TF196661:TF196662 ADB196661:ADB196662 AMX196661:AMX196662 AWT196661:AWT196662 BGP196661:BGP196662 BQL196661:BQL196662 CAH196661:CAH196662 CKD196661:CKD196662 CTZ196661:CTZ196662 DDV196661:DDV196662 DNR196661:DNR196662 DXN196661:DXN196662 EHJ196661:EHJ196662 ERF196661:ERF196662 FBB196661:FBB196662 FKX196661:FKX196662 FUT196661:FUT196662 GEP196661:GEP196662 GOL196661:GOL196662 GYH196661:GYH196662 HID196661:HID196662 HRZ196661:HRZ196662 IBV196661:IBV196662 ILR196661:ILR196662 IVN196661:IVN196662 JFJ196661:JFJ196662 JPF196661:JPF196662 JZB196661:JZB196662 KIX196661:KIX196662 KST196661:KST196662 LCP196661:LCP196662 LML196661:LML196662 LWH196661:LWH196662 MGD196661:MGD196662 MPZ196661:MPZ196662 MZV196661:MZV196662 NJR196661:NJR196662 NTN196661:NTN196662 ODJ196661:ODJ196662 ONF196661:ONF196662 OXB196661:OXB196662 PGX196661:PGX196662 PQT196661:PQT196662 QAP196661:QAP196662 QKL196661:QKL196662 QUH196661:QUH196662 RED196661:RED196662 RNZ196661:RNZ196662 RXV196661:RXV196662 SHR196661:SHR196662 SRN196661:SRN196662 TBJ196661:TBJ196662 TLF196661:TLF196662 TVB196661:TVB196662 UEX196661:UEX196662 UOT196661:UOT196662 UYP196661:UYP196662 VIL196661:VIL196662 VSH196661:VSH196662 WCD196661:WCD196662 WLZ196661:WLZ196662 WVV196661:WVV196662 N262196:N262197 JJ262197:JJ262198 TF262197:TF262198 ADB262197:ADB262198 AMX262197:AMX262198 AWT262197:AWT262198 BGP262197:BGP262198 BQL262197:BQL262198 CAH262197:CAH262198 CKD262197:CKD262198 CTZ262197:CTZ262198 DDV262197:DDV262198 DNR262197:DNR262198 DXN262197:DXN262198 EHJ262197:EHJ262198 ERF262197:ERF262198 FBB262197:FBB262198 FKX262197:FKX262198 FUT262197:FUT262198 GEP262197:GEP262198 GOL262197:GOL262198 GYH262197:GYH262198 HID262197:HID262198 HRZ262197:HRZ262198 IBV262197:IBV262198 ILR262197:ILR262198 IVN262197:IVN262198 JFJ262197:JFJ262198 JPF262197:JPF262198 JZB262197:JZB262198 KIX262197:KIX262198 KST262197:KST262198 LCP262197:LCP262198 LML262197:LML262198 LWH262197:LWH262198 MGD262197:MGD262198 MPZ262197:MPZ262198 MZV262197:MZV262198 NJR262197:NJR262198 NTN262197:NTN262198 ODJ262197:ODJ262198 ONF262197:ONF262198 OXB262197:OXB262198 PGX262197:PGX262198 PQT262197:PQT262198 QAP262197:QAP262198 QKL262197:QKL262198 QUH262197:QUH262198 RED262197:RED262198 RNZ262197:RNZ262198 RXV262197:RXV262198 SHR262197:SHR262198 SRN262197:SRN262198 TBJ262197:TBJ262198 TLF262197:TLF262198 TVB262197:TVB262198 UEX262197:UEX262198 UOT262197:UOT262198 UYP262197:UYP262198 VIL262197:VIL262198 VSH262197:VSH262198 WCD262197:WCD262198 WLZ262197:WLZ262198 WVV262197:WVV262198 N327732:N327733 JJ327733:JJ327734 TF327733:TF327734 ADB327733:ADB327734 AMX327733:AMX327734 AWT327733:AWT327734 BGP327733:BGP327734 BQL327733:BQL327734 CAH327733:CAH327734 CKD327733:CKD327734 CTZ327733:CTZ327734 DDV327733:DDV327734 DNR327733:DNR327734 DXN327733:DXN327734 EHJ327733:EHJ327734 ERF327733:ERF327734 FBB327733:FBB327734 FKX327733:FKX327734 FUT327733:FUT327734 GEP327733:GEP327734 GOL327733:GOL327734 GYH327733:GYH327734 HID327733:HID327734 HRZ327733:HRZ327734 IBV327733:IBV327734 ILR327733:ILR327734 IVN327733:IVN327734 JFJ327733:JFJ327734 JPF327733:JPF327734 JZB327733:JZB327734 KIX327733:KIX327734 KST327733:KST327734 LCP327733:LCP327734 LML327733:LML327734 LWH327733:LWH327734 MGD327733:MGD327734 MPZ327733:MPZ327734 MZV327733:MZV327734 NJR327733:NJR327734 NTN327733:NTN327734 ODJ327733:ODJ327734 ONF327733:ONF327734 OXB327733:OXB327734 PGX327733:PGX327734 PQT327733:PQT327734 QAP327733:QAP327734 QKL327733:QKL327734 QUH327733:QUH327734 RED327733:RED327734 RNZ327733:RNZ327734 RXV327733:RXV327734 SHR327733:SHR327734 SRN327733:SRN327734 TBJ327733:TBJ327734 TLF327733:TLF327734 TVB327733:TVB327734 UEX327733:UEX327734 UOT327733:UOT327734 UYP327733:UYP327734 VIL327733:VIL327734 VSH327733:VSH327734 WCD327733:WCD327734 WLZ327733:WLZ327734 WVV327733:WVV327734 N393268:N393269 JJ393269:JJ393270 TF393269:TF393270 ADB393269:ADB393270 AMX393269:AMX393270 AWT393269:AWT393270 BGP393269:BGP393270 BQL393269:BQL393270 CAH393269:CAH393270 CKD393269:CKD393270 CTZ393269:CTZ393270 DDV393269:DDV393270 DNR393269:DNR393270 DXN393269:DXN393270 EHJ393269:EHJ393270 ERF393269:ERF393270 FBB393269:FBB393270 FKX393269:FKX393270 FUT393269:FUT393270 GEP393269:GEP393270 GOL393269:GOL393270 GYH393269:GYH393270 HID393269:HID393270 HRZ393269:HRZ393270 IBV393269:IBV393270 ILR393269:ILR393270 IVN393269:IVN393270 JFJ393269:JFJ393270 JPF393269:JPF393270 JZB393269:JZB393270 KIX393269:KIX393270 KST393269:KST393270 LCP393269:LCP393270 LML393269:LML393270 LWH393269:LWH393270 MGD393269:MGD393270 MPZ393269:MPZ393270 MZV393269:MZV393270 NJR393269:NJR393270 NTN393269:NTN393270 ODJ393269:ODJ393270 ONF393269:ONF393270 OXB393269:OXB393270 PGX393269:PGX393270 PQT393269:PQT393270 QAP393269:QAP393270 QKL393269:QKL393270 QUH393269:QUH393270 RED393269:RED393270 RNZ393269:RNZ393270 RXV393269:RXV393270 SHR393269:SHR393270 SRN393269:SRN393270 TBJ393269:TBJ393270 TLF393269:TLF393270 TVB393269:TVB393270 UEX393269:UEX393270 UOT393269:UOT393270 UYP393269:UYP393270 VIL393269:VIL393270 VSH393269:VSH393270 WCD393269:WCD393270 WLZ393269:WLZ393270 WVV393269:WVV393270 N458804:N458805 JJ458805:JJ458806 TF458805:TF458806 ADB458805:ADB458806 AMX458805:AMX458806 AWT458805:AWT458806 BGP458805:BGP458806 BQL458805:BQL458806 CAH458805:CAH458806 CKD458805:CKD458806 CTZ458805:CTZ458806 DDV458805:DDV458806 DNR458805:DNR458806 DXN458805:DXN458806 EHJ458805:EHJ458806 ERF458805:ERF458806 FBB458805:FBB458806 FKX458805:FKX458806 FUT458805:FUT458806 GEP458805:GEP458806 GOL458805:GOL458806 GYH458805:GYH458806 HID458805:HID458806 HRZ458805:HRZ458806 IBV458805:IBV458806 ILR458805:ILR458806 IVN458805:IVN458806 JFJ458805:JFJ458806 JPF458805:JPF458806 JZB458805:JZB458806 KIX458805:KIX458806 KST458805:KST458806 LCP458805:LCP458806 LML458805:LML458806 LWH458805:LWH458806 MGD458805:MGD458806 MPZ458805:MPZ458806 MZV458805:MZV458806 NJR458805:NJR458806 NTN458805:NTN458806 ODJ458805:ODJ458806 ONF458805:ONF458806 OXB458805:OXB458806 PGX458805:PGX458806 PQT458805:PQT458806 QAP458805:QAP458806 QKL458805:QKL458806 QUH458805:QUH458806 RED458805:RED458806 RNZ458805:RNZ458806 RXV458805:RXV458806 SHR458805:SHR458806 SRN458805:SRN458806 TBJ458805:TBJ458806 TLF458805:TLF458806 TVB458805:TVB458806 UEX458805:UEX458806 UOT458805:UOT458806 UYP458805:UYP458806 VIL458805:VIL458806 VSH458805:VSH458806 WCD458805:WCD458806 WLZ458805:WLZ458806 WVV458805:WVV458806 N524340:N524341 JJ524341:JJ524342 TF524341:TF524342 ADB524341:ADB524342 AMX524341:AMX524342 AWT524341:AWT524342 BGP524341:BGP524342 BQL524341:BQL524342 CAH524341:CAH524342 CKD524341:CKD524342 CTZ524341:CTZ524342 DDV524341:DDV524342 DNR524341:DNR524342 DXN524341:DXN524342 EHJ524341:EHJ524342 ERF524341:ERF524342 FBB524341:FBB524342 FKX524341:FKX524342 FUT524341:FUT524342 GEP524341:GEP524342 GOL524341:GOL524342 GYH524341:GYH524342 HID524341:HID524342 HRZ524341:HRZ524342 IBV524341:IBV524342 ILR524341:ILR524342 IVN524341:IVN524342 JFJ524341:JFJ524342 JPF524341:JPF524342 JZB524341:JZB524342 KIX524341:KIX524342 KST524341:KST524342 LCP524341:LCP524342 LML524341:LML524342 LWH524341:LWH524342 MGD524341:MGD524342 MPZ524341:MPZ524342 MZV524341:MZV524342 NJR524341:NJR524342 NTN524341:NTN524342 ODJ524341:ODJ524342 ONF524341:ONF524342 OXB524341:OXB524342 PGX524341:PGX524342 PQT524341:PQT524342 QAP524341:QAP524342 QKL524341:QKL524342 QUH524341:QUH524342 RED524341:RED524342 RNZ524341:RNZ524342 RXV524341:RXV524342 SHR524341:SHR524342 SRN524341:SRN524342 TBJ524341:TBJ524342 TLF524341:TLF524342 TVB524341:TVB524342 UEX524341:UEX524342 UOT524341:UOT524342 UYP524341:UYP524342 VIL524341:VIL524342 VSH524341:VSH524342 WCD524341:WCD524342 WLZ524341:WLZ524342 WVV524341:WVV524342 N589876:N589877 JJ589877:JJ589878 TF589877:TF589878 ADB589877:ADB589878 AMX589877:AMX589878 AWT589877:AWT589878 BGP589877:BGP589878 BQL589877:BQL589878 CAH589877:CAH589878 CKD589877:CKD589878 CTZ589877:CTZ589878 DDV589877:DDV589878 DNR589877:DNR589878 DXN589877:DXN589878 EHJ589877:EHJ589878 ERF589877:ERF589878 FBB589877:FBB589878 FKX589877:FKX589878 FUT589877:FUT589878 GEP589877:GEP589878 GOL589877:GOL589878 GYH589877:GYH589878 HID589877:HID589878 HRZ589877:HRZ589878 IBV589877:IBV589878 ILR589877:ILR589878 IVN589877:IVN589878 JFJ589877:JFJ589878 JPF589877:JPF589878 JZB589877:JZB589878 KIX589877:KIX589878 KST589877:KST589878 LCP589877:LCP589878 LML589877:LML589878 LWH589877:LWH589878 MGD589877:MGD589878 MPZ589877:MPZ589878 MZV589877:MZV589878 NJR589877:NJR589878 NTN589877:NTN589878 ODJ589877:ODJ589878 ONF589877:ONF589878 OXB589877:OXB589878 PGX589877:PGX589878 PQT589877:PQT589878 QAP589877:QAP589878 QKL589877:QKL589878 QUH589877:QUH589878 RED589877:RED589878 RNZ589877:RNZ589878 RXV589877:RXV589878 SHR589877:SHR589878 SRN589877:SRN589878 TBJ589877:TBJ589878 TLF589877:TLF589878 TVB589877:TVB589878 UEX589877:UEX589878 UOT589877:UOT589878 UYP589877:UYP589878 VIL589877:VIL589878 VSH589877:VSH589878 WCD589877:WCD589878 WLZ589877:WLZ589878 WVV589877:WVV589878 N655412:N655413 JJ655413:JJ655414 TF655413:TF655414 ADB655413:ADB655414 AMX655413:AMX655414 AWT655413:AWT655414 BGP655413:BGP655414 BQL655413:BQL655414 CAH655413:CAH655414 CKD655413:CKD655414 CTZ655413:CTZ655414 DDV655413:DDV655414 DNR655413:DNR655414 DXN655413:DXN655414 EHJ655413:EHJ655414 ERF655413:ERF655414 FBB655413:FBB655414 FKX655413:FKX655414 FUT655413:FUT655414 GEP655413:GEP655414 GOL655413:GOL655414 GYH655413:GYH655414 HID655413:HID655414 HRZ655413:HRZ655414 IBV655413:IBV655414 ILR655413:ILR655414 IVN655413:IVN655414 JFJ655413:JFJ655414 JPF655413:JPF655414 JZB655413:JZB655414 KIX655413:KIX655414 KST655413:KST655414 LCP655413:LCP655414 LML655413:LML655414 LWH655413:LWH655414 MGD655413:MGD655414 MPZ655413:MPZ655414 MZV655413:MZV655414 NJR655413:NJR655414 NTN655413:NTN655414 ODJ655413:ODJ655414 ONF655413:ONF655414 OXB655413:OXB655414 PGX655413:PGX655414 PQT655413:PQT655414 QAP655413:QAP655414 QKL655413:QKL655414 QUH655413:QUH655414 RED655413:RED655414 RNZ655413:RNZ655414 RXV655413:RXV655414 SHR655413:SHR655414 SRN655413:SRN655414 TBJ655413:TBJ655414 TLF655413:TLF655414 TVB655413:TVB655414 UEX655413:UEX655414 UOT655413:UOT655414 UYP655413:UYP655414 VIL655413:VIL655414 VSH655413:VSH655414 WCD655413:WCD655414 WLZ655413:WLZ655414 WVV655413:WVV655414 N720948:N720949 JJ720949:JJ720950 TF720949:TF720950 ADB720949:ADB720950 AMX720949:AMX720950 AWT720949:AWT720950 BGP720949:BGP720950 BQL720949:BQL720950 CAH720949:CAH720950 CKD720949:CKD720950 CTZ720949:CTZ720950 DDV720949:DDV720950 DNR720949:DNR720950 DXN720949:DXN720950 EHJ720949:EHJ720950 ERF720949:ERF720950 FBB720949:FBB720950 FKX720949:FKX720950 FUT720949:FUT720950 GEP720949:GEP720950 GOL720949:GOL720950 GYH720949:GYH720950 HID720949:HID720950 HRZ720949:HRZ720950 IBV720949:IBV720950 ILR720949:ILR720950 IVN720949:IVN720950 JFJ720949:JFJ720950 JPF720949:JPF720950 JZB720949:JZB720950 KIX720949:KIX720950 KST720949:KST720950 LCP720949:LCP720950 LML720949:LML720950 LWH720949:LWH720950 MGD720949:MGD720950 MPZ720949:MPZ720950 MZV720949:MZV720950 NJR720949:NJR720950 NTN720949:NTN720950 ODJ720949:ODJ720950 ONF720949:ONF720950 OXB720949:OXB720950 PGX720949:PGX720950 PQT720949:PQT720950 QAP720949:QAP720950 QKL720949:QKL720950 QUH720949:QUH720950 RED720949:RED720950 RNZ720949:RNZ720950 RXV720949:RXV720950 SHR720949:SHR720950 SRN720949:SRN720950 TBJ720949:TBJ720950 TLF720949:TLF720950 TVB720949:TVB720950 UEX720949:UEX720950 UOT720949:UOT720950 UYP720949:UYP720950 VIL720949:VIL720950 VSH720949:VSH720950 WCD720949:WCD720950 WLZ720949:WLZ720950 WVV720949:WVV720950 N786484:N786485 JJ786485:JJ786486 TF786485:TF786486 ADB786485:ADB786486 AMX786485:AMX786486 AWT786485:AWT786486 BGP786485:BGP786486 BQL786485:BQL786486 CAH786485:CAH786486 CKD786485:CKD786486 CTZ786485:CTZ786486 DDV786485:DDV786486 DNR786485:DNR786486 DXN786485:DXN786486 EHJ786485:EHJ786486 ERF786485:ERF786486 FBB786485:FBB786486 FKX786485:FKX786486 FUT786485:FUT786486 GEP786485:GEP786486 GOL786485:GOL786486 GYH786485:GYH786486 HID786485:HID786486 HRZ786485:HRZ786486 IBV786485:IBV786486 ILR786485:ILR786486 IVN786485:IVN786486 JFJ786485:JFJ786486 JPF786485:JPF786486 JZB786485:JZB786486 KIX786485:KIX786486 KST786485:KST786486 LCP786485:LCP786486 LML786485:LML786486 LWH786485:LWH786486 MGD786485:MGD786486 MPZ786485:MPZ786486 MZV786485:MZV786486 NJR786485:NJR786486 NTN786485:NTN786486 ODJ786485:ODJ786486 ONF786485:ONF786486 OXB786485:OXB786486 PGX786485:PGX786486 PQT786485:PQT786486 QAP786485:QAP786486 QKL786485:QKL786486 QUH786485:QUH786486 RED786485:RED786486 RNZ786485:RNZ786486 RXV786485:RXV786486 SHR786485:SHR786486 SRN786485:SRN786486 TBJ786485:TBJ786486 TLF786485:TLF786486 TVB786485:TVB786486 UEX786485:UEX786486 UOT786485:UOT786486 UYP786485:UYP786486 VIL786485:VIL786486 VSH786485:VSH786486 WCD786485:WCD786486 WLZ786485:WLZ786486 WVV786485:WVV786486 N852020:N852021 JJ852021:JJ852022 TF852021:TF852022 ADB852021:ADB852022 AMX852021:AMX852022 AWT852021:AWT852022 BGP852021:BGP852022 BQL852021:BQL852022 CAH852021:CAH852022 CKD852021:CKD852022 CTZ852021:CTZ852022 DDV852021:DDV852022 DNR852021:DNR852022 DXN852021:DXN852022 EHJ852021:EHJ852022 ERF852021:ERF852022 FBB852021:FBB852022 FKX852021:FKX852022 FUT852021:FUT852022 GEP852021:GEP852022 GOL852021:GOL852022 GYH852021:GYH852022 HID852021:HID852022 HRZ852021:HRZ852022 IBV852021:IBV852022 ILR852021:ILR852022 IVN852021:IVN852022 JFJ852021:JFJ852022 JPF852021:JPF852022 JZB852021:JZB852022 KIX852021:KIX852022 KST852021:KST852022 LCP852021:LCP852022 LML852021:LML852022 LWH852021:LWH852022 MGD852021:MGD852022 MPZ852021:MPZ852022 MZV852021:MZV852022 NJR852021:NJR852022 NTN852021:NTN852022 ODJ852021:ODJ852022 ONF852021:ONF852022 OXB852021:OXB852022 PGX852021:PGX852022 PQT852021:PQT852022 QAP852021:QAP852022 QKL852021:QKL852022 QUH852021:QUH852022 RED852021:RED852022 RNZ852021:RNZ852022 RXV852021:RXV852022 SHR852021:SHR852022 SRN852021:SRN852022 TBJ852021:TBJ852022 TLF852021:TLF852022 TVB852021:TVB852022 UEX852021:UEX852022 UOT852021:UOT852022 UYP852021:UYP852022 VIL852021:VIL852022 VSH852021:VSH852022 WCD852021:WCD852022 WLZ852021:WLZ852022 WVV852021:WVV852022 N917556:N917557 JJ917557:JJ917558 TF917557:TF917558 ADB917557:ADB917558 AMX917557:AMX917558 AWT917557:AWT917558 BGP917557:BGP917558 BQL917557:BQL917558 CAH917557:CAH917558 CKD917557:CKD917558 CTZ917557:CTZ917558 DDV917557:DDV917558 DNR917557:DNR917558 DXN917557:DXN917558 EHJ917557:EHJ917558 ERF917557:ERF917558 FBB917557:FBB917558 FKX917557:FKX917558 FUT917557:FUT917558 GEP917557:GEP917558 GOL917557:GOL917558 GYH917557:GYH917558 HID917557:HID917558 HRZ917557:HRZ917558 IBV917557:IBV917558 ILR917557:ILR917558 IVN917557:IVN917558 JFJ917557:JFJ917558 JPF917557:JPF917558 JZB917557:JZB917558 KIX917557:KIX917558 KST917557:KST917558 LCP917557:LCP917558 LML917557:LML917558 LWH917557:LWH917558 MGD917557:MGD917558 MPZ917557:MPZ917558 MZV917557:MZV917558 NJR917557:NJR917558 NTN917557:NTN917558 ODJ917557:ODJ917558 ONF917557:ONF917558 OXB917557:OXB917558 PGX917557:PGX917558 PQT917557:PQT917558 QAP917557:QAP917558 QKL917557:QKL917558 QUH917557:QUH917558 RED917557:RED917558 RNZ917557:RNZ917558 RXV917557:RXV917558 SHR917557:SHR917558 SRN917557:SRN917558 TBJ917557:TBJ917558 TLF917557:TLF917558 TVB917557:TVB917558 UEX917557:UEX917558 UOT917557:UOT917558 UYP917557:UYP917558 VIL917557:VIL917558 VSH917557:VSH917558 WCD917557:WCD917558 WLZ917557:WLZ917558 WVV917557:WVV917558 N983092:N983093 JJ983093:JJ983094 TF983093:TF983094 ADB983093:ADB983094 AMX983093:AMX983094 AWT983093:AWT983094 BGP983093:BGP983094 BQL983093:BQL983094 CAH983093:CAH983094 CKD983093:CKD983094 CTZ983093:CTZ983094 DDV983093:DDV983094 DNR983093:DNR983094 DXN983093:DXN983094 EHJ983093:EHJ983094 ERF983093:ERF983094 FBB983093:FBB983094 FKX983093:FKX983094 FUT983093:FUT983094 GEP983093:GEP983094 GOL983093:GOL983094 GYH983093:GYH983094 HID983093:HID983094 HRZ983093:HRZ983094 IBV983093:IBV983094 ILR983093:ILR983094 IVN983093:IVN983094 JFJ983093:JFJ983094 JPF983093:JPF983094 JZB983093:JZB983094 KIX983093:KIX983094 KST983093:KST983094 LCP983093:LCP983094 LML983093:LML983094 LWH983093:LWH983094 MGD983093:MGD983094 MPZ983093:MPZ983094 MZV983093:MZV983094 NJR983093:NJR983094 NTN983093:NTN983094 ODJ983093:ODJ983094 ONF983093:ONF983094 OXB983093:OXB983094 PGX983093:PGX983094 PQT983093:PQT983094 QAP983093:QAP983094 QKL983093:QKL983094 QUH983093:QUH983094 RED983093:RED983094 RNZ983093:RNZ983094 RXV983093:RXV983094 SHR983093:SHR983094 SRN983093:SRN983094 TBJ983093:TBJ983094 TLF983093:TLF983094 TVB983093:TVB983094 UEX983093:UEX983094 UOT983093:UOT983094 UYP983093:UYP983094 VIL983093:VIL983094 VSH983093:VSH983094 WCD983093:WCD983094 WLZ983093:WLZ983094 WVV983093:WVV983094 RNZ42:RNZ43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N65591:N65592 JJ65592:JJ65593 TF65592:TF65593 ADB65592:ADB65593 AMX65592:AMX65593 AWT65592:AWT65593 BGP65592:BGP65593 BQL65592:BQL65593 CAH65592:CAH65593 CKD65592:CKD65593 CTZ65592:CTZ65593 DDV65592:DDV65593 DNR65592:DNR65593 DXN65592:DXN65593 EHJ65592:EHJ65593 ERF65592:ERF65593 FBB65592:FBB65593 FKX65592:FKX65593 FUT65592:FUT65593 GEP65592:GEP65593 GOL65592:GOL65593 GYH65592:GYH65593 HID65592:HID65593 HRZ65592:HRZ65593 IBV65592:IBV65593 ILR65592:ILR65593 IVN65592:IVN65593 JFJ65592:JFJ65593 JPF65592:JPF65593 JZB65592:JZB65593 KIX65592:KIX65593 KST65592:KST65593 LCP65592:LCP65593 LML65592:LML65593 LWH65592:LWH65593 MGD65592:MGD65593 MPZ65592:MPZ65593 MZV65592:MZV65593 NJR65592:NJR65593 NTN65592:NTN65593 ODJ65592:ODJ65593 ONF65592:ONF65593 OXB65592:OXB65593 PGX65592:PGX65593 PQT65592:PQT65593 QAP65592:QAP65593 QKL65592:QKL65593 QUH65592:QUH65593 RED65592:RED65593 RNZ65592:RNZ65593 RXV65592:RXV65593 SHR65592:SHR65593 SRN65592:SRN65593 TBJ65592:TBJ65593 TLF65592:TLF65593 TVB65592:TVB65593 UEX65592:UEX65593 UOT65592:UOT65593 UYP65592:UYP65593 VIL65592:VIL65593 VSH65592:VSH65593 WCD65592:WCD65593 WLZ65592:WLZ65593 WVV65592:WVV65593 N131127:N131128 JJ131128:JJ131129 TF131128:TF131129 ADB131128:ADB131129 AMX131128:AMX131129 AWT131128:AWT131129 BGP131128:BGP131129 BQL131128:BQL131129 CAH131128:CAH131129 CKD131128:CKD131129 CTZ131128:CTZ131129 DDV131128:DDV131129 DNR131128:DNR131129 DXN131128:DXN131129 EHJ131128:EHJ131129 ERF131128:ERF131129 FBB131128:FBB131129 FKX131128:FKX131129 FUT131128:FUT131129 GEP131128:GEP131129 GOL131128:GOL131129 GYH131128:GYH131129 HID131128:HID131129 HRZ131128:HRZ131129 IBV131128:IBV131129 ILR131128:ILR131129 IVN131128:IVN131129 JFJ131128:JFJ131129 JPF131128:JPF131129 JZB131128:JZB131129 KIX131128:KIX131129 KST131128:KST131129 LCP131128:LCP131129 LML131128:LML131129 LWH131128:LWH131129 MGD131128:MGD131129 MPZ131128:MPZ131129 MZV131128:MZV131129 NJR131128:NJR131129 NTN131128:NTN131129 ODJ131128:ODJ131129 ONF131128:ONF131129 OXB131128:OXB131129 PGX131128:PGX131129 PQT131128:PQT131129 QAP131128:QAP131129 QKL131128:QKL131129 QUH131128:QUH131129 RED131128:RED131129 RNZ131128:RNZ131129 RXV131128:RXV131129 SHR131128:SHR131129 SRN131128:SRN131129 TBJ131128:TBJ131129 TLF131128:TLF131129 TVB131128:TVB131129 UEX131128:UEX131129 UOT131128:UOT131129 UYP131128:UYP131129 VIL131128:VIL131129 VSH131128:VSH131129 WCD131128:WCD131129 WLZ131128:WLZ131129 WVV131128:WVV131129 N196663:N196664 JJ196664:JJ196665 TF196664:TF196665 ADB196664:ADB196665 AMX196664:AMX196665 AWT196664:AWT196665 BGP196664:BGP196665 BQL196664:BQL196665 CAH196664:CAH196665 CKD196664:CKD196665 CTZ196664:CTZ196665 DDV196664:DDV196665 DNR196664:DNR196665 DXN196664:DXN196665 EHJ196664:EHJ196665 ERF196664:ERF196665 FBB196664:FBB196665 FKX196664:FKX196665 FUT196664:FUT196665 GEP196664:GEP196665 GOL196664:GOL196665 GYH196664:GYH196665 HID196664:HID196665 HRZ196664:HRZ196665 IBV196664:IBV196665 ILR196664:ILR196665 IVN196664:IVN196665 JFJ196664:JFJ196665 JPF196664:JPF196665 JZB196664:JZB196665 KIX196664:KIX196665 KST196664:KST196665 LCP196664:LCP196665 LML196664:LML196665 LWH196664:LWH196665 MGD196664:MGD196665 MPZ196664:MPZ196665 MZV196664:MZV196665 NJR196664:NJR196665 NTN196664:NTN196665 ODJ196664:ODJ196665 ONF196664:ONF196665 OXB196664:OXB196665 PGX196664:PGX196665 PQT196664:PQT196665 QAP196664:QAP196665 QKL196664:QKL196665 QUH196664:QUH196665 RED196664:RED196665 RNZ196664:RNZ196665 RXV196664:RXV196665 SHR196664:SHR196665 SRN196664:SRN196665 TBJ196664:TBJ196665 TLF196664:TLF196665 TVB196664:TVB196665 UEX196664:UEX196665 UOT196664:UOT196665 UYP196664:UYP196665 VIL196664:VIL196665 VSH196664:VSH196665 WCD196664:WCD196665 WLZ196664:WLZ196665 WVV196664:WVV196665 N262199:N262200 JJ262200:JJ262201 TF262200:TF262201 ADB262200:ADB262201 AMX262200:AMX262201 AWT262200:AWT262201 BGP262200:BGP262201 BQL262200:BQL262201 CAH262200:CAH262201 CKD262200:CKD262201 CTZ262200:CTZ262201 DDV262200:DDV262201 DNR262200:DNR262201 DXN262200:DXN262201 EHJ262200:EHJ262201 ERF262200:ERF262201 FBB262200:FBB262201 FKX262200:FKX262201 FUT262200:FUT262201 GEP262200:GEP262201 GOL262200:GOL262201 GYH262200:GYH262201 HID262200:HID262201 HRZ262200:HRZ262201 IBV262200:IBV262201 ILR262200:ILR262201 IVN262200:IVN262201 JFJ262200:JFJ262201 JPF262200:JPF262201 JZB262200:JZB262201 KIX262200:KIX262201 KST262200:KST262201 LCP262200:LCP262201 LML262200:LML262201 LWH262200:LWH262201 MGD262200:MGD262201 MPZ262200:MPZ262201 MZV262200:MZV262201 NJR262200:NJR262201 NTN262200:NTN262201 ODJ262200:ODJ262201 ONF262200:ONF262201 OXB262200:OXB262201 PGX262200:PGX262201 PQT262200:PQT262201 QAP262200:QAP262201 QKL262200:QKL262201 QUH262200:QUH262201 RED262200:RED262201 RNZ262200:RNZ262201 RXV262200:RXV262201 SHR262200:SHR262201 SRN262200:SRN262201 TBJ262200:TBJ262201 TLF262200:TLF262201 TVB262200:TVB262201 UEX262200:UEX262201 UOT262200:UOT262201 UYP262200:UYP262201 VIL262200:VIL262201 VSH262200:VSH262201 WCD262200:WCD262201 WLZ262200:WLZ262201 WVV262200:WVV262201 N327735:N327736 JJ327736:JJ327737 TF327736:TF327737 ADB327736:ADB327737 AMX327736:AMX327737 AWT327736:AWT327737 BGP327736:BGP327737 BQL327736:BQL327737 CAH327736:CAH327737 CKD327736:CKD327737 CTZ327736:CTZ327737 DDV327736:DDV327737 DNR327736:DNR327737 DXN327736:DXN327737 EHJ327736:EHJ327737 ERF327736:ERF327737 FBB327736:FBB327737 FKX327736:FKX327737 FUT327736:FUT327737 GEP327736:GEP327737 GOL327736:GOL327737 GYH327736:GYH327737 HID327736:HID327737 HRZ327736:HRZ327737 IBV327736:IBV327737 ILR327736:ILR327737 IVN327736:IVN327737 JFJ327736:JFJ327737 JPF327736:JPF327737 JZB327736:JZB327737 KIX327736:KIX327737 KST327736:KST327737 LCP327736:LCP327737 LML327736:LML327737 LWH327736:LWH327737 MGD327736:MGD327737 MPZ327736:MPZ327737 MZV327736:MZV327737 NJR327736:NJR327737 NTN327736:NTN327737 ODJ327736:ODJ327737 ONF327736:ONF327737 OXB327736:OXB327737 PGX327736:PGX327737 PQT327736:PQT327737 QAP327736:QAP327737 QKL327736:QKL327737 QUH327736:QUH327737 RED327736:RED327737 RNZ327736:RNZ327737 RXV327736:RXV327737 SHR327736:SHR327737 SRN327736:SRN327737 TBJ327736:TBJ327737 TLF327736:TLF327737 TVB327736:TVB327737 UEX327736:UEX327737 UOT327736:UOT327737 UYP327736:UYP327737 VIL327736:VIL327737 VSH327736:VSH327737 WCD327736:WCD327737 WLZ327736:WLZ327737 WVV327736:WVV327737 N393271:N393272 JJ393272:JJ393273 TF393272:TF393273 ADB393272:ADB393273 AMX393272:AMX393273 AWT393272:AWT393273 BGP393272:BGP393273 BQL393272:BQL393273 CAH393272:CAH393273 CKD393272:CKD393273 CTZ393272:CTZ393273 DDV393272:DDV393273 DNR393272:DNR393273 DXN393272:DXN393273 EHJ393272:EHJ393273 ERF393272:ERF393273 FBB393272:FBB393273 FKX393272:FKX393273 FUT393272:FUT393273 GEP393272:GEP393273 GOL393272:GOL393273 GYH393272:GYH393273 HID393272:HID393273 HRZ393272:HRZ393273 IBV393272:IBV393273 ILR393272:ILR393273 IVN393272:IVN393273 JFJ393272:JFJ393273 JPF393272:JPF393273 JZB393272:JZB393273 KIX393272:KIX393273 KST393272:KST393273 LCP393272:LCP393273 LML393272:LML393273 LWH393272:LWH393273 MGD393272:MGD393273 MPZ393272:MPZ393273 MZV393272:MZV393273 NJR393272:NJR393273 NTN393272:NTN393273 ODJ393272:ODJ393273 ONF393272:ONF393273 OXB393272:OXB393273 PGX393272:PGX393273 PQT393272:PQT393273 QAP393272:QAP393273 QKL393272:QKL393273 QUH393272:QUH393273 RED393272:RED393273 RNZ393272:RNZ393273 RXV393272:RXV393273 SHR393272:SHR393273 SRN393272:SRN393273 TBJ393272:TBJ393273 TLF393272:TLF393273 TVB393272:TVB393273 UEX393272:UEX393273 UOT393272:UOT393273 UYP393272:UYP393273 VIL393272:VIL393273 VSH393272:VSH393273 WCD393272:WCD393273 WLZ393272:WLZ393273 WVV393272:WVV393273 N458807:N458808 JJ458808:JJ458809 TF458808:TF458809 ADB458808:ADB458809 AMX458808:AMX458809 AWT458808:AWT458809 BGP458808:BGP458809 BQL458808:BQL458809 CAH458808:CAH458809 CKD458808:CKD458809 CTZ458808:CTZ458809 DDV458808:DDV458809 DNR458808:DNR458809 DXN458808:DXN458809 EHJ458808:EHJ458809 ERF458808:ERF458809 FBB458808:FBB458809 FKX458808:FKX458809 FUT458808:FUT458809 GEP458808:GEP458809 GOL458808:GOL458809 GYH458808:GYH458809 HID458808:HID458809 HRZ458808:HRZ458809 IBV458808:IBV458809 ILR458808:ILR458809 IVN458808:IVN458809 JFJ458808:JFJ458809 JPF458808:JPF458809 JZB458808:JZB458809 KIX458808:KIX458809 KST458808:KST458809 LCP458808:LCP458809 LML458808:LML458809 LWH458808:LWH458809 MGD458808:MGD458809 MPZ458808:MPZ458809 MZV458808:MZV458809 NJR458808:NJR458809 NTN458808:NTN458809 ODJ458808:ODJ458809 ONF458808:ONF458809 OXB458808:OXB458809 PGX458808:PGX458809 PQT458808:PQT458809 QAP458808:QAP458809 QKL458808:QKL458809 QUH458808:QUH458809 RED458808:RED458809 RNZ458808:RNZ458809 RXV458808:RXV458809 SHR458808:SHR458809 SRN458808:SRN458809 TBJ458808:TBJ458809 TLF458808:TLF458809 TVB458808:TVB458809 UEX458808:UEX458809 UOT458808:UOT458809 UYP458808:UYP458809 VIL458808:VIL458809 VSH458808:VSH458809 WCD458808:WCD458809 WLZ458808:WLZ458809 WVV458808:WVV458809 N524343:N524344 JJ524344:JJ524345 TF524344:TF524345 ADB524344:ADB524345 AMX524344:AMX524345 AWT524344:AWT524345 BGP524344:BGP524345 BQL524344:BQL524345 CAH524344:CAH524345 CKD524344:CKD524345 CTZ524344:CTZ524345 DDV524344:DDV524345 DNR524344:DNR524345 DXN524344:DXN524345 EHJ524344:EHJ524345 ERF524344:ERF524345 FBB524344:FBB524345 FKX524344:FKX524345 FUT524344:FUT524345 GEP524344:GEP524345 GOL524344:GOL524345 GYH524344:GYH524345 HID524344:HID524345 HRZ524344:HRZ524345 IBV524344:IBV524345 ILR524344:ILR524345 IVN524344:IVN524345 JFJ524344:JFJ524345 JPF524344:JPF524345 JZB524344:JZB524345 KIX524344:KIX524345 KST524344:KST524345 LCP524344:LCP524345 LML524344:LML524345 LWH524344:LWH524345 MGD524344:MGD524345 MPZ524344:MPZ524345 MZV524344:MZV524345 NJR524344:NJR524345 NTN524344:NTN524345 ODJ524344:ODJ524345 ONF524344:ONF524345 OXB524344:OXB524345 PGX524344:PGX524345 PQT524344:PQT524345 QAP524344:QAP524345 QKL524344:QKL524345 QUH524344:QUH524345 RED524344:RED524345 RNZ524344:RNZ524345 RXV524344:RXV524345 SHR524344:SHR524345 SRN524344:SRN524345 TBJ524344:TBJ524345 TLF524344:TLF524345 TVB524344:TVB524345 UEX524344:UEX524345 UOT524344:UOT524345 UYP524344:UYP524345 VIL524344:VIL524345 VSH524344:VSH524345 WCD524344:WCD524345 WLZ524344:WLZ524345 WVV524344:WVV524345 N589879:N589880 JJ589880:JJ589881 TF589880:TF589881 ADB589880:ADB589881 AMX589880:AMX589881 AWT589880:AWT589881 BGP589880:BGP589881 BQL589880:BQL589881 CAH589880:CAH589881 CKD589880:CKD589881 CTZ589880:CTZ589881 DDV589880:DDV589881 DNR589880:DNR589881 DXN589880:DXN589881 EHJ589880:EHJ589881 ERF589880:ERF589881 FBB589880:FBB589881 FKX589880:FKX589881 FUT589880:FUT589881 GEP589880:GEP589881 GOL589880:GOL589881 GYH589880:GYH589881 HID589880:HID589881 HRZ589880:HRZ589881 IBV589880:IBV589881 ILR589880:ILR589881 IVN589880:IVN589881 JFJ589880:JFJ589881 JPF589880:JPF589881 JZB589880:JZB589881 KIX589880:KIX589881 KST589880:KST589881 LCP589880:LCP589881 LML589880:LML589881 LWH589880:LWH589881 MGD589880:MGD589881 MPZ589880:MPZ589881 MZV589880:MZV589881 NJR589880:NJR589881 NTN589880:NTN589881 ODJ589880:ODJ589881 ONF589880:ONF589881 OXB589880:OXB589881 PGX589880:PGX589881 PQT589880:PQT589881 QAP589880:QAP589881 QKL589880:QKL589881 QUH589880:QUH589881 RED589880:RED589881 RNZ589880:RNZ589881 RXV589880:RXV589881 SHR589880:SHR589881 SRN589880:SRN589881 TBJ589880:TBJ589881 TLF589880:TLF589881 TVB589880:TVB589881 UEX589880:UEX589881 UOT589880:UOT589881 UYP589880:UYP589881 VIL589880:VIL589881 VSH589880:VSH589881 WCD589880:WCD589881 WLZ589880:WLZ589881 WVV589880:WVV589881 N655415:N655416 JJ655416:JJ655417 TF655416:TF655417 ADB655416:ADB655417 AMX655416:AMX655417 AWT655416:AWT655417 BGP655416:BGP655417 BQL655416:BQL655417 CAH655416:CAH655417 CKD655416:CKD655417 CTZ655416:CTZ655417 DDV655416:DDV655417 DNR655416:DNR655417 DXN655416:DXN655417 EHJ655416:EHJ655417 ERF655416:ERF655417 FBB655416:FBB655417 FKX655416:FKX655417 FUT655416:FUT655417 GEP655416:GEP655417 GOL655416:GOL655417 GYH655416:GYH655417 HID655416:HID655417 HRZ655416:HRZ655417 IBV655416:IBV655417 ILR655416:ILR655417 IVN655416:IVN655417 JFJ655416:JFJ655417 JPF655416:JPF655417 JZB655416:JZB655417 KIX655416:KIX655417 KST655416:KST655417 LCP655416:LCP655417 LML655416:LML655417 LWH655416:LWH655417 MGD655416:MGD655417 MPZ655416:MPZ655417 MZV655416:MZV655417 NJR655416:NJR655417 NTN655416:NTN655417 ODJ655416:ODJ655417 ONF655416:ONF655417 OXB655416:OXB655417 PGX655416:PGX655417 PQT655416:PQT655417 QAP655416:QAP655417 QKL655416:QKL655417 QUH655416:QUH655417 RED655416:RED655417 RNZ655416:RNZ655417 RXV655416:RXV655417 SHR655416:SHR655417 SRN655416:SRN655417 TBJ655416:TBJ655417 TLF655416:TLF655417 TVB655416:TVB655417 UEX655416:UEX655417 UOT655416:UOT655417 UYP655416:UYP655417 VIL655416:VIL655417 VSH655416:VSH655417 WCD655416:WCD655417 WLZ655416:WLZ655417 WVV655416:WVV655417 N720951:N720952 JJ720952:JJ720953 TF720952:TF720953 ADB720952:ADB720953 AMX720952:AMX720953 AWT720952:AWT720953 BGP720952:BGP720953 BQL720952:BQL720953 CAH720952:CAH720953 CKD720952:CKD720953 CTZ720952:CTZ720953 DDV720952:DDV720953 DNR720952:DNR720953 DXN720952:DXN720953 EHJ720952:EHJ720953 ERF720952:ERF720953 FBB720952:FBB720953 FKX720952:FKX720953 FUT720952:FUT720953 GEP720952:GEP720953 GOL720952:GOL720953 GYH720952:GYH720953 HID720952:HID720953 HRZ720952:HRZ720953 IBV720952:IBV720953 ILR720952:ILR720953 IVN720952:IVN720953 JFJ720952:JFJ720953 JPF720952:JPF720953 JZB720952:JZB720953 KIX720952:KIX720953 KST720952:KST720953 LCP720952:LCP720953 LML720952:LML720953 LWH720952:LWH720953 MGD720952:MGD720953 MPZ720952:MPZ720953 MZV720952:MZV720953 NJR720952:NJR720953 NTN720952:NTN720953 ODJ720952:ODJ720953 ONF720952:ONF720953 OXB720952:OXB720953 PGX720952:PGX720953 PQT720952:PQT720953 QAP720952:QAP720953 QKL720952:QKL720953 QUH720952:QUH720953 RED720952:RED720953 RNZ720952:RNZ720953 RXV720952:RXV720953 SHR720952:SHR720953 SRN720952:SRN720953 TBJ720952:TBJ720953 TLF720952:TLF720953 TVB720952:TVB720953 UEX720952:UEX720953 UOT720952:UOT720953 UYP720952:UYP720953 VIL720952:VIL720953 VSH720952:VSH720953 WCD720952:WCD720953 WLZ720952:WLZ720953 WVV720952:WVV720953 N786487:N786488 JJ786488:JJ786489 TF786488:TF786489 ADB786488:ADB786489 AMX786488:AMX786489 AWT786488:AWT786489 BGP786488:BGP786489 BQL786488:BQL786489 CAH786488:CAH786489 CKD786488:CKD786489 CTZ786488:CTZ786489 DDV786488:DDV786489 DNR786488:DNR786489 DXN786488:DXN786489 EHJ786488:EHJ786489 ERF786488:ERF786489 FBB786488:FBB786489 FKX786488:FKX786489 FUT786488:FUT786489 GEP786488:GEP786489 GOL786488:GOL786489 GYH786488:GYH786489 HID786488:HID786489 HRZ786488:HRZ786489 IBV786488:IBV786489 ILR786488:ILR786489 IVN786488:IVN786489 JFJ786488:JFJ786489 JPF786488:JPF786489 JZB786488:JZB786489 KIX786488:KIX786489 KST786488:KST786489 LCP786488:LCP786489 LML786488:LML786489 LWH786488:LWH786489 MGD786488:MGD786489 MPZ786488:MPZ786489 MZV786488:MZV786489 NJR786488:NJR786489 NTN786488:NTN786489 ODJ786488:ODJ786489 ONF786488:ONF786489 OXB786488:OXB786489 PGX786488:PGX786489 PQT786488:PQT786489 QAP786488:QAP786489 QKL786488:QKL786489 QUH786488:QUH786489 RED786488:RED786489 RNZ786488:RNZ786489 RXV786488:RXV786489 SHR786488:SHR786489 SRN786488:SRN786489 TBJ786488:TBJ786489 TLF786488:TLF786489 TVB786488:TVB786489 UEX786488:UEX786489 UOT786488:UOT786489 UYP786488:UYP786489 VIL786488:VIL786489 VSH786488:VSH786489 WCD786488:WCD786489 WLZ786488:WLZ786489 WVV786488:WVV786489 N852023:N852024 JJ852024:JJ852025 TF852024:TF852025 ADB852024:ADB852025 AMX852024:AMX852025 AWT852024:AWT852025 BGP852024:BGP852025 BQL852024:BQL852025 CAH852024:CAH852025 CKD852024:CKD852025 CTZ852024:CTZ852025 DDV852024:DDV852025 DNR852024:DNR852025 DXN852024:DXN852025 EHJ852024:EHJ852025 ERF852024:ERF852025 FBB852024:FBB852025 FKX852024:FKX852025 FUT852024:FUT852025 GEP852024:GEP852025 GOL852024:GOL852025 GYH852024:GYH852025 HID852024:HID852025 HRZ852024:HRZ852025 IBV852024:IBV852025 ILR852024:ILR852025 IVN852024:IVN852025 JFJ852024:JFJ852025 JPF852024:JPF852025 JZB852024:JZB852025 KIX852024:KIX852025 KST852024:KST852025 LCP852024:LCP852025 LML852024:LML852025 LWH852024:LWH852025 MGD852024:MGD852025 MPZ852024:MPZ852025 MZV852024:MZV852025 NJR852024:NJR852025 NTN852024:NTN852025 ODJ852024:ODJ852025 ONF852024:ONF852025 OXB852024:OXB852025 PGX852024:PGX852025 PQT852024:PQT852025 QAP852024:QAP852025 QKL852024:QKL852025 QUH852024:QUH852025 RED852024:RED852025 RNZ852024:RNZ852025 RXV852024:RXV852025 SHR852024:SHR852025 SRN852024:SRN852025 TBJ852024:TBJ852025 TLF852024:TLF852025 TVB852024:TVB852025 UEX852024:UEX852025 UOT852024:UOT852025 UYP852024:UYP852025 VIL852024:VIL852025 VSH852024:VSH852025 WCD852024:WCD852025 WLZ852024:WLZ852025 WVV852024:WVV852025 N917559:N917560 JJ917560:JJ917561 TF917560:TF917561 ADB917560:ADB917561 AMX917560:AMX917561 AWT917560:AWT917561 BGP917560:BGP917561 BQL917560:BQL917561 CAH917560:CAH917561 CKD917560:CKD917561 CTZ917560:CTZ917561 DDV917560:DDV917561 DNR917560:DNR917561 DXN917560:DXN917561 EHJ917560:EHJ917561 ERF917560:ERF917561 FBB917560:FBB917561 FKX917560:FKX917561 FUT917560:FUT917561 GEP917560:GEP917561 GOL917560:GOL917561 GYH917560:GYH917561 HID917560:HID917561 HRZ917560:HRZ917561 IBV917560:IBV917561 ILR917560:ILR917561 IVN917560:IVN917561 JFJ917560:JFJ917561 JPF917560:JPF917561 JZB917560:JZB917561 KIX917560:KIX917561 KST917560:KST917561 LCP917560:LCP917561 LML917560:LML917561 LWH917560:LWH917561 MGD917560:MGD917561 MPZ917560:MPZ917561 MZV917560:MZV917561 NJR917560:NJR917561 NTN917560:NTN917561 ODJ917560:ODJ917561 ONF917560:ONF917561 OXB917560:OXB917561 PGX917560:PGX917561 PQT917560:PQT917561 QAP917560:QAP917561 QKL917560:QKL917561 QUH917560:QUH917561 RED917560:RED917561 RNZ917560:RNZ917561 RXV917560:RXV917561 SHR917560:SHR917561 SRN917560:SRN917561 TBJ917560:TBJ917561 TLF917560:TLF917561 TVB917560:TVB917561 UEX917560:UEX917561 UOT917560:UOT917561 UYP917560:UYP917561 VIL917560:VIL917561 VSH917560:VSH917561 WCD917560:WCD917561 WLZ917560:WLZ917561 WVV917560:WVV917561 N983095:N983096 JJ983096:JJ983097 TF983096:TF983097 ADB983096:ADB983097 AMX983096:AMX983097 AWT983096:AWT983097 BGP983096:BGP983097 BQL983096:BQL983097 CAH983096:CAH983097 CKD983096:CKD983097 CTZ983096:CTZ983097 DDV983096:DDV983097 DNR983096:DNR983097 DXN983096:DXN983097 EHJ983096:EHJ983097 ERF983096:ERF983097 FBB983096:FBB983097 FKX983096:FKX983097 FUT983096:FUT983097 GEP983096:GEP983097 GOL983096:GOL983097 GYH983096:GYH983097 HID983096:HID983097 HRZ983096:HRZ983097 IBV983096:IBV983097 ILR983096:ILR983097 IVN983096:IVN983097 JFJ983096:JFJ983097 JPF983096:JPF983097 JZB983096:JZB983097 KIX983096:KIX983097 KST983096:KST983097 LCP983096:LCP983097 LML983096:LML983097 LWH983096:LWH983097 MGD983096:MGD983097 MPZ983096:MPZ983097 MZV983096:MZV983097 NJR983096:NJR983097 NTN983096:NTN983097 ODJ983096:ODJ983097 ONF983096:ONF983097 OXB983096:OXB983097 PGX983096:PGX983097 PQT983096:PQT983097 QAP983096:QAP983097 QKL983096:QKL983097 QUH983096:QUH983097 RED983096:RED983097 RNZ983096:RNZ983097 RXV983096:RXV983097 SHR983096:SHR983097 SRN983096:SRN983097 TBJ983096:TBJ983097 TLF983096:TLF983097 TVB983096:TVB983097 UEX983096:UEX983097 UOT983096:UOT983097 UYP983096:UYP983097 VIL983096:VIL983097 VSH983096:VSH983097 WCD983096:WCD983097 WLZ983096:WLZ983097 WVV983096:WVV983097 RED42:RED43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N65594:N65595 JJ65595:JJ65596 TF65595:TF65596 ADB65595:ADB65596 AMX65595:AMX65596 AWT65595:AWT65596 BGP65595:BGP65596 BQL65595:BQL65596 CAH65595:CAH65596 CKD65595:CKD65596 CTZ65595:CTZ65596 DDV65595:DDV65596 DNR65595:DNR65596 DXN65595:DXN65596 EHJ65595:EHJ65596 ERF65595:ERF65596 FBB65595:FBB65596 FKX65595:FKX65596 FUT65595:FUT65596 GEP65595:GEP65596 GOL65595:GOL65596 GYH65595:GYH65596 HID65595:HID65596 HRZ65595:HRZ65596 IBV65595:IBV65596 ILR65595:ILR65596 IVN65595:IVN65596 JFJ65595:JFJ65596 JPF65595:JPF65596 JZB65595:JZB65596 KIX65595:KIX65596 KST65595:KST65596 LCP65595:LCP65596 LML65595:LML65596 LWH65595:LWH65596 MGD65595:MGD65596 MPZ65595:MPZ65596 MZV65595:MZV65596 NJR65595:NJR65596 NTN65595:NTN65596 ODJ65595:ODJ65596 ONF65595:ONF65596 OXB65595:OXB65596 PGX65595:PGX65596 PQT65595:PQT65596 QAP65595:QAP65596 QKL65595:QKL65596 QUH65595:QUH65596 RED65595:RED65596 RNZ65595:RNZ65596 RXV65595:RXV65596 SHR65595:SHR65596 SRN65595:SRN65596 TBJ65595:TBJ65596 TLF65595:TLF65596 TVB65595:TVB65596 UEX65595:UEX65596 UOT65595:UOT65596 UYP65595:UYP65596 VIL65595:VIL65596 VSH65595:VSH65596 WCD65595:WCD65596 WLZ65595:WLZ65596 WVV65595:WVV65596 N131130:N131131 JJ131131:JJ131132 TF131131:TF131132 ADB131131:ADB131132 AMX131131:AMX131132 AWT131131:AWT131132 BGP131131:BGP131132 BQL131131:BQL131132 CAH131131:CAH131132 CKD131131:CKD131132 CTZ131131:CTZ131132 DDV131131:DDV131132 DNR131131:DNR131132 DXN131131:DXN131132 EHJ131131:EHJ131132 ERF131131:ERF131132 FBB131131:FBB131132 FKX131131:FKX131132 FUT131131:FUT131132 GEP131131:GEP131132 GOL131131:GOL131132 GYH131131:GYH131132 HID131131:HID131132 HRZ131131:HRZ131132 IBV131131:IBV131132 ILR131131:ILR131132 IVN131131:IVN131132 JFJ131131:JFJ131132 JPF131131:JPF131132 JZB131131:JZB131132 KIX131131:KIX131132 KST131131:KST131132 LCP131131:LCP131132 LML131131:LML131132 LWH131131:LWH131132 MGD131131:MGD131132 MPZ131131:MPZ131132 MZV131131:MZV131132 NJR131131:NJR131132 NTN131131:NTN131132 ODJ131131:ODJ131132 ONF131131:ONF131132 OXB131131:OXB131132 PGX131131:PGX131132 PQT131131:PQT131132 QAP131131:QAP131132 QKL131131:QKL131132 QUH131131:QUH131132 RED131131:RED131132 RNZ131131:RNZ131132 RXV131131:RXV131132 SHR131131:SHR131132 SRN131131:SRN131132 TBJ131131:TBJ131132 TLF131131:TLF131132 TVB131131:TVB131132 UEX131131:UEX131132 UOT131131:UOT131132 UYP131131:UYP131132 VIL131131:VIL131132 VSH131131:VSH131132 WCD131131:WCD131132 WLZ131131:WLZ131132 WVV131131:WVV131132 N196666:N196667 JJ196667:JJ196668 TF196667:TF196668 ADB196667:ADB196668 AMX196667:AMX196668 AWT196667:AWT196668 BGP196667:BGP196668 BQL196667:BQL196668 CAH196667:CAH196668 CKD196667:CKD196668 CTZ196667:CTZ196668 DDV196667:DDV196668 DNR196667:DNR196668 DXN196667:DXN196668 EHJ196667:EHJ196668 ERF196667:ERF196668 FBB196667:FBB196668 FKX196667:FKX196668 FUT196667:FUT196668 GEP196667:GEP196668 GOL196667:GOL196668 GYH196667:GYH196668 HID196667:HID196668 HRZ196667:HRZ196668 IBV196667:IBV196668 ILR196667:ILR196668 IVN196667:IVN196668 JFJ196667:JFJ196668 JPF196667:JPF196668 JZB196667:JZB196668 KIX196667:KIX196668 KST196667:KST196668 LCP196667:LCP196668 LML196667:LML196668 LWH196667:LWH196668 MGD196667:MGD196668 MPZ196667:MPZ196668 MZV196667:MZV196668 NJR196667:NJR196668 NTN196667:NTN196668 ODJ196667:ODJ196668 ONF196667:ONF196668 OXB196667:OXB196668 PGX196667:PGX196668 PQT196667:PQT196668 QAP196667:QAP196668 QKL196667:QKL196668 QUH196667:QUH196668 RED196667:RED196668 RNZ196667:RNZ196668 RXV196667:RXV196668 SHR196667:SHR196668 SRN196667:SRN196668 TBJ196667:TBJ196668 TLF196667:TLF196668 TVB196667:TVB196668 UEX196667:UEX196668 UOT196667:UOT196668 UYP196667:UYP196668 VIL196667:VIL196668 VSH196667:VSH196668 WCD196667:WCD196668 WLZ196667:WLZ196668 WVV196667:WVV196668 N262202:N262203 JJ262203:JJ262204 TF262203:TF262204 ADB262203:ADB262204 AMX262203:AMX262204 AWT262203:AWT262204 BGP262203:BGP262204 BQL262203:BQL262204 CAH262203:CAH262204 CKD262203:CKD262204 CTZ262203:CTZ262204 DDV262203:DDV262204 DNR262203:DNR262204 DXN262203:DXN262204 EHJ262203:EHJ262204 ERF262203:ERF262204 FBB262203:FBB262204 FKX262203:FKX262204 FUT262203:FUT262204 GEP262203:GEP262204 GOL262203:GOL262204 GYH262203:GYH262204 HID262203:HID262204 HRZ262203:HRZ262204 IBV262203:IBV262204 ILR262203:ILR262204 IVN262203:IVN262204 JFJ262203:JFJ262204 JPF262203:JPF262204 JZB262203:JZB262204 KIX262203:KIX262204 KST262203:KST262204 LCP262203:LCP262204 LML262203:LML262204 LWH262203:LWH262204 MGD262203:MGD262204 MPZ262203:MPZ262204 MZV262203:MZV262204 NJR262203:NJR262204 NTN262203:NTN262204 ODJ262203:ODJ262204 ONF262203:ONF262204 OXB262203:OXB262204 PGX262203:PGX262204 PQT262203:PQT262204 QAP262203:QAP262204 QKL262203:QKL262204 QUH262203:QUH262204 RED262203:RED262204 RNZ262203:RNZ262204 RXV262203:RXV262204 SHR262203:SHR262204 SRN262203:SRN262204 TBJ262203:TBJ262204 TLF262203:TLF262204 TVB262203:TVB262204 UEX262203:UEX262204 UOT262203:UOT262204 UYP262203:UYP262204 VIL262203:VIL262204 VSH262203:VSH262204 WCD262203:WCD262204 WLZ262203:WLZ262204 WVV262203:WVV262204 N327738:N327739 JJ327739:JJ327740 TF327739:TF327740 ADB327739:ADB327740 AMX327739:AMX327740 AWT327739:AWT327740 BGP327739:BGP327740 BQL327739:BQL327740 CAH327739:CAH327740 CKD327739:CKD327740 CTZ327739:CTZ327740 DDV327739:DDV327740 DNR327739:DNR327740 DXN327739:DXN327740 EHJ327739:EHJ327740 ERF327739:ERF327740 FBB327739:FBB327740 FKX327739:FKX327740 FUT327739:FUT327740 GEP327739:GEP327740 GOL327739:GOL327740 GYH327739:GYH327740 HID327739:HID327740 HRZ327739:HRZ327740 IBV327739:IBV327740 ILR327739:ILR327740 IVN327739:IVN327740 JFJ327739:JFJ327740 JPF327739:JPF327740 JZB327739:JZB327740 KIX327739:KIX327740 KST327739:KST327740 LCP327739:LCP327740 LML327739:LML327740 LWH327739:LWH327740 MGD327739:MGD327740 MPZ327739:MPZ327740 MZV327739:MZV327740 NJR327739:NJR327740 NTN327739:NTN327740 ODJ327739:ODJ327740 ONF327739:ONF327740 OXB327739:OXB327740 PGX327739:PGX327740 PQT327739:PQT327740 QAP327739:QAP327740 QKL327739:QKL327740 QUH327739:QUH327740 RED327739:RED327740 RNZ327739:RNZ327740 RXV327739:RXV327740 SHR327739:SHR327740 SRN327739:SRN327740 TBJ327739:TBJ327740 TLF327739:TLF327740 TVB327739:TVB327740 UEX327739:UEX327740 UOT327739:UOT327740 UYP327739:UYP327740 VIL327739:VIL327740 VSH327739:VSH327740 WCD327739:WCD327740 WLZ327739:WLZ327740 WVV327739:WVV327740 N393274:N393275 JJ393275:JJ393276 TF393275:TF393276 ADB393275:ADB393276 AMX393275:AMX393276 AWT393275:AWT393276 BGP393275:BGP393276 BQL393275:BQL393276 CAH393275:CAH393276 CKD393275:CKD393276 CTZ393275:CTZ393276 DDV393275:DDV393276 DNR393275:DNR393276 DXN393275:DXN393276 EHJ393275:EHJ393276 ERF393275:ERF393276 FBB393275:FBB393276 FKX393275:FKX393276 FUT393275:FUT393276 GEP393275:GEP393276 GOL393275:GOL393276 GYH393275:GYH393276 HID393275:HID393276 HRZ393275:HRZ393276 IBV393275:IBV393276 ILR393275:ILR393276 IVN393275:IVN393276 JFJ393275:JFJ393276 JPF393275:JPF393276 JZB393275:JZB393276 KIX393275:KIX393276 KST393275:KST393276 LCP393275:LCP393276 LML393275:LML393276 LWH393275:LWH393276 MGD393275:MGD393276 MPZ393275:MPZ393276 MZV393275:MZV393276 NJR393275:NJR393276 NTN393275:NTN393276 ODJ393275:ODJ393276 ONF393275:ONF393276 OXB393275:OXB393276 PGX393275:PGX393276 PQT393275:PQT393276 QAP393275:QAP393276 QKL393275:QKL393276 QUH393275:QUH393276 RED393275:RED393276 RNZ393275:RNZ393276 RXV393275:RXV393276 SHR393275:SHR393276 SRN393275:SRN393276 TBJ393275:TBJ393276 TLF393275:TLF393276 TVB393275:TVB393276 UEX393275:UEX393276 UOT393275:UOT393276 UYP393275:UYP393276 VIL393275:VIL393276 VSH393275:VSH393276 WCD393275:WCD393276 WLZ393275:WLZ393276 WVV393275:WVV393276 N458810:N458811 JJ458811:JJ458812 TF458811:TF458812 ADB458811:ADB458812 AMX458811:AMX458812 AWT458811:AWT458812 BGP458811:BGP458812 BQL458811:BQL458812 CAH458811:CAH458812 CKD458811:CKD458812 CTZ458811:CTZ458812 DDV458811:DDV458812 DNR458811:DNR458812 DXN458811:DXN458812 EHJ458811:EHJ458812 ERF458811:ERF458812 FBB458811:FBB458812 FKX458811:FKX458812 FUT458811:FUT458812 GEP458811:GEP458812 GOL458811:GOL458812 GYH458811:GYH458812 HID458811:HID458812 HRZ458811:HRZ458812 IBV458811:IBV458812 ILR458811:ILR458812 IVN458811:IVN458812 JFJ458811:JFJ458812 JPF458811:JPF458812 JZB458811:JZB458812 KIX458811:KIX458812 KST458811:KST458812 LCP458811:LCP458812 LML458811:LML458812 LWH458811:LWH458812 MGD458811:MGD458812 MPZ458811:MPZ458812 MZV458811:MZV458812 NJR458811:NJR458812 NTN458811:NTN458812 ODJ458811:ODJ458812 ONF458811:ONF458812 OXB458811:OXB458812 PGX458811:PGX458812 PQT458811:PQT458812 QAP458811:QAP458812 QKL458811:QKL458812 QUH458811:QUH458812 RED458811:RED458812 RNZ458811:RNZ458812 RXV458811:RXV458812 SHR458811:SHR458812 SRN458811:SRN458812 TBJ458811:TBJ458812 TLF458811:TLF458812 TVB458811:TVB458812 UEX458811:UEX458812 UOT458811:UOT458812 UYP458811:UYP458812 VIL458811:VIL458812 VSH458811:VSH458812 WCD458811:WCD458812 WLZ458811:WLZ458812 WVV458811:WVV458812 N524346:N524347 JJ524347:JJ524348 TF524347:TF524348 ADB524347:ADB524348 AMX524347:AMX524348 AWT524347:AWT524348 BGP524347:BGP524348 BQL524347:BQL524348 CAH524347:CAH524348 CKD524347:CKD524348 CTZ524347:CTZ524348 DDV524347:DDV524348 DNR524347:DNR524348 DXN524347:DXN524348 EHJ524347:EHJ524348 ERF524347:ERF524348 FBB524347:FBB524348 FKX524347:FKX524348 FUT524347:FUT524348 GEP524347:GEP524348 GOL524347:GOL524348 GYH524347:GYH524348 HID524347:HID524348 HRZ524347:HRZ524348 IBV524347:IBV524348 ILR524347:ILR524348 IVN524347:IVN524348 JFJ524347:JFJ524348 JPF524347:JPF524348 JZB524347:JZB524348 KIX524347:KIX524348 KST524347:KST524348 LCP524347:LCP524348 LML524347:LML524348 LWH524347:LWH524348 MGD524347:MGD524348 MPZ524347:MPZ524348 MZV524347:MZV524348 NJR524347:NJR524348 NTN524347:NTN524348 ODJ524347:ODJ524348 ONF524347:ONF524348 OXB524347:OXB524348 PGX524347:PGX524348 PQT524347:PQT524348 QAP524347:QAP524348 QKL524347:QKL524348 QUH524347:QUH524348 RED524347:RED524348 RNZ524347:RNZ524348 RXV524347:RXV524348 SHR524347:SHR524348 SRN524347:SRN524348 TBJ524347:TBJ524348 TLF524347:TLF524348 TVB524347:TVB524348 UEX524347:UEX524348 UOT524347:UOT524348 UYP524347:UYP524348 VIL524347:VIL524348 VSH524347:VSH524348 WCD524347:WCD524348 WLZ524347:WLZ524348 WVV524347:WVV524348 N589882:N589883 JJ589883:JJ589884 TF589883:TF589884 ADB589883:ADB589884 AMX589883:AMX589884 AWT589883:AWT589884 BGP589883:BGP589884 BQL589883:BQL589884 CAH589883:CAH589884 CKD589883:CKD589884 CTZ589883:CTZ589884 DDV589883:DDV589884 DNR589883:DNR589884 DXN589883:DXN589884 EHJ589883:EHJ589884 ERF589883:ERF589884 FBB589883:FBB589884 FKX589883:FKX589884 FUT589883:FUT589884 GEP589883:GEP589884 GOL589883:GOL589884 GYH589883:GYH589884 HID589883:HID589884 HRZ589883:HRZ589884 IBV589883:IBV589884 ILR589883:ILR589884 IVN589883:IVN589884 JFJ589883:JFJ589884 JPF589883:JPF589884 JZB589883:JZB589884 KIX589883:KIX589884 KST589883:KST589884 LCP589883:LCP589884 LML589883:LML589884 LWH589883:LWH589884 MGD589883:MGD589884 MPZ589883:MPZ589884 MZV589883:MZV589884 NJR589883:NJR589884 NTN589883:NTN589884 ODJ589883:ODJ589884 ONF589883:ONF589884 OXB589883:OXB589884 PGX589883:PGX589884 PQT589883:PQT589884 QAP589883:QAP589884 QKL589883:QKL589884 QUH589883:QUH589884 RED589883:RED589884 RNZ589883:RNZ589884 RXV589883:RXV589884 SHR589883:SHR589884 SRN589883:SRN589884 TBJ589883:TBJ589884 TLF589883:TLF589884 TVB589883:TVB589884 UEX589883:UEX589884 UOT589883:UOT589884 UYP589883:UYP589884 VIL589883:VIL589884 VSH589883:VSH589884 WCD589883:WCD589884 WLZ589883:WLZ589884 WVV589883:WVV589884 N655418:N655419 JJ655419:JJ655420 TF655419:TF655420 ADB655419:ADB655420 AMX655419:AMX655420 AWT655419:AWT655420 BGP655419:BGP655420 BQL655419:BQL655420 CAH655419:CAH655420 CKD655419:CKD655420 CTZ655419:CTZ655420 DDV655419:DDV655420 DNR655419:DNR655420 DXN655419:DXN655420 EHJ655419:EHJ655420 ERF655419:ERF655420 FBB655419:FBB655420 FKX655419:FKX655420 FUT655419:FUT655420 GEP655419:GEP655420 GOL655419:GOL655420 GYH655419:GYH655420 HID655419:HID655420 HRZ655419:HRZ655420 IBV655419:IBV655420 ILR655419:ILR655420 IVN655419:IVN655420 JFJ655419:JFJ655420 JPF655419:JPF655420 JZB655419:JZB655420 KIX655419:KIX655420 KST655419:KST655420 LCP655419:LCP655420 LML655419:LML655420 LWH655419:LWH655420 MGD655419:MGD655420 MPZ655419:MPZ655420 MZV655419:MZV655420 NJR655419:NJR655420 NTN655419:NTN655420 ODJ655419:ODJ655420 ONF655419:ONF655420 OXB655419:OXB655420 PGX655419:PGX655420 PQT655419:PQT655420 QAP655419:QAP655420 QKL655419:QKL655420 QUH655419:QUH655420 RED655419:RED655420 RNZ655419:RNZ655420 RXV655419:RXV655420 SHR655419:SHR655420 SRN655419:SRN655420 TBJ655419:TBJ655420 TLF655419:TLF655420 TVB655419:TVB655420 UEX655419:UEX655420 UOT655419:UOT655420 UYP655419:UYP655420 VIL655419:VIL655420 VSH655419:VSH655420 WCD655419:WCD655420 WLZ655419:WLZ655420 WVV655419:WVV655420 N720954:N720955 JJ720955:JJ720956 TF720955:TF720956 ADB720955:ADB720956 AMX720955:AMX720956 AWT720955:AWT720956 BGP720955:BGP720956 BQL720955:BQL720956 CAH720955:CAH720956 CKD720955:CKD720956 CTZ720955:CTZ720956 DDV720955:DDV720956 DNR720955:DNR720956 DXN720955:DXN720956 EHJ720955:EHJ720956 ERF720955:ERF720956 FBB720955:FBB720956 FKX720955:FKX720956 FUT720955:FUT720956 GEP720955:GEP720956 GOL720955:GOL720956 GYH720955:GYH720956 HID720955:HID720956 HRZ720955:HRZ720956 IBV720955:IBV720956 ILR720955:ILR720956 IVN720955:IVN720956 JFJ720955:JFJ720956 JPF720955:JPF720956 JZB720955:JZB720956 KIX720955:KIX720956 KST720955:KST720956 LCP720955:LCP720956 LML720955:LML720956 LWH720955:LWH720956 MGD720955:MGD720956 MPZ720955:MPZ720956 MZV720955:MZV720956 NJR720955:NJR720956 NTN720955:NTN720956 ODJ720955:ODJ720956 ONF720955:ONF720956 OXB720955:OXB720956 PGX720955:PGX720956 PQT720955:PQT720956 QAP720955:QAP720956 QKL720955:QKL720956 QUH720955:QUH720956 RED720955:RED720956 RNZ720955:RNZ720956 RXV720955:RXV720956 SHR720955:SHR720956 SRN720955:SRN720956 TBJ720955:TBJ720956 TLF720955:TLF720956 TVB720955:TVB720956 UEX720955:UEX720956 UOT720955:UOT720956 UYP720955:UYP720956 VIL720955:VIL720956 VSH720955:VSH720956 WCD720955:WCD720956 WLZ720955:WLZ720956 WVV720955:WVV720956 N786490:N786491 JJ786491:JJ786492 TF786491:TF786492 ADB786491:ADB786492 AMX786491:AMX786492 AWT786491:AWT786492 BGP786491:BGP786492 BQL786491:BQL786492 CAH786491:CAH786492 CKD786491:CKD786492 CTZ786491:CTZ786492 DDV786491:DDV786492 DNR786491:DNR786492 DXN786491:DXN786492 EHJ786491:EHJ786492 ERF786491:ERF786492 FBB786491:FBB786492 FKX786491:FKX786492 FUT786491:FUT786492 GEP786491:GEP786492 GOL786491:GOL786492 GYH786491:GYH786492 HID786491:HID786492 HRZ786491:HRZ786492 IBV786491:IBV786492 ILR786491:ILR786492 IVN786491:IVN786492 JFJ786491:JFJ786492 JPF786491:JPF786492 JZB786491:JZB786492 KIX786491:KIX786492 KST786491:KST786492 LCP786491:LCP786492 LML786491:LML786492 LWH786491:LWH786492 MGD786491:MGD786492 MPZ786491:MPZ786492 MZV786491:MZV786492 NJR786491:NJR786492 NTN786491:NTN786492 ODJ786491:ODJ786492 ONF786491:ONF786492 OXB786491:OXB786492 PGX786491:PGX786492 PQT786491:PQT786492 QAP786491:QAP786492 QKL786491:QKL786492 QUH786491:QUH786492 RED786491:RED786492 RNZ786491:RNZ786492 RXV786491:RXV786492 SHR786491:SHR786492 SRN786491:SRN786492 TBJ786491:TBJ786492 TLF786491:TLF786492 TVB786491:TVB786492 UEX786491:UEX786492 UOT786491:UOT786492 UYP786491:UYP786492 VIL786491:VIL786492 VSH786491:VSH786492 WCD786491:WCD786492 WLZ786491:WLZ786492 WVV786491:WVV786492 N852026:N852027 JJ852027:JJ852028 TF852027:TF852028 ADB852027:ADB852028 AMX852027:AMX852028 AWT852027:AWT852028 BGP852027:BGP852028 BQL852027:BQL852028 CAH852027:CAH852028 CKD852027:CKD852028 CTZ852027:CTZ852028 DDV852027:DDV852028 DNR852027:DNR852028 DXN852027:DXN852028 EHJ852027:EHJ852028 ERF852027:ERF852028 FBB852027:FBB852028 FKX852027:FKX852028 FUT852027:FUT852028 GEP852027:GEP852028 GOL852027:GOL852028 GYH852027:GYH852028 HID852027:HID852028 HRZ852027:HRZ852028 IBV852027:IBV852028 ILR852027:ILR852028 IVN852027:IVN852028 JFJ852027:JFJ852028 JPF852027:JPF852028 JZB852027:JZB852028 KIX852027:KIX852028 KST852027:KST852028 LCP852027:LCP852028 LML852027:LML852028 LWH852027:LWH852028 MGD852027:MGD852028 MPZ852027:MPZ852028 MZV852027:MZV852028 NJR852027:NJR852028 NTN852027:NTN852028 ODJ852027:ODJ852028 ONF852027:ONF852028 OXB852027:OXB852028 PGX852027:PGX852028 PQT852027:PQT852028 QAP852027:QAP852028 QKL852027:QKL852028 QUH852027:QUH852028 RED852027:RED852028 RNZ852027:RNZ852028 RXV852027:RXV852028 SHR852027:SHR852028 SRN852027:SRN852028 TBJ852027:TBJ852028 TLF852027:TLF852028 TVB852027:TVB852028 UEX852027:UEX852028 UOT852027:UOT852028 UYP852027:UYP852028 VIL852027:VIL852028 VSH852027:VSH852028 WCD852027:WCD852028 WLZ852027:WLZ852028 WVV852027:WVV852028 N917562:N917563 JJ917563:JJ917564 TF917563:TF917564 ADB917563:ADB917564 AMX917563:AMX917564 AWT917563:AWT917564 BGP917563:BGP917564 BQL917563:BQL917564 CAH917563:CAH917564 CKD917563:CKD917564 CTZ917563:CTZ917564 DDV917563:DDV917564 DNR917563:DNR917564 DXN917563:DXN917564 EHJ917563:EHJ917564 ERF917563:ERF917564 FBB917563:FBB917564 FKX917563:FKX917564 FUT917563:FUT917564 GEP917563:GEP917564 GOL917563:GOL917564 GYH917563:GYH917564 HID917563:HID917564 HRZ917563:HRZ917564 IBV917563:IBV917564 ILR917563:ILR917564 IVN917563:IVN917564 JFJ917563:JFJ917564 JPF917563:JPF917564 JZB917563:JZB917564 KIX917563:KIX917564 KST917563:KST917564 LCP917563:LCP917564 LML917563:LML917564 LWH917563:LWH917564 MGD917563:MGD917564 MPZ917563:MPZ917564 MZV917563:MZV917564 NJR917563:NJR917564 NTN917563:NTN917564 ODJ917563:ODJ917564 ONF917563:ONF917564 OXB917563:OXB917564 PGX917563:PGX917564 PQT917563:PQT917564 QAP917563:QAP917564 QKL917563:QKL917564 QUH917563:QUH917564 RED917563:RED917564 RNZ917563:RNZ917564 RXV917563:RXV917564 SHR917563:SHR917564 SRN917563:SRN917564 TBJ917563:TBJ917564 TLF917563:TLF917564 TVB917563:TVB917564 UEX917563:UEX917564 UOT917563:UOT917564 UYP917563:UYP917564 VIL917563:VIL917564 VSH917563:VSH917564 WCD917563:WCD917564 WLZ917563:WLZ917564 WVV917563:WVV917564 N983098:N983099 JJ983099:JJ983100 TF983099:TF983100 ADB983099:ADB983100 AMX983099:AMX983100 AWT983099:AWT983100 BGP983099:BGP983100 BQL983099:BQL983100 CAH983099:CAH983100 CKD983099:CKD983100 CTZ983099:CTZ983100 DDV983099:DDV983100 DNR983099:DNR983100 DXN983099:DXN983100 EHJ983099:EHJ983100 ERF983099:ERF983100 FBB983099:FBB983100 FKX983099:FKX983100 FUT983099:FUT983100 GEP983099:GEP983100 GOL983099:GOL983100 GYH983099:GYH983100 HID983099:HID983100 HRZ983099:HRZ983100 IBV983099:IBV983100 ILR983099:ILR983100 IVN983099:IVN983100 JFJ983099:JFJ983100 JPF983099:JPF983100 JZB983099:JZB983100 KIX983099:KIX983100 KST983099:KST983100 LCP983099:LCP983100 LML983099:LML983100 LWH983099:LWH983100 MGD983099:MGD983100 MPZ983099:MPZ983100 MZV983099:MZV983100 NJR983099:NJR983100 NTN983099:NTN983100 ODJ983099:ODJ983100 ONF983099:ONF983100 OXB983099:OXB983100 PGX983099:PGX983100 PQT983099:PQT983100 QAP983099:QAP983100 QKL983099:QKL983100 QUH983099:QUH983100 RED983099:RED983100 RNZ983099:RNZ983100 RXV983099:RXV983100 SHR983099:SHR983100 SRN983099:SRN983100 TBJ983099:TBJ983100 TLF983099:TLF983100 TVB983099:TVB983100 UEX983099:UEX983100 UOT983099:UOT983100 UYP983099:UYP983100 VIL983099:VIL983100 VSH983099:VSH983100 WCD983099:WCD983100 WLZ983099:WLZ983100 WVV983099:WVV983100 QUH42:QUH43 JJ60:JJ61 TF60:TF61 ADB60:ADB61 AMX60:AMX61 AWT60:AWT61 BGP60:BGP61 BQL60:BQL61 CAH60:CAH61 CKD60:CKD61 CTZ60:CTZ61 DDV60:DDV61 DNR60:DNR61 DXN60:DXN61 EHJ60:EHJ61 ERF60:ERF61 FBB60:FBB61 FKX60:FKX61 FUT60:FUT61 GEP60:GEP61 GOL60:GOL61 GYH60:GYH61 HID60:HID61 HRZ60:HRZ61 IBV60:IBV61 ILR60:ILR61 IVN60:IVN61 JFJ60:JFJ61 JPF60:JPF61 JZB60:JZB61 KIX60:KIX61 KST60:KST61 LCP60:LCP61 LML60:LML61 LWH60:LWH61 MGD60:MGD61 MPZ60:MPZ61 MZV60:MZV61 NJR60:NJR61 NTN60:NTN61 ODJ60:ODJ61 ONF60:ONF61 OXB60:OXB61 PGX60:PGX61 PQT60:PQT61 QAP60:QAP61 QKL60:QKL61 QUH60:QUH61 RED60:RED61 RNZ60:RNZ61 RXV60:RXV61 SHR60:SHR61 SRN60:SRN61 TBJ60:TBJ61 TLF60:TLF61 TVB60:TVB61 UEX60:UEX61 UOT60:UOT61 UYP60:UYP61 VIL60:VIL61 VSH60:VSH61 WCD60:WCD61 WLZ60:WLZ61 WVV60:WVV61 N65597:N65598 JJ65598:JJ65599 TF65598:TF65599 ADB65598:ADB65599 AMX65598:AMX65599 AWT65598:AWT65599 BGP65598:BGP65599 BQL65598:BQL65599 CAH65598:CAH65599 CKD65598:CKD65599 CTZ65598:CTZ65599 DDV65598:DDV65599 DNR65598:DNR65599 DXN65598:DXN65599 EHJ65598:EHJ65599 ERF65598:ERF65599 FBB65598:FBB65599 FKX65598:FKX65599 FUT65598:FUT65599 GEP65598:GEP65599 GOL65598:GOL65599 GYH65598:GYH65599 HID65598:HID65599 HRZ65598:HRZ65599 IBV65598:IBV65599 ILR65598:ILR65599 IVN65598:IVN65599 JFJ65598:JFJ65599 JPF65598:JPF65599 JZB65598:JZB65599 KIX65598:KIX65599 KST65598:KST65599 LCP65598:LCP65599 LML65598:LML65599 LWH65598:LWH65599 MGD65598:MGD65599 MPZ65598:MPZ65599 MZV65598:MZV65599 NJR65598:NJR65599 NTN65598:NTN65599 ODJ65598:ODJ65599 ONF65598:ONF65599 OXB65598:OXB65599 PGX65598:PGX65599 PQT65598:PQT65599 QAP65598:QAP65599 QKL65598:QKL65599 QUH65598:QUH65599 RED65598:RED65599 RNZ65598:RNZ65599 RXV65598:RXV65599 SHR65598:SHR65599 SRN65598:SRN65599 TBJ65598:TBJ65599 TLF65598:TLF65599 TVB65598:TVB65599 UEX65598:UEX65599 UOT65598:UOT65599 UYP65598:UYP65599 VIL65598:VIL65599 VSH65598:VSH65599 WCD65598:WCD65599 WLZ65598:WLZ65599 WVV65598:WVV65599 N131133:N131134 JJ131134:JJ131135 TF131134:TF131135 ADB131134:ADB131135 AMX131134:AMX131135 AWT131134:AWT131135 BGP131134:BGP131135 BQL131134:BQL131135 CAH131134:CAH131135 CKD131134:CKD131135 CTZ131134:CTZ131135 DDV131134:DDV131135 DNR131134:DNR131135 DXN131134:DXN131135 EHJ131134:EHJ131135 ERF131134:ERF131135 FBB131134:FBB131135 FKX131134:FKX131135 FUT131134:FUT131135 GEP131134:GEP131135 GOL131134:GOL131135 GYH131134:GYH131135 HID131134:HID131135 HRZ131134:HRZ131135 IBV131134:IBV131135 ILR131134:ILR131135 IVN131134:IVN131135 JFJ131134:JFJ131135 JPF131134:JPF131135 JZB131134:JZB131135 KIX131134:KIX131135 KST131134:KST131135 LCP131134:LCP131135 LML131134:LML131135 LWH131134:LWH131135 MGD131134:MGD131135 MPZ131134:MPZ131135 MZV131134:MZV131135 NJR131134:NJR131135 NTN131134:NTN131135 ODJ131134:ODJ131135 ONF131134:ONF131135 OXB131134:OXB131135 PGX131134:PGX131135 PQT131134:PQT131135 QAP131134:QAP131135 QKL131134:QKL131135 QUH131134:QUH131135 RED131134:RED131135 RNZ131134:RNZ131135 RXV131134:RXV131135 SHR131134:SHR131135 SRN131134:SRN131135 TBJ131134:TBJ131135 TLF131134:TLF131135 TVB131134:TVB131135 UEX131134:UEX131135 UOT131134:UOT131135 UYP131134:UYP131135 VIL131134:VIL131135 VSH131134:VSH131135 WCD131134:WCD131135 WLZ131134:WLZ131135 WVV131134:WVV131135 N196669:N196670 JJ196670:JJ196671 TF196670:TF196671 ADB196670:ADB196671 AMX196670:AMX196671 AWT196670:AWT196671 BGP196670:BGP196671 BQL196670:BQL196671 CAH196670:CAH196671 CKD196670:CKD196671 CTZ196670:CTZ196671 DDV196670:DDV196671 DNR196670:DNR196671 DXN196670:DXN196671 EHJ196670:EHJ196671 ERF196670:ERF196671 FBB196670:FBB196671 FKX196670:FKX196671 FUT196670:FUT196671 GEP196670:GEP196671 GOL196670:GOL196671 GYH196670:GYH196671 HID196670:HID196671 HRZ196670:HRZ196671 IBV196670:IBV196671 ILR196670:ILR196671 IVN196670:IVN196671 JFJ196670:JFJ196671 JPF196670:JPF196671 JZB196670:JZB196671 KIX196670:KIX196671 KST196670:KST196671 LCP196670:LCP196671 LML196670:LML196671 LWH196670:LWH196671 MGD196670:MGD196671 MPZ196670:MPZ196671 MZV196670:MZV196671 NJR196670:NJR196671 NTN196670:NTN196671 ODJ196670:ODJ196671 ONF196670:ONF196671 OXB196670:OXB196671 PGX196670:PGX196671 PQT196670:PQT196671 QAP196670:QAP196671 QKL196670:QKL196671 QUH196670:QUH196671 RED196670:RED196671 RNZ196670:RNZ196671 RXV196670:RXV196671 SHR196670:SHR196671 SRN196670:SRN196671 TBJ196670:TBJ196671 TLF196670:TLF196671 TVB196670:TVB196671 UEX196670:UEX196671 UOT196670:UOT196671 UYP196670:UYP196671 VIL196670:VIL196671 VSH196670:VSH196671 WCD196670:WCD196671 WLZ196670:WLZ196671 WVV196670:WVV196671 N262205:N262206 JJ262206:JJ262207 TF262206:TF262207 ADB262206:ADB262207 AMX262206:AMX262207 AWT262206:AWT262207 BGP262206:BGP262207 BQL262206:BQL262207 CAH262206:CAH262207 CKD262206:CKD262207 CTZ262206:CTZ262207 DDV262206:DDV262207 DNR262206:DNR262207 DXN262206:DXN262207 EHJ262206:EHJ262207 ERF262206:ERF262207 FBB262206:FBB262207 FKX262206:FKX262207 FUT262206:FUT262207 GEP262206:GEP262207 GOL262206:GOL262207 GYH262206:GYH262207 HID262206:HID262207 HRZ262206:HRZ262207 IBV262206:IBV262207 ILR262206:ILR262207 IVN262206:IVN262207 JFJ262206:JFJ262207 JPF262206:JPF262207 JZB262206:JZB262207 KIX262206:KIX262207 KST262206:KST262207 LCP262206:LCP262207 LML262206:LML262207 LWH262206:LWH262207 MGD262206:MGD262207 MPZ262206:MPZ262207 MZV262206:MZV262207 NJR262206:NJR262207 NTN262206:NTN262207 ODJ262206:ODJ262207 ONF262206:ONF262207 OXB262206:OXB262207 PGX262206:PGX262207 PQT262206:PQT262207 QAP262206:QAP262207 QKL262206:QKL262207 QUH262206:QUH262207 RED262206:RED262207 RNZ262206:RNZ262207 RXV262206:RXV262207 SHR262206:SHR262207 SRN262206:SRN262207 TBJ262206:TBJ262207 TLF262206:TLF262207 TVB262206:TVB262207 UEX262206:UEX262207 UOT262206:UOT262207 UYP262206:UYP262207 VIL262206:VIL262207 VSH262206:VSH262207 WCD262206:WCD262207 WLZ262206:WLZ262207 WVV262206:WVV262207 N327741:N327742 JJ327742:JJ327743 TF327742:TF327743 ADB327742:ADB327743 AMX327742:AMX327743 AWT327742:AWT327743 BGP327742:BGP327743 BQL327742:BQL327743 CAH327742:CAH327743 CKD327742:CKD327743 CTZ327742:CTZ327743 DDV327742:DDV327743 DNR327742:DNR327743 DXN327742:DXN327743 EHJ327742:EHJ327743 ERF327742:ERF327743 FBB327742:FBB327743 FKX327742:FKX327743 FUT327742:FUT327743 GEP327742:GEP327743 GOL327742:GOL327743 GYH327742:GYH327743 HID327742:HID327743 HRZ327742:HRZ327743 IBV327742:IBV327743 ILR327742:ILR327743 IVN327742:IVN327743 JFJ327742:JFJ327743 JPF327742:JPF327743 JZB327742:JZB327743 KIX327742:KIX327743 KST327742:KST327743 LCP327742:LCP327743 LML327742:LML327743 LWH327742:LWH327743 MGD327742:MGD327743 MPZ327742:MPZ327743 MZV327742:MZV327743 NJR327742:NJR327743 NTN327742:NTN327743 ODJ327742:ODJ327743 ONF327742:ONF327743 OXB327742:OXB327743 PGX327742:PGX327743 PQT327742:PQT327743 QAP327742:QAP327743 QKL327742:QKL327743 QUH327742:QUH327743 RED327742:RED327743 RNZ327742:RNZ327743 RXV327742:RXV327743 SHR327742:SHR327743 SRN327742:SRN327743 TBJ327742:TBJ327743 TLF327742:TLF327743 TVB327742:TVB327743 UEX327742:UEX327743 UOT327742:UOT327743 UYP327742:UYP327743 VIL327742:VIL327743 VSH327742:VSH327743 WCD327742:WCD327743 WLZ327742:WLZ327743 WVV327742:WVV327743 N393277:N393278 JJ393278:JJ393279 TF393278:TF393279 ADB393278:ADB393279 AMX393278:AMX393279 AWT393278:AWT393279 BGP393278:BGP393279 BQL393278:BQL393279 CAH393278:CAH393279 CKD393278:CKD393279 CTZ393278:CTZ393279 DDV393278:DDV393279 DNR393278:DNR393279 DXN393278:DXN393279 EHJ393278:EHJ393279 ERF393278:ERF393279 FBB393278:FBB393279 FKX393278:FKX393279 FUT393278:FUT393279 GEP393278:GEP393279 GOL393278:GOL393279 GYH393278:GYH393279 HID393278:HID393279 HRZ393278:HRZ393279 IBV393278:IBV393279 ILR393278:ILR393279 IVN393278:IVN393279 JFJ393278:JFJ393279 JPF393278:JPF393279 JZB393278:JZB393279 KIX393278:KIX393279 KST393278:KST393279 LCP393278:LCP393279 LML393278:LML393279 LWH393278:LWH393279 MGD393278:MGD393279 MPZ393278:MPZ393279 MZV393278:MZV393279 NJR393278:NJR393279 NTN393278:NTN393279 ODJ393278:ODJ393279 ONF393278:ONF393279 OXB393278:OXB393279 PGX393278:PGX393279 PQT393278:PQT393279 QAP393278:QAP393279 QKL393278:QKL393279 QUH393278:QUH393279 RED393278:RED393279 RNZ393278:RNZ393279 RXV393278:RXV393279 SHR393278:SHR393279 SRN393278:SRN393279 TBJ393278:TBJ393279 TLF393278:TLF393279 TVB393278:TVB393279 UEX393278:UEX393279 UOT393278:UOT393279 UYP393278:UYP393279 VIL393278:VIL393279 VSH393278:VSH393279 WCD393278:WCD393279 WLZ393278:WLZ393279 WVV393278:WVV393279 N458813:N458814 JJ458814:JJ458815 TF458814:TF458815 ADB458814:ADB458815 AMX458814:AMX458815 AWT458814:AWT458815 BGP458814:BGP458815 BQL458814:BQL458815 CAH458814:CAH458815 CKD458814:CKD458815 CTZ458814:CTZ458815 DDV458814:DDV458815 DNR458814:DNR458815 DXN458814:DXN458815 EHJ458814:EHJ458815 ERF458814:ERF458815 FBB458814:FBB458815 FKX458814:FKX458815 FUT458814:FUT458815 GEP458814:GEP458815 GOL458814:GOL458815 GYH458814:GYH458815 HID458814:HID458815 HRZ458814:HRZ458815 IBV458814:IBV458815 ILR458814:ILR458815 IVN458814:IVN458815 JFJ458814:JFJ458815 JPF458814:JPF458815 JZB458814:JZB458815 KIX458814:KIX458815 KST458814:KST458815 LCP458814:LCP458815 LML458814:LML458815 LWH458814:LWH458815 MGD458814:MGD458815 MPZ458814:MPZ458815 MZV458814:MZV458815 NJR458814:NJR458815 NTN458814:NTN458815 ODJ458814:ODJ458815 ONF458814:ONF458815 OXB458814:OXB458815 PGX458814:PGX458815 PQT458814:PQT458815 QAP458814:QAP458815 QKL458814:QKL458815 QUH458814:QUH458815 RED458814:RED458815 RNZ458814:RNZ458815 RXV458814:RXV458815 SHR458814:SHR458815 SRN458814:SRN458815 TBJ458814:TBJ458815 TLF458814:TLF458815 TVB458814:TVB458815 UEX458814:UEX458815 UOT458814:UOT458815 UYP458814:UYP458815 VIL458814:VIL458815 VSH458814:VSH458815 WCD458814:WCD458815 WLZ458814:WLZ458815 WVV458814:WVV458815 N524349:N524350 JJ524350:JJ524351 TF524350:TF524351 ADB524350:ADB524351 AMX524350:AMX524351 AWT524350:AWT524351 BGP524350:BGP524351 BQL524350:BQL524351 CAH524350:CAH524351 CKD524350:CKD524351 CTZ524350:CTZ524351 DDV524350:DDV524351 DNR524350:DNR524351 DXN524350:DXN524351 EHJ524350:EHJ524351 ERF524350:ERF524351 FBB524350:FBB524351 FKX524350:FKX524351 FUT524350:FUT524351 GEP524350:GEP524351 GOL524350:GOL524351 GYH524350:GYH524351 HID524350:HID524351 HRZ524350:HRZ524351 IBV524350:IBV524351 ILR524350:ILR524351 IVN524350:IVN524351 JFJ524350:JFJ524351 JPF524350:JPF524351 JZB524350:JZB524351 KIX524350:KIX524351 KST524350:KST524351 LCP524350:LCP524351 LML524350:LML524351 LWH524350:LWH524351 MGD524350:MGD524351 MPZ524350:MPZ524351 MZV524350:MZV524351 NJR524350:NJR524351 NTN524350:NTN524351 ODJ524350:ODJ524351 ONF524350:ONF524351 OXB524350:OXB524351 PGX524350:PGX524351 PQT524350:PQT524351 QAP524350:QAP524351 QKL524350:QKL524351 QUH524350:QUH524351 RED524350:RED524351 RNZ524350:RNZ524351 RXV524350:RXV524351 SHR524350:SHR524351 SRN524350:SRN524351 TBJ524350:TBJ524351 TLF524350:TLF524351 TVB524350:TVB524351 UEX524350:UEX524351 UOT524350:UOT524351 UYP524350:UYP524351 VIL524350:VIL524351 VSH524350:VSH524351 WCD524350:WCD524351 WLZ524350:WLZ524351 WVV524350:WVV524351 N589885:N589886 JJ589886:JJ589887 TF589886:TF589887 ADB589886:ADB589887 AMX589886:AMX589887 AWT589886:AWT589887 BGP589886:BGP589887 BQL589886:BQL589887 CAH589886:CAH589887 CKD589886:CKD589887 CTZ589886:CTZ589887 DDV589886:DDV589887 DNR589886:DNR589887 DXN589886:DXN589887 EHJ589886:EHJ589887 ERF589886:ERF589887 FBB589886:FBB589887 FKX589886:FKX589887 FUT589886:FUT589887 GEP589886:GEP589887 GOL589886:GOL589887 GYH589886:GYH589887 HID589886:HID589887 HRZ589886:HRZ589887 IBV589886:IBV589887 ILR589886:ILR589887 IVN589886:IVN589887 JFJ589886:JFJ589887 JPF589886:JPF589887 JZB589886:JZB589887 KIX589886:KIX589887 KST589886:KST589887 LCP589886:LCP589887 LML589886:LML589887 LWH589886:LWH589887 MGD589886:MGD589887 MPZ589886:MPZ589887 MZV589886:MZV589887 NJR589886:NJR589887 NTN589886:NTN589887 ODJ589886:ODJ589887 ONF589886:ONF589887 OXB589886:OXB589887 PGX589886:PGX589887 PQT589886:PQT589887 QAP589886:QAP589887 QKL589886:QKL589887 QUH589886:QUH589887 RED589886:RED589887 RNZ589886:RNZ589887 RXV589886:RXV589887 SHR589886:SHR589887 SRN589886:SRN589887 TBJ589886:TBJ589887 TLF589886:TLF589887 TVB589886:TVB589887 UEX589886:UEX589887 UOT589886:UOT589887 UYP589886:UYP589887 VIL589886:VIL589887 VSH589886:VSH589887 WCD589886:WCD589887 WLZ589886:WLZ589887 WVV589886:WVV589887 N655421:N655422 JJ655422:JJ655423 TF655422:TF655423 ADB655422:ADB655423 AMX655422:AMX655423 AWT655422:AWT655423 BGP655422:BGP655423 BQL655422:BQL655423 CAH655422:CAH655423 CKD655422:CKD655423 CTZ655422:CTZ655423 DDV655422:DDV655423 DNR655422:DNR655423 DXN655422:DXN655423 EHJ655422:EHJ655423 ERF655422:ERF655423 FBB655422:FBB655423 FKX655422:FKX655423 FUT655422:FUT655423 GEP655422:GEP655423 GOL655422:GOL655423 GYH655422:GYH655423 HID655422:HID655423 HRZ655422:HRZ655423 IBV655422:IBV655423 ILR655422:ILR655423 IVN655422:IVN655423 JFJ655422:JFJ655423 JPF655422:JPF655423 JZB655422:JZB655423 KIX655422:KIX655423 KST655422:KST655423 LCP655422:LCP655423 LML655422:LML655423 LWH655422:LWH655423 MGD655422:MGD655423 MPZ655422:MPZ655423 MZV655422:MZV655423 NJR655422:NJR655423 NTN655422:NTN655423 ODJ655422:ODJ655423 ONF655422:ONF655423 OXB655422:OXB655423 PGX655422:PGX655423 PQT655422:PQT655423 QAP655422:QAP655423 QKL655422:QKL655423 QUH655422:QUH655423 RED655422:RED655423 RNZ655422:RNZ655423 RXV655422:RXV655423 SHR655422:SHR655423 SRN655422:SRN655423 TBJ655422:TBJ655423 TLF655422:TLF655423 TVB655422:TVB655423 UEX655422:UEX655423 UOT655422:UOT655423 UYP655422:UYP655423 VIL655422:VIL655423 VSH655422:VSH655423 WCD655422:WCD655423 WLZ655422:WLZ655423 WVV655422:WVV655423 N720957:N720958 JJ720958:JJ720959 TF720958:TF720959 ADB720958:ADB720959 AMX720958:AMX720959 AWT720958:AWT720959 BGP720958:BGP720959 BQL720958:BQL720959 CAH720958:CAH720959 CKD720958:CKD720959 CTZ720958:CTZ720959 DDV720958:DDV720959 DNR720958:DNR720959 DXN720958:DXN720959 EHJ720958:EHJ720959 ERF720958:ERF720959 FBB720958:FBB720959 FKX720958:FKX720959 FUT720958:FUT720959 GEP720958:GEP720959 GOL720958:GOL720959 GYH720958:GYH720959 HID720958:HID720959 HRZ720958:HRZ720959 IBV720958:IBV720959 ILR720958:ILR720959 IVN720958:IVN720959 JFJ720958:JFJ720959 JPF720958:JPF720959 JZB720958:JZB720959 KIX720958:KIX720959 KST720958:KST720959 LCP720958:LCP720959 LML720958:LML720959 LWH720958:LWH720959 MGD720958:MGD720959 MPZ720958:MPZ720959 MZV720958:MZV720959 NJR720958:NJR720959 NTN720958:NTN720959 ODJ720958:ODJ720959 ONF720958:ONF720959 OXB720958:OXB720959 PGX720958:PGX720959 PQT720958:PQT720959 QAP720958:QAP720959 QKL720958:QKL720959 QUH720958:QUH720959 RED720958:RED720959 RNZ720958:RNZ720959 RXV720958:RXV720959 SHR720958:SHR720959 SRN720958:SRN720959 TBJ720958:TBJ720959 TLF720958:TLF720959 TVB720958:TVB720959 UEX720958:UEX720959 UOT720958:UOT720959 UYP720958:UYP720959 VIL720958:VIL720959 VSH720958:VSH720959 WCD720958:WCD720959 WLZ720958:WLZ720959 WVV720958:WVV720959 N786493:N786494 JJ786494:JJ786495 TF786494:TF786495 ADB786494:ADB786495 AMX786494:AMX786495 AWT786494:AWT786495 BGP786494:BGP786495 BQL786494:BQL786495 CAH786494:CAH786495 CKD786494:CKD786495 CTZ786494:CTZ786495 DDV786494:DDV786495 DNR786494:DNR786495 DXN786494:DXN786495 EHJ786494:EHJ786495 ERF786494:ERF786495 FBB786494:FBB786495 FKX786494:FKX786495 FUT786494:FUT786495 GEP786494:GEP786495 GOL786494:GOL786495 GYH786494:GYH786495 HID786494:HID786495 HRZ786494:HRZ786495 IBV786494:IBV786495 ILR786494:ILR786495 IVN786494:IVN786495 JFJ786494:JFJ786495 JPF786494:JPF786495 JZB786494:JZB786495 KIX786494:KIX786495 KST786494:KST786495 LCP786494:LCP786495 LML786494:LML786495 LWH786494:LWH786495 MGD786494:MGD786495 MPZ786494:MPZ786495 MZV786494:MZV786495 NJR786494:NJR786495 NTN786494:NTN786495 ODJ786494:ODJ786495 ONF786494:ONF786495 OXB786494:OXB786495 PGX786494:PGX786495 PQT786494:PQT786495 QAP786494:QAP786495 QKL786494:QKL786495 QUH786494:QUH786495 RED786494:RED786495 RNZ786494:RNZ786495 RXV786494:RXV786495 SHR786494:SHR786495 SRN786494:SRN786495 TBJ786494:TBJ786495 TLF786494:TLF786495 TVB786494:TVB786495 UEX786494:UEX786495 UOT786494:UOT786495 UYP786494:UYP786495 VIL786494:VIL786495 VSH786494:VSH786495 WCD786494:WCD786495 WLZ786494:WLZ786495 WVV786494:WVV786495 N852029:N852030 JJ852030:JJ852031 TF852030:TF852031 ADB852030:ADB852031 AMX852030:AMX852031 AWT852030:AWT852031 BGP852030:BGP852031 BQL852030:BQL852031 CAH852030:CAH852031 CKD852030:CKD852031 CTZ852030:CTZ852031 DDV852030:DDV852031 DNR852030:DNR852031 DXN852030:DXN852031 EHJ852030:EHJ852031 ERF852030:ERF852031 FBB852030:FBB852031 FKX852030:FKX852031 FUT852030:FUT852031 GEP852030:GEP852031 GOL852030:GOL852031 GYH852030:GYH852031 HID852030:HID852031 HRZ852030:HRZ852031 IBV852030:IBV852031 ILR852030:ILR852031 IVN852030:IVN852031 JFJ852030:JFJ852031 JPF852030:JPF852031 JZB852030:JZB852031 KIX852030:KIX852031 KST852030:KST852031 LCP852030:LCP852031 LML852030:LML852031 LWH852030:LWH852031 MGD852030:MGD852031 MPZ852030:MPZ852031 MZV852030:MZV852031 NJR852030:NJR852031 NTN852030:NTN852031 ODJ852030:ODJ852031 ONF852030:ONF852031 OXB852030:OXB852031 PGX852030:PGX852031 PQT852030:PQT852031 QAP852030:QAP852031 QKL852030:QKL852031 QUH852030:QUH852031 RED852030:RED852031 RNZ852030:RNZ852031 RXV852030:RXV852031 SHR852030:SHR852031 SRN852030:SRN852031 TBJ852030:TBJ852031 TLF852030:TLF852031 TVB852030:TVB852031 UEX852030:UEX852031 UOT852030:UOT852031 UYP852030:UYP852031 VIL852030:VIL852031 VSH852030:VSH852031 WCD852030:WCD852031 WLZ852030:WLZ852031 WVV852030:WVV852031 N917565:N917566 JJ917566:JJ917567 TF917566:TF917567 ADB917566:ADB917567 AMX917566:AMX917567 AWT917566:AWT917567 BGP917566:BGP917567 BQL917566:BQL917567 CAH917566:CAH917567 CKD917566:CKD917567 CTZ917566:CTZ917567 DDV917566:DDV917567 DNR917566:DNR917567 DXN917566:DXN917567 EHJ917566:EHJ917567 ERF917566:ERF917567 FBB917566:FBB917567 FKX917566:FKX917567 FUT917566:FUT917567 GEP917566:GEP917567 GOL917566:GOL917567 GYH917566:GYH917567 HID917566:HID917567 HRZ917566:HRZ917567 IBV917566:IBV917567 ILR917566:ILR917567 IVN917566:IVN917567 JFJ917566:JFJ917567 JPF917566:JPF917567 JZB917566:JZB917567 KIX917566:KIX917567 KST917566:KST917567 LCP917566:LCP917567 LML917566:LML917567 LWH917566:LWH917567 MGD917566:MGD917567 MPZ917566:MPZ917567 MZV917566:MZV917567 NJR917566:NJR917567 NTN917566:NTN917567 ODJ917566:ODJ917567 ONF917566:ONF917567 OXB917566:OXB917567 PGX917566:PGX917567 PQT917566:PQT917567 QAP917566:QAP917567 QKL917566:QKL917567 QUH917566:QUH917567 RED917566:RED917567 RNZ917566:RNZ917567 RXV917566:RXV917567 SHR917566:SHR917567 SRN917566:SRN917567 TBJ917566:TBJ917567 TLF917566:TLF917567 TVB917566:TVB917567 UEX917566:UEX917567 UOT917566:UOT917567 UYP917566:UYP917567 VIL917566:VIL917567 VSH917566:VSH917567 WCD917566:WCD917567 WLZ917566:WLZ917567 WVV917566:WVV917567 N983101:N983102 JJ983102:JJ983103 TF983102:TF983103 ADB983102:ADB983103 AMX983102:AMX983103 AWT983102:AWT983103 BGP983102:BGP983103 BQL983102:BQL983103 CAH983102:CAH983103 CKD983102:CKD983103 CTZ983102:CTZ983103 DDV983102:DDV983103 DNR983102:DNR983103 DXN983102:DXN983103 EHJ983102:EHJ983103 ERF983102:ERF983103 FBB983102:FBB983103 FKX983102:FKX983103 FUT983102:FUT983103 GEP983102:GEP983103 GOL983102:GOL983103 GYH983102:GYH983103 HID983102:HID983103 HRZ983102:HRZ983103 IBV983102:IBV983103 ILR983102:ILR983103 IVN983102:IVN983103 JFJ983102:JFJ983103 JPF983102:JPF983103 JZB983102:JZB983103 KIX983102:KIX983103 KST983102:KST983103 LCP983102:LCP983103 LML983102:LML983103 LWH983102:LWH983103 MGD983102:MGD983103 MPZ983102:MPZ983103 MZV983102:MZV983103 NJR983102:NJR983103 NTN983102:NTN983103 ODJ983102:ODJ983103 ONF983102:ONF983103 OXB983102:OXB983103 PGX983102:PGX983103 PQT983102:PQT983103 QAP983102:QAP983103 QKL983102:QKL983103 QUH983102:QUH983103 RED983102:RED983103 RNZ983102:RNZ983103 RXV983102:RXV983103 SHR983102:SHR983103 SRN983102:SRN983103 TBJ983102:TBJ983103 TLF983102:TLF983103 TVB983102:TVB983103 UEX983102:UEX983103 UOT983102:UOT983103 UYP983102:UYP983103 VIL983102:VIL983103 VSH983102:VSH983103 WCD983102:WCD983103 WLZ983102:WLZ983103 WVV983102:WVV983103 QKL42:QKL43 JJ63:JJ64 TF63:TF64 ADB63:ADB64 AMX63:AMX64 AWT63:AWT64 BGP63:BGP64 BQL63:BQL64 CAH63:CAH64 CKD63:CKD64 CTZ63:CTZ64 DDV63:DDV64 DNR63:DNR64 DXN63:DXN64 EHJ63:EHJ64 ERF63:ERF64 FBB63:FBB64 FKX63:FKX64 FUT63:FUT64 GEP63:GEP64 GOL63:GOL64 GYH63:GYH64 HID63:HID64 HRZ63:HRZ64 IBV63:IBV64 ILR63:ILR64 IVN63:IVN64 JFJ63:JFJ64 JPF63:JPF64 JZB63:JZB64 KIX63:KIX64 KST63:KST64 LCP63:LCP64 LML63:LML64 LWH63:LWH64 MGD63:MGD64 MPZ63:MPZ64 MZV63:MZV64 NJR63:NJR64 NTN63:NTN64 ODJ63:ODJ64 ONF63:ONF64 OXB63:OXB64 PGX63:PGX64 PQT63:PQT64 QAP63:QAP64 QKL63:QKL64 QUH63:QUH64 RED63:RED64 RNZ63:RNZ64 RXV63:RXV64 SHR63:SHR64 SRN63:SRN64 TBJ63:TBJ64 TLF63:TLF64 TVB63:TVB64 UEX63:UEX64 UOT63:UOT64 UYP63:UYP64 VIL63:VIL64 VSH63:VSH64 WCD63:WCD64 WLZ63:WLZ64 WVV63:WVV64 N65600:N65601 JJ65601:JJ65602 TF65601:TF65602 ADB65601:ADB65602 AMX65601:AMX65602 AWT65601:AWT65602 BGP65601:BGP65602 BQL65601:BQL65602 CAH65601:CAH65602 CKD65601:CKD65602 CTZ65601:CTZ65602 DDV65601:DDV65602 DNR65601:DNR65602 DXN65601:DXN65602 EHJ65601:EHJ65602 ERF65601:ERF65602 FBB65601:FBB65602 FKX65601:FKX65602 FUT65601:FUT65602 GEP65601:GEP65602 GOL65601:GOL65602 GYH65601:GYH65602 HID65601:HID65602 HRZ65601:HRZ65602 IBV65601:IBV65602 ILR65601:ILR65602 IVN65601:IVN65602 JFJ65601:JFJ65602 JPF65601:JPF65602 JZB65601:JZB65602 KIX65601:KIX65602 KST65601:KST65602 LCP65601:LCP65602 LML65601:LML65602 LWH65601:LWH65602 MGD65601:MGD65602 MPZ65601:MPZ65602 MZV65601:MZV65602 NJR65601:NJR65602 NTN65601:NTN65602 ODJ65601:ODJ65602 ONF65601:ONF65602 OXB65601:OXB65602 PGX65601:PGX65602 PQT65601:PQT65602 QAP65601:QAP65602 QKL65601:QKL65602 QUH65601:QUH65602 RED65601:RED65602 RNZ65601:RNZ65602 RXV65601:RXV65602 SHR65601:SHR65602 SRN65601:SRN65602 TBJ65601:TBJ65602 TLF65601:TLF65602 TVB65601:TVB65602 UEX65601:UEX65602 UOT65601:UOT65602 UYP65601:UYP65602 VIL65601:VIL65602 VSH65601:VSH65602 WCD65601:WCD65602 WLZ65601:WLZ65602 WVV65601:WVV65602 N131136:N131137 JJ131137:JJ131138 TF131137:TF131138 ADB131137:ADB131138 AMX131137:AMX131138 AWT131137:AWT131138 BGP131137:BGP131138 BQL131137:BQL131138 CAH131137:CAH131138 CKD131137:CKD131138 CTZ131137:CTZ131138 DDV131137:DDV131138 DNR131137:DNR131138 DXN131137:DXN131138 EHJ131137:EHJ131138 ERF131137:ERF131138 FBB131137:FBB131138 FKX131137:FKX131138 FUT131137:FUT131138 GEP131137:GEP131138 GOL131137:GOL131138 GYH131137:GYH131138 HID131137:HID131138 HRZ131137:HRZ131138 IBV131137:IBV131138 ILR131137:ILR131138 IVN131137:IVN131138 JFJ131137:JFJ131138 JPF131137:JPF131138 JZB131137:JZB131138 KIX131137:KIX131138 KST131137:KST131138 LCP131137:LCP131138 LML131137:LML131138 LWH131137:LWH131138 MGD131137:MGD131138 MPZ131137:MPZ131138 MZV131137:MZV131138 NJR131137:NJR131138 NTN131137:NTN131138 ODJ131137:ODJ131138 ONF131137:ONF131138 OXB131137:OXB131138 PGX131137:PGX131138 PQT131137:PQT131138 QAP131137:QAP131138 QKL131137:QKL131138 QUH131137:QUH131138 RED131137:RED131138 RNZ131137:RNZ131138 RXV131137:RXV131138 SHR131137:SHR131138 SRN131137:SRN131138 TBJ131137:TBJ131138 TLF131137:TLF131138 TVB131137:TVB131138 UEX131137:UEX131138 UOT131137:UOT131138 UYP131137:UYP131138 VIL131137:VIL131138 VSH131137:VSH131138 WCD131137:WCD131138 WLZ131137:WLZ131138 WVV131137:WVV131138 N196672:N196673 JJ196673:JJ196674 TF196673:TF196674 ADB196673:ADB196674 AMX196673:AMX196674 AWT196673:AWT196674 BGP196673:BGP196674 BQL196673:BQL196674 CAH196673:CAH196674 CKD196673:CKD196674 CTZ196673:CTZ196674 DDV196673:DDV196674 DNR196673:DNR196674 DXN196673:DXN196674 EHJ196673:EHJ196674 ERF196673:ERF196674 FBB196673:FBB196674 FKX196673:FKX196674 FUT196673:FUT196674 GEP196673:GEP196674 GOL196673:GOL196674 GYH196673:GYH196674 HID196673:HID196674 HRZ196673:HRZ196674 IBV196673:IBV196674 ILR196673:ILR196674 IVN196673:IVN196674 JFJ196673:JFJ196674 JPF196673:JPF196674 JZB196673:JZB196674 KIX196673:KIX196674 KST196673:KST196674 LCP196673:LCP196674 LML196673:LML196674 LWH196673:LWH196674 MGD196673:MGD196674 MPZ196673:MPZ196674 MZV196673:MZV196674 NJR196673:NJR196674 NTN196673:NTN196674 ODJ196673:ODJ196674 ONF196673:ONF196674 OXB196673:OXB196674 PGX196673:PGX196674 PQT196673:PQT196674 QAP196673:QAP196674 QKL196673:QKL196674 QUH196673:QUH196674 RED196673:RED196674 RNZ196673:RNZ196674 RXV196673:RXV196674 SHR196673:SHR196674 SRN196673:SRN196674 TBJ196673:TBJ196674 TLF196673:TLF196674 TVB196673:TVB196674 UEX196673:UEX196674 UOT196673:UOT196674 UYP196673:UYP196674 VIL196673:VIL196674 VSH196673:VSH196674 WCD196673:WCD196674 WLZ196673:WLZ196674 WVV196673:WVV196674 N262208:N262209 JJ262209:JJ262210 TF262209:TF262210 ADB262209:ADB262210 AMX262209:AMX262210 AWT262209:AWT262210 BGP262209:BGP262210 BQL262209:BQL262210 CAH262209:CAH262210 CKD262209:CKD262210 CTZ262209:CTZ262210 DDV262209:DDV262210 DNR262209:DNR262210 DXN262209:DXN262210 EHJ262209:EHJ262210 ERF262209:ERF262210 FBB262209:FBB262210 FKX262209:FKX262210 FUT262209:FUT262210 GEP262209:GEP262210 GOL262209:GOL262210 GYH262209:GYH262210 HID262209:HID262210 HRZ262209:HRZ262210 IBV262209:IBV262210 ILR262209:ILR262210 IVN262209:IVN262210 JFJ262209:JFJ262210 JPF262209:JPF262210 JZB262209:JZB262210 KIX262209:KIX262210 KST262209:KST262210 LCP262209:LCP262210 LML262209:LML262210 LWH262209:LWH262210 MGD262209:MGD262210 MPZ262209:MPZ262210 MZV262209:MZV262210 NJR262209:NJR262210 NTN262209:NTN262210 ODJ262209:ODJ262210 ONF262209:ONF262210 OXB262209:OXB262210 PGX262209:PGX262210 PQT262209:PQT262210 QAP262209:QAP262210 QKL262209:QKL262210 QUH262209:QUH262210 RED262209:RED262210 RNZ262209:RNZ262210 RXV262209:RXV262210 SHR262209:SHR262210 SRN262209:SRN262210 TBJ262209:TBJ262210 TLF262209:TLF262210 TVB262209:TVB262210 UEX262209:UEX262210 UOT262209:UOT262210 UYP262209:UYP262210 VIL262209:VIL262210 VSH262209:VSH262210 WCD262209:WCD262210 WLZ262209:WLZ262210 WVV262209:WVV262210 N327744:N327745 JJ327745:JJ327746 TF327745:TF327746 ADB327745:ADB327746 AMX327745:AMX327746 AWT327745:AWT327746 BGP327745:BGP327746 BQL327745:BQL327746 CAH327745:CAH327746 CKD327745:CKD327746 CTZ327745:CTZ327746 DDV327745:DDV327746 DNR327745:DNR327746 DXN327745:DXN327746 EHJ327745:EHJ327746 ERF327745:ERF327746 FBB327745:FBB327746 FKX327745:FKX327746 FUT327745:FUT327746 GEP327745:GEP327746 GOL327745:GOL327746 GYH327745:GYH327746 HID327745:HID327746 HRZ327745:HRZ327746 IBV327745:IBV327746 ILR327745:ILR327746 IVN327745:IVN327746 JFJ327745:JFJ327746 JPF327745:JPF327746 JZB327745:JZB327746 KIX327745:KIX327746 KST327745:KST327746 LCP327745:LCP327746 LML327745:LML327746 LWH327745:LWH327746 MGD327745:MGD327746 MPZ327745:MPZ327746 MZV327745:MZV327746 NJR327745:NJR327746 NTN327745:NTN327746 ODJ327745:ODJ327746 ONF327745:ONF327746 OXB327745:OXB327746 PGX327745:PGX327746 PQT327745:PQT327746 QAP327745:QAP327746 QKL327745:QKL327746 QUH327745:QUH327746 RED327745:RED327746 RNZ327745:RNZ327746 RXV327745:RXV327746 SHR327745:SHR327746 SRN327745:SRN327746 TBJ327745:TBJ327746 TLF327745:TLF327746 TVB327745:TVB327746 UEX327745:UEX327746 UOT327745:UOT327746 UYP327745:UYP327746 VIL327745:VIL327746 VSH327745:VSH327746 WCD327745:WCD327746 WLZ327745:WLZ327746 WVV327745:WVV327746 N393280:N393281 JJ393281:JJ393282 TF393281:TF393282 ADB393281:ADB393282 AMX393281:AMX393282 AWT393281:AWT393282 BGP393281:BGP393282 BQL393281:BQL393282 CAH393281:CAH393282 CKD393281:CKD393282 CTZ393281:CTZ393282 DDV393281:DDV393282 DNR393281:DNR393282 DXN393281:DXN393282 EHJ393281:EHJ393282 ERF393281:ERF393282 FBB393281:FBB393282 FKX393281:FKX393282 FUT393281:FUT393282 GEP393281:GEP393282 GOL393281:GOL393282 GYH393281:GYH393282 HID393281:HID393282 HRZ393281:HRZ393282 IBV393281:IBV393282 ILR393281:ILR393282 IVN393281:IVN393282 JFJ393281:JFJ393282 JPF393281:JPF393282 JZB393281:JZB393282 KIX393281:KIX393282 KST393281:KST393282 LCP393281:LCP393282 LML393281:LML393282 LWH393281:LWH393282 MGD393281:MGD393282 MPZ393281:MPZ393282 MZV393281:MZV393282 NJR393281:NJR393282 NTN393281:NTN393282 ODJ393281:ODJ393282 ONF393281:ONF393282 OXB393281:OXB393282 PGX393281:PGX393282 PQT393281:PQT393282 QAP393281:QAP393282 QKL393281:QKL393282 QUH393281:QUH393282 RED393281:RED393282 RNZ393281:RNZ393282 RXV393281:RXV393282 SHR393281:SHR393282 SRN393281:SRN393282 TBJ393281:TBJ393282 TLF393281:TLF393282 TVB393281:TVB393282 UEX393281:UEX393282 UOT393281:UOT393282 UYP393281:UYP393282 VIL393281:VIL393282 VSH393281:VSH393282 WCD393281:WCD393282 WLZ393281:WLZ393282 WVV393281:WVV393282 N458816:N458817 JJ458817:JJ458818 TF458817:TF458818 ADB458817:ADB458818 AMX458817:AMX458818 AWT458817:AWT458818 BGP458817:BGP458818 BQL458817:BQL458818 CAH458817:CAH458818 CKD458817:CKD458818 CTZ458817:CTZ458818 DDV458817:DDV458818 DNR458817:DNR458818 DXN458817:DXN458818 EHJ458817:EHJ458818 ERF458817:ERF458818 FBB458817:FBB458818 FKX458817:FKX458818 FUT458817:FUT458818 GEP458817:GEP458818 GOL458817:GOL458818 GYH458817:GYH458818 HID458817:HID458818 HRZ458817:HRZ458818 IBV458817:IBV458818 ILR458817:ILR458818 IVN458817:IVN458818 JFJ458817:JFJ458818 JPF458817:JPF458818 JZB458817:JZB458818 KIX458817:KIX458818 KST458817:KST458818 LCP458817:LCP458818 LML458817:LML458818 LWH458817:LWH458818 MGD458817:MGD458818 MPZ458817:MPZ458818 MZV458817:MZV458818 NJR458817:NJR458818 NTN458817:NTN458818 ODJ458817:ODJ458818 ONF458817:ONF458818 OXB458817:OXB458818 PGX458817:PGX458818 PQT458817:PQT458818 QAP458817:QAP458818 QKL458817:QKL458818 QUH458817:QUH458818 RED458817:RED458818 RNZ458817:RNZ458818 RXV458817:RXV458818 SHR458817:SHR458818 SRN458817:SRN458818 TBJ458817:TBJ458818 TLF458817:TLF458818 TVB458817:TVB458818 UEX458817:UEX458818 UOT458817:UOT458818 UYP458817:UYP458818 VIL458817:VIL458818 VSH458817:VSH458818 WCD458817:WCD458818 WLZ458817:WLZ458818 WVV458817:WVV458818 N524352:N524353 JJ524353:JJ524354 TF524353:TF524354 ADB524353:ADB524354 AMX524353:AMX524354 AWT524353:AWT524354 BGP524353:BGP524354 BQL524353:BQL524354 CAH524353:CAH524354 CKD524353:CKD524354 CTZ524353:CTZ524354 DDV524353:DDV524354 DNR524353:DNR524354 DXN524353:DXN524354 EHJ524353:EHJ524354 ERF524353:ERF524354 FBB524353:FBB524354 FKX524353:FKX524354 FUT524353:FUT524354 GEP524353:GEP524354 GOL524353:GOL524354 GYH524353:GYH524354 HID524353:HID524354 HRZ524353:HRZ524354 IBV524353:IBV524354 ILR524353:ILR524354 IVN524353:IVN524354 JFJ524353:JFJ524354 JPF524353:JPF524354 JZB524353:JZB524354 KIX524353:KIX524354 KST524353:KST524354 LCP524353:LCP524354 LML524353:LML524354 LWH524353:LWH524354 MGD524353:MGD524354 MPZ524353:MPZ524354 MZV524353:MZV524354 NJR524353:NJR524354 NTN524353:NTN524354 ODJ524353:ODJ524354 ONF524353:ONF524354 OXB524353:OXB524354 PGX524353:PGX524354 PQT524353:PQT524354 QAP524353:QAP524354 QKL524353:QKL524354 QUH524353:QUH524354 RED524353:RED524354 RNZ524353:RNZ524354 RXV524353:RXV524354 SHR524353:SHR524354 SRN524353:SRN524354 TBJ524353:TBJ524354 TLF524353:TLF524354 TVB524353:TVB524354 UEX524353:UEX524354 UOT524353:UOT524354 UYP524353:UYP524354 VIL524353:VIL524354 VSH524353:VSH524354 WCD524353:WCD524354 WLZ524353:WLZ524354 WVV524353:WVV524354 N589888:N589889 JJ589889:JJ589890 TF589889:TF589890 ADB589889:ADB589890 AMX589889:AMX589890 AWT589889:AWT589890 BGP589889:BGP589890 BQL589889:BQL589890 CAH589889:CAH589890 CKD589889:CKD589890 CTZ589889:CTZ589890 DDV589889:DDV589890 DNR589889:DNR589890 DXN589889:DXN589890 EHJ589889:EHJ589890 ERF589889:ERF589890 FBB589889:FBB589890 FKX589889:FKX589890 FUT589889:FUT589890 GEP589889:GEP589890 GOL589889:GOL589890 GYH589889:GYH589890 HID589889:HID589890 HRZ589889:HRZ589890 IBV589889:IBV589890 ILR589889:ILR589890 IVN589889:IVN589890 JFJ589889:JFJ589890 JPF589889:JPF589890 JZB589889:JZB589890 KIX589889:KIX589890 KST589889:KST589890 LCP589889:LCP589890 LML589889:LML589890 LWH589889:LWH589890 MGD589889:MGD589890 MPZ589889:MPZ589890 MZV589889:MZV589890 NJR589889:NJR589890 NTN589889:NTN589890 ODJ589889:ODJ589890 ONF589889:ONF589890 OXB589889:OXB589890 PGX589889:PGX589890 PQT589889:PQT589890 QAP589889:QAP589890 QKL589889:QKL589890 QUH589889:QUH589890 RED589889:RED589890 RNZ589889:RNZ589890 RXV589889:RXV589890 SHR589889:SHR589890 SRN589889:SRN589890 TBJ589889:TBJ589890 TLF589889:TLF589890 TVB589889:TVB589890 UEX589889:UEX589890 UOT589889:UOT589890 UYP589889:UYP589890 VIL589889:VIL589890 VSH589889:VSH589890 WCD589889:WCD589890 WLZ589889:WLZ589890 WVV589889:WVV589890 N655424:N655425 JJ655425:JJ655426 TF655425:TF655426 ADB655425:ADB655426 AMX655425:AMX655426 AWT655425:AWT655426 BGP655425:BGP655426 BQL655425:BQL655426 CAH655425:CAH655426 CKD655425:CKD655426 CTZ655425:CTZ655426 DDV655425:DDV655426 DNR655425:DNR655426 DXN655425:DXN655426 EHJ655425:EHJ655426 ERF655425:ERF655426 FBB655425:FBB655426 FKX655425:FKX655426 FUT655425:FUT655426 GEP655425:GEP655426 GOL655425:GOL655426 GYH655425:GYH655426 HID655425:HID655426 HRZ655425:HRZ655426 IBV655425:IBV655426 ILR655425:ILR655426 IVN655425:IVN655426 JFJ655425:JFJ655426 JPF655425:JPF655426 JZB655425:JZB655426 KIX655425:KIX655426 KST655425:KST655426 LCP655425:LCP655426 LML655425:LML655426 LWH655425:LWH655426 MGD655425:MGD655426 MPZ655425:MPZ655426 MZV655425:MZV655426 NJR655425:NJR655426 NTN655425:NTN655426 ODJ655425:ODJ655426 ONF655425:ONF655426 OXB655425:OXB655426 PGX655425:PGX655426 PQT655425:PQT655426 QAP655425:QAP655426 QKL655425:QKL655426 QUH655425:QUH655426 RED655425:RED655426 RNZ655425:RNZ655426 RXV655425:RXV655426 SHR655425:SHR655426 SRN655425:SRN655426 TBJ655425:TBJ655426 TLF655425:TLF655426 TVB655425:TVB655426 UEX655425:UEX655426 UOT655425:UOT655426 UYP655425:UYP655426 VIL655425:VIL655426 VSH655425:VSH655426 WCD655425:WCD655426 WLZ655425:WLZ655426 WVV655425:WVV655426 N720960:N720961 JJ720961:JJ720962 TF720961:TF720962 ADB720961:ADB720962 AMX720961:AMX720962 AWT720961:AWT720962 BGP720961:BGP720962 BQL720961:BQL720962 CAH720961:CAH720962 CKD720961:CKD720962 CTZ720961:CTZ720962 DDV720961:DDV720962 DNR720961:DNR720962 DXN720961:DXN720962 EHJ720961:EHJ720962 ERF720961:ERF720962 FBB720961:FBB720962 FKX720961:FKX720962 FUT720961:FUT720962 GEP720961:GEP720962 GOL720961:GOL720962 GYH720961:GYH720962 HID720961:HID720962 HRZ720961:HRZ720962 IBV720961:IBV720962 ILR720961:ILR720962 IVN720961:IVN720962 JFJ720961:JFJ720962 JPF720961:JPF720962 JZB720961:JZB720962 KIX720961:KIX720962 KST720961:KST720962 LCP720961:LCP720962 LML720961:LML720962 LWH720961:LWH720962 MGD720961:MGD720962 MPZ720961:MPZ720962 MZV720961:MZV720962 NJR720961:NJR720962 NTN720961:NTN720962 ODJ720961:ODJ720962 ONF720961:ONF720962 OXB720961:OXB720962 PGX720961:PGX720962 PQT720961:PQT720962 QAP720961:QAP720962 QKL720961:QKL720962 QUH720961:QUH720962 RED720961:RED720962 RNZ720961:RNZ720962 RXV720961:RXV720962 SHR720961:SHR720962 SRN720961:SRN720962 TBJ720961:TBJ720962 TLF720961:TLF720962 TVB720961:TVB720962 UEX720961:UEX720962 UOT720961:UOT720962 UYP720961:UYP720962 VIL720961:VIL720962 VSH720961:VSH720962 WCD720961:WCD720962 WLZ720961:WLZ720962 WVV720961:WVV720962 N786496:N786497 JJ786497:JJ786498 TF786497:TF786498 ADB786497:ADB786498 AMX786497:AMX786498 AWT786497:AWT786498 BGP786497:BGP786498 BQL786497:BQL786498 CAH786497:CAH786498 CKD786497:CKD786498 CTZ786497:CTZ786498 DDV786497:DDV786498 DNR786497:DNR786498 DXN786497:DXN786498 EHJ786497:EHJ786498 ERF786497:ERF786498 FBB786497:FBB786498 FKX786497:FKX786498 FUT786497:FUT786498 GEP786497:GEP786498 GOL786497:GOL786498 GYH786497:GYH786498 HID786497:HID786498 HRZ786497:HRZ786498 IBV786497:IBV786498 ILR786497:ILR786498 IVN786497:IVN786498 JFJ786497:JFJ786498 JPF786497:JPF786498 JZB786497:JZB786498 KIX786497:KIX786498 KST786497:KST786498 LCP786497:LCP786498 LML786497:LML786498 LWH786497:LWH786498 MGD786497:MGD786498 MPZ786497:MPZ786498 MZV786497:MZV786498 NJR786497:NJR786498 NTN786497:NTN786498 ODJ786497:ODJ786498 ONF786497:ONF786498 OXB786497:OXB786498 PGX786497:PGX786498 PQT786497:PQT786498 QAP786497:QAP786498 QKL786497:QKL786498 QUH786497:QUH786498 RED786497:RED786498 RNZ786497:RNZ786498 RXV786497:RXV786498 SHR786497:SHR786498 SRN786497:SRN786498 TBJ786497:TBJ786498 TLF786497:TLF786498 TVB786497:TVB786498 UEX786497:UEX786498 UOT786497:UOT786498 UYP786497:UYP786498 VIL786497:VIL786498 VSH786497:VSH786498 WCD786497:WCD786498 WLZ786497:WLZ786498 WVV786497:WVV786498 N852032:N852033 JJ852033:JJ852034 TF852033:TF852034 ADB852033:ADB852034 AMX852033:AMX852034 AWT852033:AWT852034 BGP852033:BGP852034 BQL852033:BQL852034 CAH852033:CAH852034 CKD852033:CKD852034 CTZ852033:CTZ852034 DDV852033:DDV852034 DNR852033:DNR852034 DXN852033:DXN852034 EHJ852033:EHJ852034 ERF852033:ERF852034 FBB852033:FBB852034 FKX852033:FKX852034 FUT852033:FUT852034 GEP852033:GEP852034 GOL852033:GOL852034 GYH852033:GYH852034 HID852033:HID852034 HRZ852033:HRZ852034 IBV852033:IBV852034 ILR852033:ILR852034 IVN852033:IVN852034 JFJ852033:JFJ852034 JPF852033:JPF852034 JZB852033:JZB852034 KIX852033:KIX852034 KST852033:KST852034 LCP852033:LCP852034 LML852033:LML852034 LWH852033:LWH852034 MGD852033:MGD852034 MPZ852033:MPZ852034 MZV852033:MZV852034 NJR852033:NJR852034 NTN852033:NTN852034 ODJ852033:ODJ852034 ONF852033:ONF852034 OXB852033:OXB852034 PGX852033:PGX852034 PQT852033:PQT852034 QAP852033:QAP852034 QKL852033:QKL852034 QUH852033:QUH852034 RED852033:RED852034 RNZ852033:RNZ852034 RXV852033:RXV852034 SHR852033:SHR852034 SRN852033:SRN852034 TBJ852033:TBJ852034 TLF852033:TLF852034 TVB852033:TVB852034 UEX852033:UEX852034 UOT852033:UOT852034 UYP852033:UYP852034 VIL852033:VIL852034 VSH852033:VSH852034 WCD852033:WCD852034 WLZ852033:WLZ852034 WVV852033:WVV852034 N917568:N917569 JJ917569:JJ917570 TF917569:TF917570 ADB917569:ADB917570 AMX917569:AMX917570 AWT917569:AWT917570 BGP917569:BGP917570 BQL917569:BQL917570 CAH917569:CAH917570 CKD917569:CKD917570 CTZ917569:CTZ917570 DDV917569:DDV917570 DNR917569:DNR917570 DXN917569:DXN917570 EHJ917569:EHJ917570 ERF917569:ERF917570 FBB917569:FBB917570 FKX917569:FKX917570 FUT917569:FUT917570 GEP917569:GEP917570 GOL917569:GOL917570 GYH917569:GYH917570 HID917569:HID917570 HRZ917569:HRZ917570 IBV917569:IBV917570 ILR917569:ILR917570 IVN917569:IVN917570 JFJ917569:JFJ917570 JPF917569:JPF917570 JZB917569:JZB917570 KIX917569:KIX917570 KST917569:KST917570 LCP917569:LCP917570 LML917569:LML917570 LWH917569:LWH917570 MGD917569:MGD917570 MPZ917569:MPZ917570 MZV917569:MZV917570 NJR917569:NJR917570 NTN917569:NTN917570 ODJ917569:ODJ917570 ONF917569:ONF917570 OXB917569:OXB917570 PGX917569:PGX917570 PQT917569:PQT917570 QAP917569:QAP917570 QKL917569:QKL917570 QUH917569:QUH917570 RED917569:RED917570 RNZ917569:RNZ917570 RXV917569:RXV917570 SHR917569:SHR917570 SRN917569:SRN917570 TBJ917569:TBJ917570 TLF917569:TLF917570 TVB917569:TVB917570 UEX917569:UEX917570 UOT917569:UOT917570 UYP917569:UYP917570 VIL917569:VIL917570 VSH917569:VSH917570 WCD917569:WCD917570 WLZ917569:WLZ917570 WVV917569:WVV917570 N983104:N983105 JJ983105:JJ983106 TF983105:TF983106 ADB983105:ADB983106 AMX983105:AMX983106 AWT983105:AWT983106 BGP983105:BGP983106 BQL983105:BQL983106 CAH983105:CAH983106 CKD983105:CKD983106 CTZ983105:CTZ983106 DDV983105:DDV983106 DNR983105:DNR983106 DXN983105:DXN983106 EHJ983105:EHJ983106 ERF983105:ERF983106 FBB983105:FBB983106 FKX983105:FKX983106 FUT983105:FUT983106 GEP983105:GEP983106 GOL983105:GOL983106 GYH983105:GYH983106 HID983105:HID983106 HRZ983105:HRZ983106 IBV983105:IBV983106 ILR983105:ILR983106 IVN983105:IVN983106 JFJ983105:JFJ983106 JPF983105:JPF983106 JZB983105:JZB983106 KIX983105:KIX983106 KST983105:KST983106 LCP983105:LCP983106 LML983105:LML983106 LWH983105:LWH983106 MGD983105:MGD983106 MPZ983105:MPZ983106 MZV983105:MZV983106 NJR983105:NJR983106 NTN983105:NTN983106 ODJ983105:ODJ983106 ONF983105:ONF983106 OXB983105:OXB983106 PGX983105:PGX983106 PQT983105:PQT983106 QAP983105:QAP983106 QKL983105:QKL983106 QUH983105:QUH983106 RED983105:RED983106 RNZ983105:RNZ983106 RXV983105:RXV983106 SHR983105:SHR983106 SRN983105:SRN983106 TBJ983105:TBJ983106 TLF983105:TLF983106 TVB983105:TVB983106 UEX983105:UEX983106 UOT983105:UOT983106 UYP983105:UYP983106 VIL983105:VIL983106 VSH983105:VSH983106 WCD983105:WCD983106 WLZ983105:WLZ983106 WVV983105:WVV983106 QAP42:QAP43 JJ66:JJ67 TF66:TF67 ADB66:ADB67 AMX66:AMX67 AWT66:AWT67 BGP66:BGP67 BQL66:BQL67 CAH66:CAH67 CKD66:CKD67 CTZ66:CTZ67 DDV66:DDV67 DNR66:DNR67 DXN66:DXN67 EHJ66:EHJ67 ERF66:ERF67 FBB66:FBB67 FKX66:FKX67 FUT66:FUT67 GEP66:GEP67 GOL66:GOL67 GYH66:GYH67 HID66:HID67 HRZ66:HRZ67 IBV66:IBV67 ILR66:ILR67 IVN66:IVN67 JFJ66:JFJ67 JPF66:JPF67 JZB66:JZB67 KIX66:KIX67 KST66:KST67 LCP66:LCP67 LML66:LML67 LWH66:LWH67 MGD66:MGD67 MPZ66:MPZ67 MZV66:MZV67 NJR66:NJR67 NTN66:NTN67 ODJ66:ODJ67 ONF66:ONF67 OXB66:OXB67 PGX66:PGX67 PQT66:PQT67 QAP66:QAP67 QKL66:QKL67 QUH66:QUH67 RED66:RED67 RNZ66:RNZ67 RXV66:RXV67 SHR66:SHR67 SRN66:SRN67 TBJ66:TBJ67 TLF66:TLF67 TVB66:TVB67 UEX66:UEX67 UOT66:UOT67 UYP66:UYP67 VIL66:VIL67 VSH66:VSH67 WCD66:WCD67 WLZ66:WLZ67 WVV66:WVV67 N65603:N65604 JJ65604:JJ65605 TF65604:TF65605 ADB65604:ADB65605 AMX65604:AMX65605 AWT65604:AWT65605 BGP65604:BGP65605 BQL65604:BQL65605 CAH65604:CAH65605 CKD65604:CKD65605 CTZ65604:CTZ65605 DDV65604:DDV65605 DNR65604:DNR65605 DXN65604:DXN65605 EHJ65604:EHJ65605 ERF65604:ERF65605 FBB65604:FBB65605 FKX65604:FKX65605 FUT65604:FUT65605 GEP65604:GEP65605 GOL65604:GOL65605 GYH65604:GYH65605 HID65604:HID65605 HRZ65604:HRZ65605 IBV65604:IBV65605 ILR65604:ILR65605 IVN65604:IVN65605 JFJ65604:JFJ65605 JPF65604:JPF65605 JZB65604:JZB65605 KIX65604:KIX65605 KST65604:KST65605 LCP65604:LCP65605 LML65604:LML65605 LWH65604:LWH65605 MGD65604:MGD65605 MPZ65604:MPZ65605 MZV65604:MZV65605 NJR65604:NJR65605 NTN65604:NTN65605 ODJ65604:ODJ65605 ONF65604:ONF65605 OXB65604:OXB65605 PGX65604:PGX65605 PQT65604:PQT65605 QAP65604:QAP65605 QKL65604:QKL65605 QUH65604:QUH65605 RED65604:RED65605 RNZ65604:RNZ65605 RXV65604:RXV65605 SHR65604:SHR65605 SRN65604:SRN65605 TBJ65604:TBJ65605 TLF65604:TLF65605 TVB65604:TVB65605 UEX65604:UEX65605 UOT65604:UOT65605 UYP65604:UYP65605 VIL65604:VIL65605 VSH65604:VSH65605 WCD65604:WCD65605 WLZ65604:WLZ65605 WVV65604:WVV65605 N131139:N131140 JJ131140:JJ131141 TF131140:TF131141 ADB131140:ADB131141 AMX131140:AMX131141 AWT131140:AWT131141 BGP131140:BGP131141 BQL131140:BQL131141 CAH131140:CAH131141 CKD131140:CKD131141 CTZ131140:CTZ131141 DDV131140:DDV131141 DNR131140:DNR131141 DXN131140:DXN131141 EHJ131140:EHJ131141 ERF131140:ERF131141 FBB131140:FBB131141 FKX131140:FKX131141 FUT131140:FUT131141 GEP131140:GEP131141 GOL131140:GOL131141 GYH131140:GYH131141 HID131140:HID131141 HRZ131140:HRZ131141 IBV131140:IBV131141 ILR131140:ILR131141 IVN131140:IVN131141 JFJ131140:JFJ131141 JPF131140:JPF131141 JZB131140:JZB131141 KIX131140:KIX131141 KST131140:KST131141 LCP131140:LCP131141 LML131140:LML131141 LWH131140:LWH131141 MGD131140:MGD131141 MPZ131140:MPZ131141 MZV131140:MZV131141 NJR131140:NJR131141 NTN131140:NTN131141 ODJ131140:ODJ131141 ONF131140:ONF131141 OXB131140:OXB131141 PGX131140:PGX131141 PQT131140:PQT131141 QAP131140:QAP131141 QKL131140:QKL131141 QUH131140:QUH131141 RED131140:RED131141 RNZ131140:RNZ131141 RXV131140:RXV131141 SHR131140:SHR131141 SRN131140:SRN131141 TBJ131140:TBJ131141 TLF131140:TLF131141 TVB131140:TVB131141 UEX131140:UEX131141 UOT131140:UOT131141 UYP131140:UYP131141 VIL131140:VIL131141 VSH131140:VSH131141 WCD131140:WCD131141 WLZ131140:WLZ131141 WVV131140:WVV131141 N196675:N196676 JJ196676:JJ196677 TF196676:TF196677 ADB196676:ADB196677 AMX196676:AMX196677 AWT196676:AWT196677 BGP196676:BGP196677 BQL196676:BQL196677 CAH196676:CAH196677 CKD196676:CKD196677 CTZ196676:CTZ196677 DDV196676:DDV196677 DNR196676:DNR196677 DXN196676:DXN196677 EHJ196676:EHJ196677 ERF196676:ERF196677 FBB196676:FBB196677 FKX196676:FKX196677 FUT196676:FUT196677 GEP196676:GEP196677 GOL196676:GOL196677 GYH196676:GYH196677 HID196676:HID196677 HRZ196676:HRZ196677 IBV196676:IBV196677 ILR196676:ILR196677 IVN196676:IVN196677 JFJ196676:JFJ196677 JPF196676:JPF196677 JZB196676:JZB196677 KIX196676:KIX196677 KST196676:KST196677 LCP196676:LCP196677 LML196676:LML196677 LWH196676:LWH196677 MGD196676:MGD196677 MPZ196676:MPZ196677 MZV196676:MZV196677 NJR196676:NJR196677 NTN196676:NTN196677 ODJ196676:ODJ196677 ONF196676:ONF196677 OXB196676:OXB196677 PGX196676:PGX196677 PQT196676:PQT196677 QAP196676:QAP196677 QKL196676:QKL196677 QUH196676:QUH196677 RED196676:RED196677 RNZ196676:RNZ196677 RXV196676:RXV196677 SHR196676:SHR196677 SRN196676:SRN196677 TBJ196676:TBJ196677 TLF196676:TLF196677 TVB196676:TVB196677 UEX196676:UEX196677 UOT196676:UOT196677 UYP196676:UYP196677 VIL196676:VIL196677 VSH196676:VSH196677 WCD196676:WCD196677 WLZ196676:WLZ196677 WVV196676:WVV196677 N262211:N262212 JJ262212:JJ262213 TF262212:TF262213 ADB262212:ADB262213 AMX262212:AMX262213 AWT262212:AWT262213 BGP262212:BGP262213 BQL262212:BQL262213 CAH262212:CAH262213 CKD262212:CKD262213 CTZ262212:CTZ262213 DDV262212:DDV262213 DNR262212:DNR262213 DXN262212:DXN262213 EHJ262212:EHJ262213 ERF262212:ERF262213 FBB262212:FBB262213 FKX262212:FKX262213 FUT262212:FUT262213 GEP262212:GEP262213 GOL262212:GOL262213 GYH262212:GYH262213 HID262212:HID262213 HRZ262212:HRZ262213 IBV262212:IBV262213 ILR262212:ILR262213 IVN262212:IVN262213 JFJ262212:JFJ262213 JPF262212:JPF262213 JZB262212:JZB262213 KIX262212:KIX262213 KST262212:KST262213 LCP262212:LCP262213 LML262212:LML262213 LWH262212:LWH262213 MGD262212:MGD262213 MPZ262212:MPZ262213 MZV262212:MZV262213 NJR262212:NJR262213 NTN262212:NTN262213 ODJ262212:ODJ262213 ONF262212:ONF262213 OXB262212:OXB262213 PGX262212:PGX262213 PQT262212:PQT262213 QAP262212:QAP262213 QKL262212:QKL262213 QUH262212:QUH262213 RED262212:RED262213 RNZ262212:RNZ262213 RXV262212:RXV262213 SHR262212:SHR262213 SRN262212:SRN262213 TBJ262212:TBJ262213 TLF262212:TLF262213 TVB262212:TVB262213 UEX262212:UEX262213 UOT262212:UOT262213 UYP262212:UYP262213 VIL262212:VIL262213 VSH262212:VSH262213 WCD262212:WCD262213 WLZ262212:WLZ262213 WVV262212:WVV262213 N327747:N327748 JJ327748:JJ327749 TF327748:TF327749 ADB327748:ADB327749 AMX327748:AMX327749 AWT327748:AWT327749 BGP327748:BGP327749 BQL327748:BQL327749 CAH327748:CAH327749 CKD327748:CKD327749 CTZ327748:CTZ327749 DDV327748:DDV327749 DNR327748:DNR327749 DXN327748:DXN327749 EHJ327748:EHJ327749 ERF327748:ERF327749 FBB327748:FBB327749 FKX327748:FKX327749 FUT327748:FUT327749 GEP327748:GEP327749 GOL327748:GOL327749 GYH327748:GYH327749 HID327748:HID327749 HRZ327748:HRZ327749 IBV327748:IBV327749 ILR327748:ILR327749 IVN327748:IVN327749 JFJ327748:JFJ327749 JPF327748:JPF327749 JZB327748:JZB327749 KIX327748:KIX327749 KST327748:KST327749 LCP327748:LCP327749 LML327748:LML327749 LWH327748:LWH327749 MGD327748:MGD327749 MPZ327748:MPZ327749 MZV327748:MZV327749 NJR327748:NJR327749 NTN327748:NTN327749 ODJ327748:ODJ327749 ONF327748:ONF327749 OXB327748:OXB327749 PGX327748:PGX327749 PQT327748:PQT327749 QAP327748:QAP327749 QKL327748:QKL327749 QUH327748:QUH327749 RED327748:RED327749 RNZ327748:RNZ327749 RXV327748:RXV327749 SHR327748:SHR327749 SRN327748:SRN327749 TBJ327748:TBJ327749 TLF327748:TLF327749 TVB327748:TVB327749 UEX327748:UEX327749 UOT327748:UOT327749 UYP327748:UYP327749 VIL327748:VIL327749 VSH327748:VSH327749 WCD327748:WCD327749 WLZ327748:WLZ327749 WVV327748:WVV327749 N393283:N393284 JJ393284:JJ393285 TF393284:TF393285 ADB393284:ADB393285 AMX393284:AMX393285 AWT393284:AWT393285 BGP393284:BGP393285 BQL393284:BQL393285 CAH393284:CAH393285 CKD393284:CKD393285 CTZ393284:CTZ393285 DDV393284:DDV393285 DNR393284:DNR393285 DXN393284:DXN393285 EHJ393284:EHJ393285 ERF393284:ERF393285 FBB393284:FBB393285 FKX393284:FKX393285 FUT393284:FUT393285 GEP393284:GEP393285 GOL393284:GOL393285 GYH393284:GYH393285 HID393284:HID393285 HRZ393284:HRZ393285 IBV393284:IBV393285 ILR393284:ILR393285 IVN393284:IVN393285 JFJ393284:JFJ393285 JPF393284:JPF393285 JZB393284:JZB393285 KIX393284:KIX393285 KST393284:KST393285 LCP393284:LCP393285 LML393284:LML393285 LWH393284:LWH393285 MGD393284:MGD393285 MPZ393284:MPZ393285 MZV393284:MZV393285 NJR393284:NJR393285 NTN393284:NTN393285 ODJ393284:ODJ393285 ONF393284:ONF393285 OXB393284:OXB393285 PGX393284:PGX393285 PQT393284:PQT393285 QAP393284:QAP393285 QKL393284:QKL393285 QUH393284:QUH393285 RED393284:RED393285 RNZ393284:RNZ393285 RXV393284:RXV393285 SHR393284:SHR393285 SRN393284:SRN393285 TBJ393284:TBJ393285 TLF393284:TLF393285 TVB393284:TVB393285 UEX393284:UEX393285 UOT393284:UOT393285 UYP393284:UYP393285 VIL393284:VIL393285 VSH393284:VSH393285 WCD393284:WCD393285 WLZ393284:WLZ393285 WVV393284:WVV393285 N458819:N458820 JJ458820:JJ458821 TF458820:TF458821 ADB458820:ADB458821 AMX458820:AMX458821 AWT458820:AWT458821 BGP458820:BGP458821 BQL458820:BQL458821 CAH458820:CAH458821 CKD458820:CKD458821 CTZ458820:CTZ458821 DDV458820:DDV458821 DNR458820:DNR458821 DXN458820:DXN458821 EHJ458820:EHJ458821 ERF458820:ERF458821 FBB458820:FBB458821 FKX458820:FKX458821 FUT458820:FUT458821 GEP458820:GEP458821 GOL458820:GOL458821 GYH458820:GYH458821 HID458820:HID458821 HRZ458820:HRZ458821 IBV458820:IBV458821 ILR458820:ILR458821 IVN458820:IVN458821 JFJ458820:JFJ458821 JPF458820:JPF458821 JZB458820:JZB458821 KIX458820:KIX458821 KST458820:KST458821 LCP458820:LCP458821 LML458820:LML458821 LWH458820:LWH458821 MGD458820:MGD458821 MPZ458820:MPZ458821 MZV458820:MZV458821 NJR458820:NJR458821 NTN458820:NTN458821 ODJ458820:ODJ458821 ONF458820:ONF458821 OXB458820:OXB458821 PGX458820:PGX458821 PQT458820:PQT458821 QAP458820:QAP458821 QKL458820:QKL458821 QUH458820:QUH458821 RED458820:RED458821 RNZ458820:RNZ458821 RXV458820:RXV458821 SHR458820:SHR458821 SRN458820:SRN458821 TBJ458820:TBJ458821 TLF458820:TLF458821 TVB458820:TVB458821 UEX458820:UEX458821 UOT458820:UOT458821 UYP458820:UYP458821 VIL458820:VIL458821 VSH458820:VSH458821 WCD458820:WCD458821 WLZ458820:WLZ458821 WVV458820:WVV458821 N524355:N524356 JJ524356:JJ524357 TF524356:TF524357 ADB524356:ADB524357 AMX524356:AMX524357 AWT524356:AWT524357 BGP524356:BGP524357 BQL524356:BQL524357 CAH524356:CAH524357 CKD524356:CKD524357 CTZ524356:CTZ524357 DDV524356:DDV524357 DNR524356:DNR524357 DXN524356:DXN524357 EHJ524356:EHJ524357 ERF524356:ERF524357 FBB524356:FBB524357 FKX524356:FKX524357 FUT524356:FUT524357 GEP524356:GEP524357 GOL524356:GOL524357 GYH524356:GYH524357 HID524356:HID524357 HRZ524356:HRZ524357 IBV524356:IBV524357 ILR524356:ILR524357 IVN524356:IVN524357 JFJ524356:JFJ524357 JPF524356:JPF524357 JZB524356:JZB524357 KIX524356:KIX524357 KST524356:KST524357 LCP524356:LCP524357 LML524356:LML524357 LWH524356:LWH524357 MGD524356:MGD524357 MPZ524356:MPZ524357 MZV524356:MZV524357 NJR524356:NJR524357 NTN524356:NTN524357 ODJ524356:ODJ524357 ONF524356:ONF524357 OXB524356:OXB524357 PGX524356:PGX524357 PQT524356:PQT524357 QAP524356:QAP524357 QKL524356:QKL524357 QUH524356:QUH524357 RED524356:RED524357 RNZ524356:RNZ524357 RXV524356:RXV524357 SHR524356:SHR524357 SRN524356:SRN524357 TBJ524356:TBJ524357 TLF524356:TLF524357 TVB524356:TVB524357 UEX524356:UEX524357 UOT524356:UOT524357 UYP524356:UYP524357 VIL524356:VIL524357 VSH524356:VSH524357 WCD524356:WCD524357 WLZ524356:WLZ524357 WVV524356:WVV524357 N589891:N589892 JJ589892:JJ589893 TF589892:TF589893 ADB589892:ADB589893 AMX589892:AMX589893 AWT589892:AWT589893 BGP589892:BGP589893 BQL589892:BQL589893 CAH589892:CAH589893 CKD589892:CKD589893 CTZ589892:CTZ589893 DDV589892:DDV589893 DNR589892:DNR589893 DXN589892:DXN589893 EHJ589892:EHJ589893 ERF589892:ERF589893 FBB589892:FBB589893 FKX589892:FKX589893 FUT589892:FUT589893 GEP589892:GEP589893 GOL589892:GOL589893 GYH589892:GYH589893 HID589892:HID589893 HRZ589892:HRZ589893 IBV589892:IBV589893 ILR589892:ILR589893 IVN589892:IVN589893 JFJ589892:JFJ589893 JPF589892:JPF589893 JZB589892:JZB589893 KIX589892:KIX589893 KST589892:KST589893 LCP589892:LCP589893 LML589892:LML589893 LWH589892:LWH589893 MGD589892:MGD589893 MPZ589892:MPZ589893 MZV589892:MZV589893 NJR589892:NJR589893 NTN589892:NTN589893 ODJ589892:ODJ589893 ONF589892:ONF589893 OXB589892:OXB589893 PGX589892:PGX589893 PQT589892:PQT589893 QAP589892:QAP589893 QKL589892:QKL589893 QUH589892:QUH589893 RED589892:RED589893 RNZ589892:RNZ589893 RXV589892:RXV589893 SHR589892:SHR589893 SRN589892:SRN589893 TBJ589892:TBJ589893 TLF589892:TLF589893 TVB589892:TVB589893 UEX589892:UEX589893 UOT589892:UOT589893 UYP589892:UYP589893 VIL589892:VIL589893 VSH589892:VSH589893 WCD589892:WCD589893 WLZ589892:WLZ589893 WVV589892:WVV589893 N655427:N655428 JJ655428:JJ655429 TF655428:TF655429 ADB655428:ADB655429 AMX655428:AMX655429 AWT655428:AWT655429 BGP655428:BGP655429 BQL655428:BQL655429 CAH655428:CAH655429 CKD655428:CKD655429 CTZ655428:CTZ655429 DDV655428:DDV655429 DNR655428:DNR655429 DXN655428:DXN655429 EHJ655428:EHJ655429 ERF655428:ERF655429 FBB655428:FBB655429 FKX655428:FKX655429 FUT655428:FUT655429 GEP655428:GEP655429 GOL655428:GOL655429 GYH655428:GYH655429 HID655428:HID655429 HRZ655428:HRZ655429 IBV655428:IBV655429 ILR655428:ILR655429 IVN655428:IVN655429 JFJ655428:JFJ655429 JPF655428:JPF655429 JZB655428:JZB655429 KIX655428:KIX655429 KST655428:KST655429 LCP655428:LCP655429 LML655428:LML655429 LWH655428:LWH655429 MGD655428:MGD655429 MPZ655428:MPZ655429 MZV655428:MZV655429 NJR655428:NJR655429 NTN655428:NTN655429 ODJ655428:ODJ655429 ONF655428:ONF655429 OXB655428:OXB655429 PGX655428:PGX655429 PQT655428:PQT655429 QAP655428:QAP655429 QKL655428:QKL655429 QUH655428:QUH655429 RED655428:RED655429 RNZ655428:RNZ655429 RXV655428:RXV655429 SHR655428:SHR655429 SRN655428:SRN655429 TBJ655428:TBJ655429 TLF655428:TLF655429 TVB655428:TVB655429 UEX655428:UEX655429 UOT655428:UOT655429 UYP655428:UYP655429 VIL655428:VIL655429 VSH655428:VSH655429 WCD655428:WCD655429 WLZ655428:WLZ655429 WVV655428:WVV655429 N720963:N720964 JJ720964:JJ720965 TF720964:TF720965 ADB720964:ADB720965 AMX720964:AMX720965 AWT720964:AWT720965 BGP720964:BGP720965 BQL720964:BQL720965 CAH720964:CAH720965 CKD720964:CKD720965 CTZ720964:CTZ720965 DDV720964:DDV720965 DNR720964:DNR720965 DXN720964:DXN720965 EHJ720964:EHJ720965 ERF720964:ERF720965 FBB720964:FBB720965 FKX720964:FKX720965 FUT720964:FUT720965 GEP720964:GEP720965 GOL720964:GOL720965 GYH720964:GYH720965 HID720964:HID720965 HRZ720964:HRZ720965 IBV720964:IBV720965 ILR720964:ILR720965 IVN720964:IVN720965 JFJ720964:JFJ720965 JPF720964:JPF720965 JZB720964:JZB720965 KIX720964:KIX720965 KST720964:KST720965 LCP720964:LCP720965 LML720964:LML720965 LWH720964:LWH720965 MGD720964:MGD720965 MPZ720964:MPZ720965 MZV720964:MZV720965 NJR720964:NJR720965 NTN720964:NTN720965 ODJ720964:ODJ720965 ONF720964:ONF720965 OXB720964:OXB720965 PGX720964:PGX720965 PQT720964:PQT720965 QAP720964:QAP720965 QKL720964:QKL720965 QUH720964:QUH720965 RED720964:RED720965 RNZ720964:RNZ720965 RXV720964:RXV720965 SHR720964:SHR720965 SRN720964:SRN720965 TBJ720964:TBJ720965 TLF720964:TLF720965 TVB720964:TVB720965 UEX720964:UEX720965 UOT720964:UOT720965 UYP720964:UYP720965 VIL720964:VIL720965 VSH720964:VSH720965 WCD720964:WCD720965 WLZ720964:WLZ720965 WVV720964:WVV720965 N786499:N786500 JJ786500:JJ786501 TF786500:TF786501 ADB786500:ADB786501 AMX786500:AMX786501 AWT786500:AWT786501 BGP786500:BGP786501 BQL786500:BQL786501 CAH786500:CAH786501 CKD786500:CKD786501 CTZ786500:CTZ786501 DDV786500:DDV786501 DNR786500:DNR786501 DXN786500:DXN786501 EHJ786500:EHJ786501 ERF786500:ERF786501 FBB786500:FBB786501 FKX786500:FKX786501 FUT786500:FUT786501 GEP786500:GEP786501 GOL786500:GOL786501 GYH786500:GYH786501 HID786500:HID786501 HRZ786500:HRZ786501 IBV786500:IBV786501 ILR786500:ILR786501 IVN786500:IVN786501 JFJ786500:JFJ786501 JPF786500:JPF786501 JZB786500:JZB786501 KIX786500:KIX786501 KST786500:KST786501 LCP786500:LCP786501 LML786500:LML786501 LWH786500:LWH786501 MGD786500:MGD786501 MPZ786500:MPZ786501 MZV786500:MZV786501 NJR786500:NJR786501 NTN786500:NTN786501 ODJ786500:ODJ786501 ONF786500:ONF786501 OXB786500:OXB786501 PGX786500:PGX786501 PQT786500:PQT786501 QAP786500:QAP786501 QKL786500:QKL786501 QUH786500:QUH786501 RED786500:RED786501 RNZ786500:RNZ786501 RXV786500:RXV786501 SHR786500:SHR786501 SRN786500:SRN786501 TBJ786500:TBJ786501 TLF786500:TLF786501 TVB786500:TVB786501 UEX786500:UEX786501 UOT786500:UOT786501 UYP786500:UYP786501 VIL786500:VIL786501 VSH786500:VSH786501 WCD786500:WCD786501 WLZ786500:WLZ786501 WVV786500:WVV786501 N852035:N852036 JJ852036:JJ852037 TF852036:TF852037 ADB852036:ADB852037 AMX852036:AMX852037 AWT852036:AWT852037 BGP852036:BGP852037 BQL852036:BQL852037 CAH852036:CAH852037 CKD852036:CKD852037 CTZ852036:CTZ852037 DDV852036:DDV852037 DNR852036:DNR852037 DXN852036:DXN852037 EHJ852036:EHJ852037 ERF852036:ERF852037 FBB852036:FBB852037 FKX852036:FKX852037 FUT852036:FUT852037 GEP852036:GEP852037 GOL852036:GOL852037 GYH852036:GYH852037 HID852036:HID852037 HRZ852036:HRZ852037 IBV852036:IBV852037 ILR852036:ILR852037 IVN852036:IVN852037 JFJ852036:JFJ852037 JPF852036:JPF852037 JZB852036:JZB852037 KIX852036:KIX852037 KST852036:KST852037 LCP852036:LCP852037 LML852036:LML852037 LWH852036:LWH852037 MGD852036:MGD852037 MPZ852036:MPZ852037 MZV852036:MZV852037 NJR852036:NJR852037 NTN852036:NTN852037 ODJ852036:ODJ852037 ONF852036:ONF852037 OXB852036:OXB852037 PGX852036:PGX852037 PQT852036:PQT852037 QAP852036:QAP852037 QKL852036:QKL852037 QUH852036:QUH852037 RED852036:RED852037 RNZ852036:RNZ852037 RXV852036:RXV852037 SHR852036:SHR852037 SRN852036:SRN852037 TBJ852036:TBJ852037 TLF852036:TLF852037 TVB852036:TVB852037 UEX852036:UEX852037 UOT852036:UOT852037 UYP852036:UYP852037 VIL852036:VIL852037 VSH852036:VSH852037 WCD852036:WCD852037 WLZ852036:WLZ852037 WVV852036:WVV852037 N917571:N917572 JJ917572:JJ917573 TF917572:TF917573 ADB917572:ADB917573 AMX917572:AMX917573 AWT917572:AWT917573 BGP917572:BGP917573 BQL917572:BQL917573 CAH917572:CAH917573 CKD917572:CKD917573 CTZ917572:CTZ917573 DDV917572:DDV917573 DNR917572:DNR917573 DXN917572:DXN917573 EHJ917572:EHJ917573 ERF917572:ERF917573 FBB917572:FBB917573 FKX917572:FKX917573 FUT917572:FUT917573 GEP917572:GEP917573 GOL917572:GOL917573 GYH917572:GYH917573 HID917572:HID917573 HRZ917572:HRZ917573 IBV917572:IBV917573 ILR917572:ILR917573 IVN917572:IVN917573 JFJ917572:JFJ917573 JPF917572:JPF917573 JZB917572:JZB917573 KIX917572:KIX917573 KST917572:KST917573 LCP917572:LCP917573 LML917572:LML917573 LWH917572:LWH917573 MGD917572:MGD917573 MPZ917572:MPZ917573 MZV917572:MZV917573 NJR917572:NJR917573 NTN917572:NTN917573 ODJ917572:ODJ917573 ONF917572:ONF917573 OXB917572:OXB917573 PGX917572:PGX917573 PQT917572:PQT917573 QAP917572:QAP917573 QKL917572:QKL917573 QUH917572:QUH917573 RED917572:RED917573 RNZ917572:RNZ917573 RXV917572:RXV917573 SHR917572:SHR917573 SRN917572:SRN917573 TBJ917572:TBJ917573 TLF917572:TLF917573 TVB917572:TVB917573 UEX917572:UEX917573 UOT917572:UOT917573 UYP917572:UYP917573 VIL917572:VIL917573 VSH917572:VSH917573 WCD917572:WCD917573 WLZ917572:WLZ917573 WVV917572:WVV917573 N983107:N983108 JJ983108:JJ983109 TF983108:TF983109 ADB983108:ADB983109 AMX983108:AMX983109 AWT983108:AWT983109 BGP983108:BGP983109 BQL983108:BQL983109 CAH983108:CAH983109 CKD983108:CKD983109 CTZ983108:CTZ983109 DDV983108:DDV983109 DNR983108:DNR983109 DXN983108:DXN983109 EHJ983108:EHJ983109 ERF983108:ERF983109 FBB983108:FBB983109 FKX983108:FKX983109 FUT983108:FUT983109 GEP983108:GEP983109 GOL983108:GOL983109 GYH983108:GYH983109 HID983108:HID983109 HRZ983108:HRZ983109 IBV983108:IBV983109 ILR983108:ILR983109 IVN983108:IVN983109 JFJ983108:JFJ983109 JPF983108:JPF983109 JZB983108:JZB983109 KIX983108:KIX983109 KST983108:KST983109 LCP983108:LCP983109 LML983108:LML983109 LWH983108:LWH983109 MGD983108:MGD983109 MPZ983108:MPZ983109 MZV983108:MZV983109 NJR983108:NJR983109 NTN983108:NTN983109 ODJ983108:ODJ983109 ONF983108:ONF983109 OXB983108:OXB983109 PGX983108:PGX983109 PQT983108:PQT983109 QAP983108:QAP983109 QKL983108:QKL983109 QUH983108:QUH983109 RED983108:RED983109 RNZ983108:RNZ983109 RXV983108:RXV983109 SHR983108:SHR983109 SRN983108:SRN983109 TBJ983108:TBJ983109 TLF983108:TLF983109 TVB983108:TVB983109 UEX983108:UEX983109 UOT983108:UOT983109 UYP983108:UYP983109 VIL983108:VIL983109 VSH983108:VSH983109 WCD983108:WCD983109 WLZ983108:WLZ983109 WVV983108:WVV983109 PQT42:PQT43 JJ69:JJ70 TF69:TF70 ADB69:ADB70 AMX69:AMX70 AWT69:AWT70 BGP69:BGP70 BQL69:BQL70 CAH69:CAH70 CKD69:CKD70 CTZ69:CTZ70 DDV69:DDV70 DNR69:DNR70 DXN69:DXN70 EHJ69:EHJ70 ERF69:ERF70 FBB69:FBB70 FKX69:FKX70 FUT69:FUT70 GEP69:GEP70 GOL69:GOL70 GYH69:GYH70 HID69:HID70 HRZ69:HRZ70 IBV69:IBV70 ILR69:ILR70 IVN69:IVN70 JFJ69:JFJ70 JPF69:JPF70 JZB69:JZB70 KIX69:KIX70 KST69:KST70 LCP69:LCP70 LML69:LML70 LWH69:LWH70 MGD69:MGD70 MPZ69:MPZ70 MZV69:MZV70 NJR69:NJR70 NTN69:NTN70 ODJ69:ODJ70 ONF69:ONF70 OXB69:OXB70 PGX69:PGX70 PQT69:PQT70 QAP69:QAP70 QKL69:QKL70 QUH69:QUH70 RED69:RED70 RNZ69:RNZ70 RXV69:RXV70 SHR69:SHR70 SRN69:SRN70 TBJ69:TBJ70 TLF69:TLF70 TVB69:TVB70 UEX69:UEX70 UOT69:UOT70 UYP69:UYP70 VIL69:VIL70 VSH69:VSH70 WCD69:WCD70 WLZ69:WLZ70 WVV69:WVV70 N65606:N65607 JJ65607:JJ65608 TF65607:TF65608 ADB65607:ADB65608 AMX65607:AMX65608 AWT65607:AWT65608 BGP65607:BGP65608 BQL65607:BQL65608 CAH65607:CAH65608 CKD65607:CKD65608 CTZ65607:CTZ65608 DDV65607:DDV65608 DNR65607:DNR65608 DXN65607:DXN65608 EHJ65607:EHJ65608 ERF65607:ERF65608 FBB65607:FBB65608 FKX65607:FKX65608 FUT65607:FUT65608 GEP65607:GEP65608 GOL65607:GOL65608 GYH65607:GYH65608 HID65607:HID65608 HRZ65607:HRZ65608 IBV65607:IBV65608 ILR65607:ILR65608 IVN65607:IVN65608 JFJ65607:JFJ65608 JPF65607:JPF65608 JZB65607:JZB65608 KIX65607:KIX65608 KST65607:KST65608 LCP65607:LCP65608 LML65607:LML65608 LWH65607:LWH65608 MGD65607:MGD65608 MPZ65607:MPZ65608 MZV65607:MZV65608 NJR65607:NJR65608 NTN65607:NTN65608 ODJ65607:ODJ65608 ONF65607:ONF65608 OXB65607:OXB65608 PGX65607:PGX65608 PQT65607:PQT65608 QAP65607:QAP65608 QKL65607:QKL65608 QUH65607:QUH65608 RED65607:RED65608 RNZ65607:RNZ65608 RXV65607:RXV65608 SHR65607:SHR65608 SRN65607:SRN65608 TBJ65607:TBJ65608 TLF65607:TLF65608 TVB65607:TVB65608 UEX65607:UEX65608 UOT65607:UOT65608 UYP65607:UYP65608 VIL65607:VIL65608 VSH65607:VSH65608 WCD65607:WCD65608 WLZ65607:WLZ65608 WVV65607:WVV65608 N131142:N131143 JJ131143:JJ131144 TF131143:TF131144 ADB131143:ADB131144 AMX131143:AMX131144 AWT131143:AWT131144 BGP131143:BGP131144 BQL131143:BQL131144 CAH131143:CAH131144 CKD131143:CKD131144 CTZ131143:CTZ131144 DDV131143:DDV131144 DNR131143:DNR131144 DXN131143:DXN131144 EHJ131143:EHJ131144 ERF131143:ERF131144 FBB131143:FBB131144 FKX131143:FKX131144 FUT131143:FUT131144 GEP131143:GEP131144 GOL131143:GOL131144 GYH131143:GYH131144 HID131143:HID131144 HRZ131143:HRZ131144 IBV131143:IBV131144 ILR131143:ILR131144 IVN131143:IVN131144 JFJ131143:JFJ131144 JPF131143:JPF131144 JZB131143:JZB131144 KIX131143:KIX131144 KST131143:KST131144 LCP131143:LCP131144 LML131143:LML131144 LWH131143:LWH131144 MGD131143:MGD131144 MPZ131143:MPZ131144 MZV131143:MZV131144 NJR131143:NJR131144 NTN131143:NTN131144 ODJ131143:ODJ131144 ONF131143:ONF131144 OXB131143:OXB131144 PGX131143:PGX131144 PQT131143:PQT131144 QAP131143:QAP131144 QKL131143:QKL131144 QUH131143:QUH131144 RED131143:RED131144 RNZ131143:RNZ131144 RXV131143:RXV131144 SHR131143:SHR131144 SRN131143:SRN131144 TBJ131143:TBJ131144 TLF131143:TLF131144 TVB131143:TVB131144 UEX131143:UEX131144 UOT131143:UOT131144 UYP131143:UYP131144 VIL131143:VIL131144 VSH131143:VSH131144 WCD131143:WCD131144 WLZ131143:WLZ131144 WVV131143:WVV131144 N196678:N196679 JJ196679:JJ196680 TF196679:TF196680 ADB196679:ADB196680 AMX196679:AMX196680 AWT196679:AWT196680 BGP196679:BGP196680 BQL196679:BQL196680 CAH196679:CAH196680 CKD196679:CKD196680 CTZ196679:CTZ196680 DDV196679:DDV196680 DNR196679:DNR196680 DXN196679:DXN196680 EHJ196679:EHJ196680 ERF196679:ERF196680 FBB196679:FBB196680 FKX196679:FKX196680 FUT196679:FUT196680 GEP196679:GEP196680 GOL196679:GOL196680 GYH196679:GYH196680 HID196679:HID196680 HRZ196679:HRZ196680 IBV196679:IBV196680 ILR196679:ILR196680 IVN196679:IVN196680 JFJ196679:JFJ196680 JPF196679:JPF196680 JZB196679:JZB196680 KIX196679:KIX196680 KST196679:KST196680 LCP196679:LCP196680 LML196679:LML196680 LWH196679:LWH196680 MGD196679:MGD196680 MPZ196679:MPZ196680 MZV196679:MZV196680 NJR196679:NJR196680 NTN196679:NTN196680 ODJ196679:ODJ196680 ONF196679:ONF196680 OXB196679:OXB196680 PGX196679:PGX196680 PQT196679:PQT196680 QAP196679:QAP196680 QKL196679:QKL196680 QUH196679:QUH196680 RED196679:RED196680 RNZ196679:RNZ196680 RXV196679:RXV196680 SHR196679:SHR196680 SRN196679:SRN196680 TBJ196679:TBJ196680 TLF196679:TLF196680 TVB196679:TVB196680 UEX196679:UEX196680 UOT196679:UOT196680 UYP196679:UYP196680 VIL196679:VIL196680 VSH196679:VSH196680 WCD196679:WCD196680 WLZ196679:WLZ196680 WVV196679:WVV196680 N262214:N262215 JJ262215:JJ262216 TF262215:TF262216 ADB262215:ADB262216 AMX262215:AMX262216 AWT262215:AWT262216 BGP262215:BGP262216 BQL262215:BQL262216 CAH262215:CAH262216 CKD262215:CKD262216 CTZ262215:CTZ262216 DDV262215:DDV262216 DNR262215:DNR262216 DXN262215:DXN262216 EHJ262215:EHJ262216 ERF262215:ERF262216 FBB262215:FBB262216 FKX262215:FKX262216 FUT262215:FUT262216 GEP262215:GEP262216 GOL262215:GOL262216 GYH262215:GYH262216 HID262215:HID262216 HRZ262215:HRZ262216 IBV262215:IBV262216 ILR262215:ILR262216 IVN262215:IVN262216 JFJ262215:JFJ262216 JPF262215:JPF262216 JZB262215:JZB262216 KIX262215:KIX262216 KST262215:KST262216 LCP262215:LCP262216 LML262215:LML262216 LWH262215:LWH262216 MGD262215:MGD262216 MPZ262215:MPZ262216 MZV262215:MZV262216 NJR262215:NJR262216 NTN262215:NTN262216 ODJ262215:ODJ262216 ONF262215:ONF262216 OXB262215:OXB262216 PGX262215:PGX262216 PQT262215:PQT262216 QAP262215:QAP262216 QKL262215:QKL262216 QUH262215:QUH262216 RED262215:RED262216 RNZ262215:RNZ262216 RXV262215:RXV262216 SHR262215:SHR262216 SRN262215:SRN262216 TBJ262215:TBJ262216 TLF262215:TLF262216 TVB262215:TVB262216 UEX262215:UEX262216 UOT262215:UOT262216 UYP262215:UYP262216 VIL262215:VIL262216 VSH262215:VSH262216 WCD262215:WCD262216 WLZ262215:WLZ262216 WVV262215:WVV262216 N327750:N327751 JJ327751:JJ327752 TF327751:TF327752 ADB327751:ADB327752 AMX327751:AMX327752 AWT327751:AWT327752 BGP327751:BGP327752 BQL327751:BQL327752 CAH327751:CAH327752 CKD327751:CKD327752 CTZ327751:CTZ327752 DDV327751:DDV327752 DNR327751:DNR327752 DXN327751:DXN327752 EHJ327751:EHJ327752 ERF327751:ERF327752 FBB327751:FBB327752 FKX327751:FKX327752 FUT327751:FUT327752 GEP327751:GEP327752 GOL327751:GOL327752 GYH327751:GYH327752 HID327751:HID327752 HRZ327751:HRZ327752 IBV327751:IBV327752 ILR327751:ILR327752 IVN327751:IVN327752 JFJ327751:JFJ327752 JPF327751:JPF327752 JZB327751:JZB327752 KIX327751:KIX327752 KST327751:KST327752 LCP327751:LCP327752 LML327751:LML327752 LWH327751:LWH327752 MGD327751:MGD327752 MPZ327751:MPZ327752 MZV327751:MZV327752 NJR327751:NJR327752 NTN327751:NTN327752 ODJ327751:ODJ327752 ONF327751:ONF327752 OXB327751:OXB327752 PGX327751:PGX327752 PQT327751:PQT327752 QAP327751:QAP327752 QKL327751:QKL327752 QUH327751:QUH327752 RED327751:RED327752 RNZ327751:RNZ327752 RXV327751:RXV327752 SHR327751:SHR327752 SRN327751:SRN327752 TBJ327751:TBJ327752 TLF327751:TLF327752 TVB327751:TVB327752 UEX327751:UEX327752 UOT327751:UOT327752 UYP327751:UYP327752 VIL327751:VIL327752 VSH327751:VSH327752 WCD327751:WCD327752 WLZ327751:WLZ327752 WVV327751:WVV327752 N393286:N393287 JJ393287:JJ393288 TF393287:TF393288 ADB393287:ADB393288 AMX393287:AMX393288 AWT393287:AWT393288 BGP393287:BGP393288 BQL393287:BQL393288 CAH393287:CAH393288 CKD393287:CKD393288 CTZ393287:CTZ393288 DDV393287:DDV393288 DNR393287:DNR393288 DXN393287:DXN393288 EHJ393287:EHJ393288 ERF393287:ERF393288 FBB393287:FBB393288 FKX393287:FKX393288 FUT393287:FUT393288 GEP393287:GEP393288 GOL393287:GOL393288 GYH393287:GYH393288 HID393287:HID393288 HRZ393287:HRZ393288 IBV393287:IBV393288 ILR393287:ILR393288 IVN393287:IVN393288 JFJ393287:JFJ393288 JPF393287:JPF393288 JZB393287:JZB393288 KIX393287:KIX393288 KST393287:KST393288 LCP393287:LCP393288 LML393287:LML393288 LWH393287:LWH393288 MGD393287:MGD393288 MPZ393287:MPZ393288 MZV393287:MZV393288 NJR393287:NJR393288 NTN393287:NTN393288 ODJ393287:ODJ393288 ONF393287:ONF393288 OXB393287:OXB393288 PGX393287:PGX393288 PQT393287:PQT393288 QAP393287:QAP393288 QKL393287:QKL393288 QUH393287:QUH393288 RED393287:RED393288 RNZ393287:RNZ393288 RXV393287:RXV393288 SHR393287:SHR393288 SRN393287:SRN393288 TBJ393287:TBJ393288 TLF393287:TLF393288 TVB393287:TVB393288 UEX393287:UEX393288 UOT393287:UOT393288 UYP393287:UYP393288 VIL393287:VIL393288 VSH393287:VSH393288 WCD393287:WCD393288 WLZ393287:WLZ393288 WVV393287:WVV393288 N458822:N458823 JJ458823:JJ458824 TF458823:TF458824 ADB458823:ADB458824 AMX458823:AMX458824 AWT458823:AWT458824 BGP458823:BGP458824 BQL458823:BQL458824 CAH458823:CAH458824 CKD458823:CKD458824 CTZ458823:CTZ458824 DDV458823:DDV458824 DNR458823:DNR458824 DXN458823:DXN458824 EHJ458823:EHJ458824 ERF458823:ERF458824 FBB458823:FBB458824 FKX458823:FKX458824 FUT458823:FUT458824 GEP458823:GEP458824 GOL458823:GOL458824 GYH458823:GYH458824 HID458823:HID458824 HRZ458823:HRZ458824 IBV458823:IBV458824 ILR458823:ILR458824 IVN458823:IVN458824 JFJ458823:JFJ458824 JPF458823:JPF458824 JZB458823:JZB458824 KIX458823:KIX458824 KST458823:KST458824 LCP458823:LCP458824 LML458823:LML458824 LWH458823:LWH458824 MGD458823:MGD458824 MPZ458823:MPZ458824 MZV458823:MZV458824 NJR458823:NJR458824 NTN458823:NTN458824 ODJ458823:ODJ458824 ONF458823:ONF458824 OXB458823:OXB458824 PGX458823:PGX458824 PQT458823:PQT458824 QAP458823:QAP458824 QKL458823:QKL458824 QUH458823:QUH458824 RED458823:RED458824 RNZ458823:RNZ458824 RXV458823:RXV458824 SHR458823:SHR458824 SRN458823:SRN458824 TBJ458823:TBJ458824 TLF458823:TLF458824 TVB458823:TVB458824 UEX458823:UEX458824 UOT458823:UOT458824 UYP458823:UYP458824 VIL458823:VIL458824 VSH458823:VSH458824 WCD458823:WCD458824 WLZ458823:WLZ458824 WVV458823:WVV458824 N524358:N524359 JJ524359:JJ524360 TF524359:TF524360 ADB524359:ADB524360 AMX524359:AMX524360 AWT524359:AWT524360 BGP524359:BGP524360 BQL524359:BQL524360 CAH524359:CAH524360 CKD524359:CKD524360 CTZ524359:CTZ524360 DDV524359:DDV524360 DNR524359:DNR524360 DXN524359:DXN524360 EHJ524359:EHJ524360 ERF524359:ERF524360 FBB524359:FBB524360 FKX524359:FKX524360 FUT524359:FUT524360 GEP524359:GEP524360 GOL524359:GOL524360 GYH524359:GYH524360 HID524359:HID524360 HRZ524359:HRZ524360 IBV524359:IBV524360 ILR524359:ILR524360 IVN524359:IVN524360 JFJ524359:JFJ524360 JPF524359:JPF524360 JZB524359:JZB524360 KIX524359:KIX524360 KST524359:KST524360 LCP524359:LCP524360 LML524359:LML524360 LWH524359:LWH524360 MGD524359:MGD524360 MPZ524359:MPZ524360 MZV524359:MZV524360 NJR524359:NJR524360 NTN524359:NTN524360 ODJ524359:ODJ524360 ONF524359:ONF524360 OXB524359:OXB524360 PGX524359:PGX524360 PQT524359:PQT524360 QAP524359:QAP524360 QKL524359:QKL524360 QUH524359:QUH524360 RED524359:RED524360 RNZ524359:RNZ524360 RXV524359:RXV524360 SHR524359:SHR524360 SRN524359:SRN524360 TBJ524359:TBJ524360 TLF524359:TLF524360 TVB524359:TVB524360 UEX524359:UEX524360 UOT524359:UOT524360 UYP524359:UYP524360 VIL524359:VIL524360 VSH524359:VSH524360 WCD524359:WCD524360 WLZ524359:WLZ524360 WVV524359:WVV524360 N589894:N589895 JJ589895:JJ589896 TF589895:TF589896 ADB589895:ADB589896 AMX589895:AMX589896 AWT589895:AWT589896 BGP589895:BGP589896 BQL589895:BQL589896 CAH589895:CAH589896 CKD589895:CKD589896 CTZ589895:CTZ589896 DDV589895:DDV589896 DNR589895:DNR589896 DXN589895:DXN589896 EHJ589895:EHJ589896 ERF589895:ERF589896 FBB589895:FBB589896 FKX589895:FKX589896 FUT589895:FUT589896 GEP589895:GEP589896 GOL589895:GOL589896 GYH589895:GYH589896 HID589895:HID589896 HRZ589895:HRZ589896 IBV589895:IBV589896 ILR589895:ILR589896 IVN589895:IVN589896 JFJ589895:JFJ589896 JPF589895:JPF589896 JZB589895:JZB589896 KIX589895:KIX589896 KST589895:KST589896 LCP589895:LCP589896 LML589895:LML589896 LWH589895:LWH589896 MGD589895:MGD589896 MPZ589895:MPZ589896 MZV589895:MZV589896 NJR589895:NJR589896 NTN589895:NTN589896 ODJ589895:ODJ589896 ONF589895:ONF589896 OXB589895:OXB589896 PGX589895:PGX589896 PQT589895:PQT589896 QAP589895:QAP589896 QKL589895:QKL589896 QUH589895:QUH589896 RED589895:RED589896 RNZ589895:RNZ589896 RXV589895:RXV589896 SHR589895:SHR589896 SRN589895:SRN589896 TBJ589895:TBJ589896 TLF589895:TLF589896 TVB589895:TVB589896 UEX589895:UEX589896 UOT589895:UOT589896 UYP589895:UYP589896 VIL589895:VIL589896 VSH589895:VSH589896 WCD589895:WCD589896 WLZ589895:WLZ589896 WVV589895:WVV589896 N655430:N655431 JJ655431:JJ655432 TF655431:TF655432 ADB655431:ADB655432 AMX655431:AMX655432 AWT655431:AWT655432 BGP655431:BGP655432 BQL655431:BQL655432 CAH655431:CAH655432 CKD655431:CKD655432 CTZ655431:CTZ655432 DDV655431:DDV655432 DNR655431:DNR655432 DXN655431:DXN655432 EHJ655431:EHJ655432 ERF655431:ERF655432 FBB655431:FBB655432 FKX655431:FKX655432 FUT655431:FUT655432 GEP655431:GEP655432 GOL655431:GOL655432 GYH655431:GYH655432 HID655431:HID655432 HRZ655431:HRZ655432 IBV655431:IBV655432 ILR655431:ILR655432 IVN655431:IVN655432 JFJ655431:JFJ655432 JPF655431:JPF655432 JZB655431:JZB655432 KIX655431:KIX655432 KST655431:KST655432 LCP655431:LCP655432 LML655431:LML655432 LWH655431:LWH655432 MGD655431:MGD655432 MPZ655431:MPZ655432 MZV655431:MZV655432 NJR655431:NJR655432 NTN655431:NTN655432 ODJ655431:ODJ655432 ONF655431:ONF655432 OXB655431:OXB655432 PGX655431:PGX655432 PQT655431:PQT655432 QAP655431:QAP655432 QKL655431:QKL655432 QUH655431:QUH655432 RED655431:RED655432 RNZ655431:RNZ655432 RXV655431:RXV655432 SHR655431:SHR655432 SRN655431:SRN655432 TBJ655431:TBJ655432 TLF655431:TLF655432 TVB655431:TVB655432 UEX655431:UEX655432 UOT655431:UOT655432 UYP655431:UYP655432 VIL655431:VIL655432 VSH655431:VSH655432 WCD655431:WCD655432 WLZ655431:WLZ655432 WVV655431:WVV655432 N720966:N720967 JJ720967:JJ720968 TF720967:TF720968 ADB720967:ADB720968 AMX720967:AMX720968 AWT720967:AWT720968 BGP720967:BGP720968 BQL720967:BQL720968 CAH720967:CAH720968 CKD720967:CKD720968 CTZ720967:CTZ720968 DDV720967:DDV720968 DNR720967:DNR720968 DXN720967:DXN720968 EHJ720967:EHJ720968 ERF720967:ERF720968 FBB720967:FBB720968 FKX720967:FKX720968 FUT720967:FUT720968 GEP720967:GEP720968 GOL720967:GOL720968 GYH720967:GYH720968 HID720967:HID720968 HRZ720967:HRZ720968 IBV720967:IBV720968 ILR720967:ILR720968 IVN720967:IVN720968 JFJ720967:JFJ720968 JPF720967:JPF720968 JZB720967:JZB720968 KIX720967:KIX720968 KST720967:KST720968 LCP720967:LCP720968 LML720967:LML720968 LWH720967:LWH720968 MGD720967:MGD720968 MPZ720967:MPZ720968 MZV720967:MZV720968 NJR720967:NJR720968 NTN720967:NTN720968 ODJ720967:ODJ720968 ONF720967:ONF720968 OXB720967:OXB720968 PGX720967:PGX720968 PQT720967:PQT720968 QAP720967:QAP720968 QKL720967:QKL720968 QUH720967:QUH720968 RED720967:RED720968 RNZ720967:RNZ720968 RXV720967:RXV720968 SHR720967:SHR720968 SRN720967:SRN720968 TBJ720967:TBJ720968 TLF720967:TLF720968 TVB720967:TVB720968 UEX720967:UEX720968 UOT720967:UOT720968 UYP720967:UYP720968 VIL720967:VIL720968 VSH720967:VSH720968 WCD720967:WCD720968 WLZ720967:WLZ720968 WVV720967:WVV720968 N786502:N786503 JJ786503:JJ786504 TF786503:TF786504 ADB786503:ADB786504 AMX786503:AMX786504 AWT786503:AWT786504 BGP786503:BGP786504 BQL786503:BQL786504 CAH786503:CAH786504 CKD786503:CKD786504 CTZ786503:CTZ786504 DDV786503:DDV786504 DNR786503:DNR786504 DXN786503:DXN786504 EHJ786503:EHJ786504 ERF786503:ERF786504 FBB786503:FBB786504 FKX786503:FKX786504 FUT786503:FUT786504 GEP786503:GEP786504 GOL786503:GOL786504 GYH786503:GYH786504 HID786503:HID786504 HRZ786503:HRZ786504 IBV786503:IBV786504 ILR786503:ILR786504 IVN786503:IVN786504 JFJ786503:JFJ786504 JPF786503:JPF786504 JZB786503:JZB786504 KIX786503:KIX786504 KST786503:KST786504 LCP786503:LCP786504 LML786503:LML786504 LWH786503:LWH786504 MGD786503:MGD786504 MPZ786503:MPZ786504 MZV786503:MZV786504 NJR786503:NJR786504 NTN786503:NTN786504 ODJ786503:ODJ786504 ONF786503:ONF786504 OXB786503:OXB786504 PGX786503:PGX786504 PQT786503:PQT786504 QAP786503:QAP786504 QKL786503:QKL786504 QUH786503:QUH786504 RED786503:RED786504 RNZ786503:RNZ786504 RXV786503:RXV786504 SHR786503:SHR786504 SRN786503:SRN786504 TBJ786503:TBJ786504 TLF786503:TLF786504 TVB786503:TVB786504 UEX786503:UEX786504 UOT786503:UOT786504 UYP786503:UYP786504 VIL786503:VIL786504 VSH786503:VSH786504 WCD786503:WCD786504 WLZ786503:WLZ786504 WVV786503:WVV786504 N852038:N852039 JJ852039:JJ852040 TF852039:TF852040 ADB852039:ADB852040 AMX852039:AMX852040 AWT852039:AWT852040 BGP852039:BGP852040 BQL852039:BQL852040 CAH852039:CAH852040 CKD852039:CKD852040 CTZ852039:CTZ852040 DDV852039:DDV852040 DNR852039:DNR852040 DXN852039:DXN852040 EHJ852039:EHJ852040 ERF852039:ERF852040 FBB852039:FBB852040 FKX852039:FKX852040 FUT852039:FUT852040 GEP852039:GEP852040 GOL852039:GOL852040 GYH852039:GYH852040 HID852039:HID852040 HRZ852039:HRZ852040 IBV852039:IBV852040 ILR852039:ILR852040 IVN852039:IVN852040 JFJ852039:JFJ852040 JPF852039:JPF852040 JZB852039:JZB852040 KIX852039:KIX852040 KST852039:KST852040 LCP852039:LCP852040 LML852039:LML852040 LWH852039:LWH852040 MGD852039:MGD852040 MPZ852039:MPZ852040 MZV852039:MZV852040 NJR852039:NJR852040 NTN852039:NTN852040 ODJ852039:ODJ852040 ONF852039:ONF852040 OXB852039:OXB852040 PGX852039:PGX852040 PQT852039:PQT852040 QAP852039:QAP852040 QKL852039:QKL852040 QUH852039:QUH852040 RED852039:RED852040 RNZ852039:RNZ852040 RXV852039:RXV852040 SHR852039:SHR852040 SRN852039:SRN852040 TBJ852039:TBJ852040 TLF852039:TLF852040 TVB852039:TVB852040 UEX852039:UEX852040 UOT852039:UOT852040 UYP852039:UYP852040 VIL852039:VIL852040 VSH852039:VSH852040 WCD852039:WCD852040 WLZ852039:WLZ852040 WVV852039:WVV852040 N917574:N917575 JJ917575:JJ917576 TF917575:TF917576 ADB917575:ADB917576 AMX917575:AMX917576 AWT917575:AWT917576 BGP917575:BGP917576 BQL917575:BQL917576 CAH917575:CAH917576 CKD917575:CKD917576 CTZ917575:CTZ917576 DDV917575:DDV917576 DNR917575:DNR917576 DXN917575:DXN917576 EHJ917575:EHJ917576 ERF917575:ERF917576 FBB917575:FBB917576 FKX917575:FKX917576 FUT917575:FUT917576 GEP917575:GEP917576 GOL917575:GOL917576 GYH917575:GYH917576 HID917575:HID917576 HRZ917575:HRZ917576 IBV917575:IBV917576 ILR917575:ILR917576 IVN917575:IVN917576 JFJ917575:JFJ917576 JPF917575:JPF917576 JZB917575:JZB917576 KIX917575:KIX917576 KST917575:KST917576 LCP917575:LCP917576 LML917575:LML917576 LWH917575:LWH917576 MGD917575:MGD917576 MPZ917575:MPZ917576 MZV917575:MZV917576 NJR917575:NJR917576 NTN917575:NTN917576 ODJ917575:ODJ917576 ONF917575:ONF917576 OXB917575:OXB917576 PGX917575:PGX917576 PQT917575:PQT917576 QAP917575:QAP917576 QKL917575:QKL917576 QUH917575:QUH917576 RED917575:RED917576 RNZ917575:RNZ917576 RXV917575:RXV917576 SHR917575:SHR917576 SRN917575:SRN917576 TBJ917575:TBJ917576 TLF917575:TLF917576 TVB917575:TVB917576 UEX917575:UEX917576 UOT917575:UOT917576 UYP917575:UYP917576 VIL917575:VIL917576 VSH917575:VSH917576 WCD917575:WCD917576 WLZ917575:WLZ917576 WVV917575:WVV917576 N983110:N983111 JJ983111:JJ983112 TF983111:TF983112 ADB983111:ADB983112 AMX983111:AMX983112 AWT983111:AWT983112 BGP983111:BGP983112 BQL983111:BQL983112 CAH983111:CAH983112 CKD983111:CKD983112 CTZ983111:CTZ983112 DDV983111:DDV983112 DNR983111:DNR983112 DXN983111:DXN983112 EHJ983111:EHJ983112 ERF983111:ERF983112 FBB983111:FBB983112 FKX983111:FKX983112 FUT983111:FUT983112 GEP983111:GEP983112 GOL983111:GOL983112 GYH983111:GYH983112 HID983111:HID983112 HRZ983111:HRZ983112 IBV983111:IBV983112 ILR983111:ILR983112 IVN983111:IVN983112 JFJ983111:JFJ983112 JPF983111:JPF983112 JZB983111:JZB983112 KIX983111:KIX983112 KST983111:KST983112 LCP983111:LCP983112 LML983111:LML983112 LWH983111:LWH983112 MGD983111:MGD983112 MPZ983111:MPZ983112 MZV983111:MZV983112 NJR983111:NJR983112 NTN983111:NTN983112 ODJ983111:ODJ983112 ONF983111:ONF983112 OXB983111:OXB983112 PGX983111:PGX983112 PQT983111:PQT983112 QAP983111:QAP983112 QKL983111:QKL983112 QUH983111:QUH983112 RED983111:RED983112 RNZ983111:RNZ983112 RXV983111:RXV983112 SHR983111:SHR983112 SRN983111:SRN983112 TBJ983111:TBJ983112 TLF983111:TLF983112 TVB983111:TVB983112 UEX983111:UEX983112 UOT983111:UOT983112 UYP983111:UYP983112 VIL983111:VIL983112 VSH983111:VSH983112 WCD983111:WCD983112 WLZ983111:WLZ983112 WVV983111:WVV983112 PGX42:PGX43 JJ72:JJ75 TF72:TF75 ADB72:ADB75 AMX72:AMX75 AWT72:AWT75 BGP72:BGP75 BQL72:BQL75 CAH72:CAH75 CKD72:CKD75 CTZ72:CTZ75 DDV72:DDV75 DNR72:DNR75 DXN72:DXN75 EHJ72:EHJ75 ERF72:ERF75 FBB72:FBB75 FKX72:FKX75 FUT72:FUT75 GEP72:GEP75 GOL72:GOL75 GYH72:GYH75 HID72:HID75 HRZ72:HRZ75 IBV72:IBV75 ILR72:ILR75 IVN72:IVN75 JFJ72:JFJ75 JPF72:JPF75 JZB72:JZB75 KIX72:KIX75 KST72:KST75 LCP72:LCP75 LML72:LML75 LWH72:LWH75 MGD72:MGD75 MPZ72:MPZ75 MZV72:MZV75 NJR72:NJR75 NTN72:NTN75 ODJ72:ODJ75 ONF72:ONF75 OXB72:OXB75 PGX72:PGX75 PQT72:PQT75 QAP72:QAP75 QKL72:QKL75 QUH72:QUH75 RED72:RED75 RNZ72:RNZ75 RXV72:RXV75 SHR72:SHR75 SRN72:SRN75 TBJ72:TBJ75 TLF72:TLF75 TVB72:TVB75 UEX72:UEX75 UOT72:UOT75 UYP72:UYP75 VIL72:VIL75 VSH72:VSH75 WCD72:WCD75 WLZ72:WLZ75 WVV72:WVV75 N65609:N65610 JJ65610:JJ65611 TF65610:TF65611 ADB65610:ADB65611 AMX65610:AMX65611 AWT65610:AWT65611 BGP65610:BGP65611 BQL65610:BQL65611 CAH65610:CAH65611 CKD65610:CKD65611 CTZ65610:CTZ65611 DDV65610:DDV65611 DNR65610:DNR65611 DXN65610:DXN65611 EHJ65610:EHJ65611 ERF65610:ERF65611 FBB65610:FBB65611 FKX65610:FKX65611 FUT65610:FUT65611 GEP65610:GEP65611 GOL65610:GOL65611 GYH65610:GYH65611 HID65610:HID65611 HRZ65610:HRZ65611 IBV65610:IBV65611 ILR65610:ILR65611 IVN65610:IVN65611 JFJ65610:JFJ65611 JPF65610:JPF65611 JZB65610:JZB65611 KIX65610:KIX65611 KST65610:KST65611 LCP65610:LCP65611 LML65610:LML65611 LWH65610:LWH65611 MGD65610:MGD65611 MPZ65610:MPZ65611 MZV65610:MZV65611 NJR65610:NJR65611 NTN65610:NTN65611 ODJ65610:ODJ65611 ONF65610:ONF65611 OXB65610:OXB65611 PGX65610:PGX65611 PQT65610:PQT65611 QAP65610:QAP65611 QKL65610:QKL65611 QUH65610:QUH65611 RED65610:RED65611 RNZ65610:RNZ65611 RXV65610:RXV65611 SHR65610:SHR65611 SRN65610:SRN65611 TBJ65610:TBJ65611 TLF65610:TLF65611 TVB65610:TVB65611 UEX65610:UEX65611 UOT65610:UOT65611 UYP65610:UYP65611 VIL65610:VIL65611 VSH65610:VSH65611 WCD65610:WCD65611 WLZ65610:WLZ65611 WVV65610:WVV65611 N131145:N131146 JJ131146:JJ131147 TF131146:TF131147 ADB131146:ADB131147 AMX131146:AMX131147 AWT131146:AWT131147 BGP131146:BGP131147 BQL131146:BQL131147 CAH131146:CAH131147 CKD131146:CKD131147 CTZ131146:CTZ131147 DDV131146:DDV131147 DNR131146:DNR131147 DXN131146:DXN131147 EHJ131146:EHJ131147 ERF131146:ERF131147 FBB131146:FBB131147 FKX131146:FKX131147 FUT131146:FUT131147 GEP131146:GEP131147 GOL131146:GOL131147 GYH131146:GYH131147 HID131146:HID131147 HRZ131146:HRZ131147 IBV131146:IBV131147 ILR131146:ILR131147 IVN131146:IVN131147 JFJ131146:JFJ131147 JPF131146:JPF131147 JZB131146:JZB131147 KIX131146:KIX131147 KST131146:KST131147 LCP131146:LCP131147 LML131146:LML131147 LWH131146:LWH131147 MGD131146:MGD131147 MPZ131146:MPZ131147 MZV131146:MZV131147 NJR131146:NJR131147 NTN131146:NTN131147 ODJ131146:ODJ131147 ONF131146:ONF131147 OXB131146:OXB131147 PGX131146:PGX131147 PQT131146:PQT131147 QAP131146:QAP131147 QKL131146:QKL131147 QUH131146:QUH131147 RED131146:RED131147 RNZ131146:RNZ131147 RXV131146:RXV131147 SHR131146:SHR131147 SRN131146:SRN131147 TBJ131146:TBJ131147 TLF131146:TLF131147 TVB131146:TVB131147 UEX131146:UEX131147 UOT131146:UOT131147 UYP131146:UYP131147 VIL131146:VIL131147 VSH131146:VSH131147 WCD131146:WCD131147 WLZ131146:WLZ131147 WVV131146:WVV131147 N196681:N196682 JJ196682:JJ196683 TF196682:TF196683 ADB196682:ADB196683 AMX196682:AMX196683 AWT196682:AWT196683 BGP196682:BGP196683 BQL196682:BQL196683 CAH196682:CAH196683 CKD196682:CKD196683 CTZ196682:CTZ196683 DDV196682:DDV196683 DNR196682:DNR196683 DXN196682:DXN196683 EHJ196682:EHJ196683 ERF196682:ERF196683 FBB196682:FBB196683 FKX196682:FKX196683 FUT196682:FUT196683 GEP196682:GEP196683 GOL196682:GOL196683 GYH196682:GYH196683 HID196682:HID196683 HRZ196682:HRZ196683 IBV196682:IBV196683 ILR196682:ILR196683 IVN196682:IVN196683 JFJ196682:JFJ196683 JPF196682:JPF196683 JZB196682:JZB196683 KIX196682:KIX196683 KST196682:KST196683 LCP196682:LCP196683 LML196682:LML196683 LWH196682:LWH196683 MGD196682:MGD196683 MPZ196682:MPZ196683 MZV196682:MZV196683 NJR196682:NJR196683 NTN196682:NTN196683 ODJ196682:ODJ196683 ONF196682:ONF196683 OXB196682:OXB196683 PGX196682:PGX196683 PQT196682:PQT196683 QAP196682:QAP196683 QKL196682:QKL196683 QUH196682:QUH196683 RED196682:RED196683 RNZ196682:RNZ196683 RXV196682:RXV196683 SHR196682:SHR196683 SRN196682:SRN196683 TBJ196682:TBJ196683 TLF196682:TLF196683 TVB196682:TVB196683 UEX196682:UEX196683 UOT196682:UOT196683 UYP196682:UYP196683 VIL196682:VIL196683 VSH196682:VSH196683 WCD196682:WCD196683 WLZ196682:WLZ196683 WVV196682:WVV196683 N262217:N262218 JJ262218:JJ262219 TF262218:TF262219 ADB262218:ADB262219 AMX262218:AMX262219 AWT262218:AWT262219 BGP262218:BGP262219 BQL262218:BQL262219 CAH262218:CAH262219 CKD262218:CKD262219 CTZ262218:CTZ262219 DDV262218:DDV262219 DNR262218:DNR262219 DXN262218:DXN262219 EHJ262218:EHJ262219 ERF262218:ERF262219 FBB262218:FBB262219 FKX262218:FKX262219 FUT262218:FUT262219 GEP262218:GEP262219 GOL262218:GOL262219 GYH262218:GYH262219 HID262218:HID262219 HRZ262218:HRZ262219 IBV262218:IBV262219 ILR262218:ILR262219 IVN262218:IVN262219 JFJ262218:JFJ262219 JPF262218:JPF262219 JZB262218:JZB262219 KIX262218:KIX262219 KST262218:KST262219 LCP262218:LCP262219 LML262218:LML262219 LWH262218:LWH262219 MGD262218:MGD262219 MPZ262218:MPZ262219 MZV262218:MZV262219 NJR262218:NJR262219 NTN262218:NTN262219 ODJ262218:ODJ262219 ONF262218:ONF262219 OXB262218:OXB262219 PGX262218:PGX262219 PQT262218:PQT262219 QAP262218:QAP262219 QKL262218:QKL262219 QUH262218:QUH262219 RED262218:RED262219 RNZ262218:RNZ262219 RXV262218:RXV262219 SHR262218:SHR262219 SRN262218:SRN262219 TBJ262218:TBJ262219 TLF262218:TLF262219 TVB262218:TVB262219 UEX262218:UEX262219 UOT262218:UOT262219 UYP262218:UYP262219 VIL262218:VIL262219 VSH262218:VSH262219 WCD262218:WCD262219 WLZ262218:WLZ262219 WVV262218:WVV262219 N327753:N327754 JJ327754:JJ327755 TF327754:TF327755 ADB327754:ADB327755 AMX327754:AMX327755 AWT327754:AWT327755 BGP327754:BGP327755 BQL327754:BQL327755 CAH327754:CAH327755 CKD327754:CKD327755 CTZ327754:CTZ327755 DDV327754:DDV327755 DNR327754:DNR327755 DXN327754:DXN327755 EHJ327754:EHJ327755 ERF327754:ERF327755 FBB327754:FBB327755 FKX327754:FKX327755 FUT327754:FUT327755 GEP327754:GEP327755 GOL327754:GOL327755 GYH327754:GYH327755 HID327754:HID327755 HRZ327754:HRZ327755 IBV327754:IBV327755 ILR327754:ILR327755 IVN327754:IVN327755 JFJ327754:JFJ327755 JPF327754:JPF327755 JZB327754:JZB327755 KIX327754:KIX327755 KST327754:KST327755 LCP327754:LCP327755 LML327754:LML327755 LWH327754:LWH327755 MGD327754:MGD327755 MPZ327754:MPZ327755 MZV327754:MZV327755 NJR327754:NJR327755 NTN327754:NTN327755 ODJ327754:ODJ327755 ONF327754:ONF327755 OXB327754:OXB327755 PGX327754:PGX327755 PQT327754:PQT327755 QAP327754:QAP327755 QKL327754:QKL327755 QUH327754:QUH327755 RED327754:RED327755 RNZ327754:RNZ327755 RXV327754:RXV327755 SHR327754:SHR327755 SRN327754:SRN327755 TBJ327754:TBJ327755 TLF327754:TLF327755 TVB327754:TVB327755 UEX327754:UEX327755 UOT327754:UOT327755 UYP327754:UYP327755 VIL327754:VIL327755 VSH327754:VSH327755 WCD327754:WCD327755 WLZ327754:WLZ327755 WVV327754:WVV327755 N393289:N393290 JJ393290:JJ393291 TF393290:TF393291 ADB393290:ADB393291 AMX393290:AMX393291 AWT393290:AWT393291 BGP393290:BGP393291 BQL393290:BQL393291 CAH393290:CAH393291 CKD393290:CKD393291 CTZ393290:CTZ393291 DDV393290:DDV393291 DNR393290:DNR393291 DXN393290:DXN393291 EHJ393290:EHJ393291 ERF393290:ERF393291 FBB393290:FBB393291 FKX393290:FKX393291 FUT393290:FUT393291 GEP393290:GEP393291 GOL393290:GOL393291 GYH393290:GYH393291 HID393290:HID393291 HRZ393290:HRZ393291 IBV393290:IBV393291 ILR393290:ILR393291 IVN393290:IVN393291 JFJ393290:JFJ393291 JPF393290:JPF393291 JZB393290:JZB393291 KIX393290:KIX393291 KST393290:KST393291 LCP393290:LCP393291 LML393290:LML393291 LWH393290:LWH393291 MGD393290:MGD393291 MPZ393290:MPZ393291 MZV393290:MZV393291 NJR393290:NJR393291 NTN393290:NTN393291 ODJ393290:ODJ393291 ONF393290:ONF393291 OXB393290:OXB393291 PGX393290:PGX393291 PQT393290:PQT393291 QAP393290:QAP393291 QKL393290:QKL393291 QUH393290:QUH393291 RED393290:RED393291 RNZ393290:RNZ393291 RXV393290:RXV393291 SHR393290:SHR393291 SRN393290:SRN393291 TBJ393290:TBJ393291 TLF393290:TLF393291 TVB393290:TVB393291 UEX393290:UEX393291 UOT393290:UOT393291 UYP393290:UYP393291 VIL393290:VIL393291 VSH393290:VSH393291 WCD393290:WCD393291 WLZ393290:WLZ393291 WVV393290:WVV393291 N458825:N458826 JJ458826:JJ458827 TF458826:TF458827 ADB458826:ADB458827 AMX458826:AMX458827 AWT458826:AWT458827 BGP458826:BGP458827 BQL458826:BQL458827 CAH458826:CAH458827 CKD458826:CKD458827 CTZ458826:CTZ458827 DDV458826:DDV458827 DNR458826:DNR458827 DXN458826:DXN458827 EHJ458826:EHJ458827 ERF458826:ERF458827 FBB458826:FBB458827 FKX458826:FKX458827 FUT458826:FUT458827 GEP458826:GEP458827 GOL458826:GOL458827 GYH458826:GYH458827 HID458826:HID458827 HRZ458826:HRZ458827 IBV458826:IBV458827 ILR458826:ILR458827 IVN458826:IVN458827 JFJ458826:JFJ458827 JPF458826:JPF458827 JZB458826:JZB458827 KIX458826:KIX458827 KST458826:KST458827 LCP458826:LCP458827 LML458826:LML458827 LWH458826:LWH458827 MGD458826:MGD458827 MPZ458826:MPZ458827 MZV458826:MZV458827 NJR458826:NJR458827 NTN458826:NTN458827 ODJ458826:ODJ458827 ONF458826:ONF458827 OXB458826:OXB458827 PGX458826:PGX458827 PQT458826:PQT458827 QAP458826:QAP458827 QKL458826:QKL458827 QUH458826:QUH458827 RED458826:RED458827 RNZ458826:RNZ458827 RXV458826:RXV458827 SHR458826:SHR458827 SRN458826:SRN458827 TBJ458826:TBJ458827 TLF458826:TLF458827 TVB458826:TVB458827 UEX458826:UEX458827 UOT458826:UOT458827 UYP458826:UYP458827 VIL458826:VIL458827 VSH458826:VSH458827 WCD458826:WCD458827 WLZ458826:WLZ458827 WVV458826:WVV458827 N524361:N524362 JJ524362:JJ524363 TF524362:TF524363 ADB524362:ADB524363 AMX524362:AMX524363 AWT524362:AWT524363 BGP524362:BGP524363 BQL524362:BQL524363 CAH524362:CAH524363 CKD524362:CKD524363 CTZ524362:CTZ524363 DDV524362:DDV524363 DNR524362:DNR524363 DXN524362:DXN524363 EHJ524362:EHJ524363 ERF524362:ERF524363 FBB524362:FBB524363 FKX524362:FKX524363 FUT524362:FUT524363 GEP524362:GEP524363 GOL524362:GOL524363 GYH524362:GYH524363 HID524362:HID524363 HRZ524362:HRZ524363 IBV524362:IBV524363 ILR524362:ILR524363 IVN524362:IVN524363 JFJ524362:JFJ524363 JPF524362:JPF524363 JZB524362:JZB524363 KIX524362:KIX524363 KST524362:KST524363 LCP524362:LCP524363 LML524362:LML524363 LWH524362:LWH524363 MGD524362:MGD524363 MPZ524362:MPZ524363 MZV524362:MZV524363 NJR524362:NJR524363 NTN524362:NTN524363 ODJ524362:ODJ524363 ONF524362:ONF524363 OXB524362:OXB524363 PGX524362:PGX524363 PQT524362:PQT524363 QAP524362:QAP524363 QKL524362:QKL524363 QUH524362:QUH524363 RED524362:RED524363 RNZ524362:RNZ524363 RXV524362:RXV524363 SHR524362:SHR524363 SRN524362:SRN524363 TBJ524362:TBJ524363 TLF524362:TLF524363 TVB524362:TVB524363 UEX524362:UEX524363 UOT524362:UOT524363 UYP524362:UYP524363 VIL524362:VIL524363 VSH524362:VSH524363 WCD524362:WCD524363 WLZ524362:WLZ524363 WVV524362:WVV524363 N589897:N589898 JJ589898:JJ589899 TF589898:TF589899 ADB589898:ADB589899 AMX589898:AMX589899 AWT589898:AWT589899 BGP589898:BGP589899 BQL589898:BQL589899 CAH589898:CAH589899 CKD589898:CKD589899 CTZ589898:CTZ589899 DDV589898:DDV589899 DNR589898:DNR589899 DXN589898:DXN589899 EHJ589898:EHJ589899 ERF589898:ERF589899 FBB589898:FBB589899 FKX589898:FKX589899 FUT589898:FUT589899 GEP589898:GEP589899 GOL589898:GOL589899 GYH589898:GYH589899 HID589898:HID589899 HRZ589898:HRZ589899 IBV589898:IBV589899 ILR589898:ILR589899 IVN589898:IVN589899 JFJ589898:JFJ589899 JPF589898:JPF589899 JZB589898:JZB589899 KIX589898:KIX589899 KST589898:KST589899 LCP589898:LCP589899 LML589898:LML589899 LWH589898:LWH589899 MGD589898:MGD589899 MPZ589898:MPZ589899 MZV589898:MZV589899 NJR589898:NJR589899 NTN589898:NTN589899 ODJ589898:ODJ589899 ONF589898:ONF589899 OXB589898:OXB589899 PGX589898:PGX589899 PQT589898:PQT589899 QAP589898:QAP589899 QKL589898:QKL589899 QUH589898:QUH589899 RED589898:RED589899 RNZ589898:RNZ589899 RXV589898:RXV589899 SHR589898:SHR589899 SRN589898:SRN589899 TBJ589898:TBJ589899 TLF589898:TLF589899 TVB589898:TVB589899 UEX589898:UEX589899 UOT589898:UOT589899 UYP589898:UYP589899 VIL589898:VIL589899 VSH589898:VSH589899 WCD589898:WCD589899 WLZ589898:WLZ589899 WVV589898:WVV589899 N655433:N655434 JJ655434:JJ655435 TF655434:TF655435 ADB655434:ADB655435 AMX655434:AMX655435 AWT655434:AWT655435 BGP655434:BGP655435 BQL655434:BQL655435 CAH655434:CAH655435 CKD655434:CKD655435 CTZ655434:CTZ655435 DDV655434:DDV655435 DNR655434:DNR655435 DXN655434:DXN655435 EHJ655434:EHJ655435 ERF655434:ERF655435 FBB655434:FBB655435 FKX655434:FKX655435 FUT655434:FUT655435 GEP655434:GEP655435 GOL655434:GOL655435 GYH655434:GYH655435 HID655434:HID655435 HRZ655434:HRZ655435 IBV655434:IBV655435 ILR655434:ILR655435 IVN655434:IVN655435 JFJ655434:JFJ655435 JPF655434:JPF655435 JZB655434:JZB655435 KIX655434:KIX655435 KST655434:KST655435 LCP655434:LCP655435 LML655434:LML655435 LWH655434:LWH655435 MGD655434:MGD655435 MPZ655434:MPZ655435 MZV655434:MZV655435 NJR655434:NJR655435 NTN655434:NTN655435 ODJ655434:ODJ655435 ONF655434:ONF655435 OXB655434:OXB655435 PGX655434:PGX655435 PQT655434:PQT655435 QAP655434:QAP655435 QKL655434:QKL655435 QUH655434:QUH655435 RED655434:RED655435 RNZ655434:RNZ655435 RXV655434:RXV655435 SHR655434:SHR655435 SRN655434:SRN655435 TBJ655434:TBJ655435 TLF655434:TLF655435 TVB655434:TVB655435 UEX655434:UEX655435 UOT655434:UOT655435 UYP655434:UYP655435 VIL655434:VIL655435 VSH655434:VSH655435 WCD655434:WCD655435 WLZ655434:WLZ655435 WVV655434:WVV655435 N720969:N720970 JJ720970:JJ720971 TF720970:TF720971 ADB720970:ADB720971 AMX720970:AMX720971 AWT720970:AWT720971 BGP720970:BGP720971 BQL720970:BQL720971 CAH720970:CAH720971 CKD720970:CKD720971 CTZ720970:CTZ720971 DDV720970:DDV720971 DNR720970:DNR720971 DXN720970:DXN720971 EHJ720970:EHJ720971 ERF720970:ERF720971 FBB720970:FBB720971 FKX720970:FKX720971 FUT720970:FUT720971 GEP720970:GEP720971 GOL720970:GOL720971 GYH720970:GYH720971 HID720970:HID720971 HRZ720970:HRZ720971 IBV720970:IBV720971 ILR720970:ILR720971 IVN720970:IVN720971 JFJ720970:JFJ720971 JPF720970:JPF720971 JZB720970:JZB720971 KIX720970:KIX720971 KST720970:KST720971 LCP720970:LCP720971 LML720970:LML720971 LWH720970:LWH720971 MGD720970:MGD720971 MPZ720970:MPZ720971 MZV720970:MZV720971 NJR720970:NJR720971 NTN720970:NTN720971 ODJ720970:ODJ720971 ONF720970:ONF720971 OXB720970:OXB720971 PGX720970:PGX720971 PQT720970:PQT720971 QAP720970:QAP720971 QKL720970:QKL720971 QUH720970:QUH720971 RED720970:RED720971 RNZ720970:RNZ720971 RXV720970:RXV720971 SHR720970:SHR720971 SRN720970:SRN720971 TBJ720970:TBJ720971 TLF720970:TLF720971 TVB720970:TVB720971 UEX720970:UEX720971 UOT720970:UOT720971 UYP720970:UYP720971 VIL720970:VIL720971 VSH720970:VSH720971 WCD720970:WCD720971 WLZ720970:WLZ720971 WVV720970:WVV720971 N786505:N786506 JJ786506:JJ786507 TF786506:TF786507 ADB786506:ADB786507 AMX786506:AMX786507 AWT786506:AWT786507 BGP786506:BGP786507 BQL786506:BQL786507 CAH786506:CAH786507 CKD786506:CKD786507 CTZ786506:CTZ786507 DDV786506:DDV786507 DNR786506:DNR786507 DXN786506:DXN786507 EHJ786506:EHJ786507 ERF786506:ERF786507 FBB786506:FBB786507 FKX786506:FKX786507 FUT786506:FUT786507 GEP786506:GEP786507 GOL786506:GOL786507 GYH786506:GYH786507 HID786506:HID786507 HRZ786506:HRZ786507 IBV786506:IBV786507 ILR786506:ILR786507 IVN786506:IVN786507 JFJ786506:JFJ786507 JPF786506:JPF786507 JZB786506:JZB786507 KIX786506:KIX786507 KST786506:KST786507 LCP786506:LCP786507 LML786506:LML786507 LWH786506:LWH786507 MGD786506:MGD786507 MPZ786506:MPZ786507 MZV786506:MZV786507 NJR786506:NJR786507 NTN786506:NTN786507 ODJ786506:ODJ786507 ONF786506:ONF786507 OXB786506:OXB786507 PGX786506:PGX786507 PQT786506:PQT786507 QAP786506:QAP786507 QKL786506:QKL786507 QUH786506:QUH786507 RED786506:RED786507 RNZ786506:RNZ786507 RXV786506:RXV786507 SHR786506:SHR786507 SRN786506:SRN786507 TBJ786506:TBJ786507 TLF786506:TLF786507 TVB786506:TVB786507 UEX786506:UEX786507 UOT786506:UOT786507 UYP786506:UYP786507 VIL786506:VIL786507 VSH786506:VSH786507 WCD786506:WCD786507 WLZ786506:WLZ786507 WVV786506:WVV786507 N852041:N852042 JJ852042:JJ852043 TF852042:TF852043 ADB852042:ADB852043 AMX852042:AMX852043 AWT852042:AWT852043 BGP852042:BGP852043 BQL852042:BQL852043 CAH852042:CAH852043 CKD852042:CKD852043 CTZ852042:CTZ852043 DDV852042:DDV852043 DNR852042:DNR852043 DXN852042:DXN852043 EHJ852042:EHJ852043 ERF852042:ERF852043 FBB852042:FBB852043 FKX852042:FKX852043 FUT852042:FUT852043 GEP852042:GEP852043 GOL852042:GOL852043 GYH852042:GYH852043 HID852042:HID852043 HRZ852042:HRZ852043 IBV852042:IBV852043 ILR852042:ILR852043 IVN852042:IVN852043 JFJ852042:JFJ852043 JPF852042:JPF852043 JZB852042:JZB852043 KIX852042:KIX852043 KST852042:KST852043 LCP852042:LCP852043 LML852042:LML852043 LWH852042:LWH852043 MGD852042:MGD852043 MPZ852042:MPZ852043 MZV852042:MZV852043 NJR852042:NJR852043 NTN852042:NTN852043 ODJ852042:ODJ852043 ONF852042:ONF852043 OXB852042:OXB852043 PGX852042:PGX852043 PQT852042:PQT852043 QAP852042:QAP852043 QKL852042:QKL852043 QUH852042:QUH852043 RED852042:RED852043 RNZ852042:RNZ852043 RXV852042:RXV852043 SHR852042:SHR852043 SRN852042:SRN852043 TBJ852042:TBJ852043 TLF852042:TLF852043 TVB852042:TVB852043 UEX852042:UEX852043 UOT852042:UOT852043 UYP852042:UYP852043 VIL852042:VIL852043 VSH852042:VSH852043 WCD852042:WCD852043 WLZ852042:WLZ852043 WVV852042:WVV852043 N917577:N917578 JJ917578:JJ917579 TF917578:TF917579 ADB917578:ADB917579 AMX917578:AMX917579 AWT917578:AWT917579 BGP917578:BGP917579 BQL917578:BQL917579 CAH917578:CAH917579 CKD917578:CKD917579 CTZ917578:CTZ917579 DDV917578:DDV917579 DNR917578:DNR917579 DXN917578:DXN917579 EHJ917578:EHJ917579 ERF917578:ERF917579 FBB917578:FBB917579 FKX917578:FKX917579 FUT917578:FUT917579 GEP917578:GEP917579 GOL917578:GOL917579 GYH917578:GYH917579 HID917578:HID917579 HRZ917578:HRZ917579 IBV917578:IBV917579 ILR917578:ILR917579 IVN917578:IVN917579 JFJ917578:JFJ917579 JPF917578:JPF917579 JZB917578:JZB917579 KIX917578:KIX917579 KST917578:KST917579 LCP917578:LCP917579 LML917578:LML917579 LWH917578:LWH917579 MGD917578:MGD917579 MPZ917578:MPZ917579 MZV917578:MZV917579 NJR917578:NJR917579 NTN917578:NTN917579 ODJ917578:ODJ917579 ONF917578:ONF917579 OXB917578:OXB917579 PGX917578:PGX917579 PQT917578:PQT917579 QAP917578:QAP917579 QKL917578:QKL917579 QUH917578:QUH917579 RED917578:RED917579 RNZ917578:RNZ917579 RXV917578:RXV917579 SHR917578:SHR917579 SRN917578:SRN917579 TBJ917578:TBJ917579 TLF917578:TLF917579 TVB917578:TVB917579 UEX917578:UEX917579 UOT917578:UOT917579 UYP917578:UYP917579 VIL917578:VIL917579 VSH917578:VSH917579 WCD917578:WCD917579 WLZ917578:WLZ917579 WVV917578:WVV917579 N983113:N983114 JJ983114:JJ983115 TF983114:TF983115 ADB983114:ADB983115 AMX983114:AMX983115 AWT983114:AWT983115 BGP983114:BGP983115 BQL983114:BQL983115 CAH983114:CAH983115 CKD983114:CKD983115 CTZ983114:CTZ983115 DDV983114:DDV983115 DNR983114:DNR983115 DXN983114:DXN983115 EHJ983114:EHJ983115 ERF983114:ERF983115 FBB983114:FBB983115 FKX983114:FKX983115 FUT983114:FUT983115 GEP983114:GEP983115 GOL983114:GOL983115 GYH983114:GYH983115 HID983114:HID983115 HRZ983114:HRZ983115 IBV983114:IBV983115 ILR983114:ILR983115 IVN983114:IVN983115 JFJ983114:JFJ983115 JPF983114:JPF983115 JZB983114:JZB983115 KIX983114:KIX983115 KST983114:KST983115 LCP983114:LCP983115 LML983114:LML983115 LWH983114:LWH983115 MGD983114:MGD983115 MPZ983114:MPZ983115 MZV983114:MZV983115 NJR983114:NJR983115 NTN983114:NTN983115 ODJ983114:ODJ983115 ONF983114:ONF983115 OXB983114:OXB983115 PGX983114:PGX983115 PQT983114:PQT983115 QAP983114:QAP983115 QKL983114:QKL983115 QUH983114:QUH983115 RED983114:RED983115 RNZ983114:RNZ983115 RXV983114:RXV983115 SHR983114:SHR983115 SRN983114:SRN983115 TBJ983114:TBJ983115 TLF983114:TLF983115 TVB983114:TVB983115 UEX983114:UEX983115 UOT983114:UOT983115 UYP983114:UYP983115 VIL983114:VIL983115 VSH983114:VSH983115 WCD983114:WCD983115 WLZ983114:WLZ983115 WVV983114:WVV983115 WLZ42:WLZ43 JJ14:JJ16 TF14:TF16 ADB14:ADB16 AMX14:AMX16 AWT14:AWT16 BGP14:BGP16 BQL14:BQL16 CAH14:CAH16 CKD14:CKD16 CTZ14:CTZ16 DDV14:DDV16 DNR14:DNR16 DXN14:DXN16 EHJ14:EHJ16 ERF14:ERF16 FBB14:FBB16 FKX14:FKX16 FUT14:FUT16 GEP14:GEP16 GOL14:GOL16 GYH14:GYH16 HID14:HID16 HRZ14:HRZ16 IBV14:IBV16 ILR14:ILR16 IVN14:IVN16 JFJ14:JFJ16 JPF14:JPF16 JZB14:JZB16 KIX14:KIX16 KST14:KST16 LCP14:LCP16 LML14:LML16 LWH14:LWH16 MGD14:MGD16 MPZ14:MPZ16 MZV14:MZV16 NJR14:NJR16 NTN14:NTN16 ODJ14:ODJ16 ONF14:ONF16 OXB14:OXB16 PGX14:PGX16 PQT14:PQT16 QAP14:QAP16 QKL14:QKL16 QUH14:QUH16 RED14:RED16 RNZ14:RNZ16 RXV14:RXV16 SHR14:SHR16 SRN14:SRN16 TBJ14:TBJ16 TLF14:TLF16 TVB14:TVB16 UEX14:UEX16 UOT14:UOT16 UYP14:UYP16 VIL14:VIL16 VSH14:VSH16 WCD14:WCD16 WLZ14:WLZ16 WVV14:WVV16 WCD42:WCD43 JJ18:JJ19 TF18:TF19 ADB18:ADB19 AMX18:AMX19 AWT18:AWT19 BGP18:BGP19 BQL18:BQL19 CAH18:CAH19 CKD18:CKD19 CTZ18:CTZ19 DDV18:DDV19 DNR18:DNR19 DXN18:DXN19 EHJ18:EHJ19 ERF18:ERF19 FBB18:FBB19 FKX18:FKX19 FUT18:FUT19 GEP18:GEP19 GOL18:GOL19 GYH18:GYH19 HID18:HID19 HRZ18:HRZ19 IBV18:IBV19 ILR18:ILR19 IVN18:IVN19 JFJ18:JFJ19 JPF18:JPF19 JZB18:JZB19 KIX18:KIX19 KST18:KST19 LCP18:LCP19 LML18:LML19 LWH18:LWH19 MGD18:MGD19 MPZ18:MPZ19 MZV18:MZV19 NJR18:NJR19 NTN18:NTN19 ODJ18:ODJ19 ONF18:ONF19 OXB18:OXB19 PGX18:PGX19 PQT18:PQT19 QAP18:QAP19 QKL18:QKL19 QUH18:QUH19 RED18:RED19 RNZ18:RNZ19 RXV18:RXV19 SHR18:SHR19 SRN18:SRN19 TBJ18:TBJ19 TLF18:TLF19 TVB18:TVB19 UEX18:UEX19 UOT18:UOT19 UYP18:UYP19 VIL18:VIL19 VSH18:VSH19 WCD18:WCD19 WLZ18:WLZ19 WVV18:WVV19 VSH42:VSH43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WVV21:WVV22 VIL42:VIL43 JJ24:JJ25 TF24:TF25 ADB24:ADB25 AMX24:AMX25 AWT24:AWT25 BGP24:BGP25 BQL24:BQL25 CAH24:CAH25 CKD24:CKD25 CTZ24:CTZ25 DDV24:DDV25 DNR24:DNR25 DXN24:DXN25 EHJ24:EHJ25 ERF24:ERF25 FBB24:FBB25 FKX24:FKX25 FUT24:FUT25 GEP24:GEP25 GOL24:GOL25 GYH24:GYH25 HID24:HID25 HRZ24:HRZ25 IBV24:IBV25 ILR24:ILR25 IVN24:IVN25 JFJ24:JFJ25 JPF24:JPF25 JZB24:JZB25 KIX24:KIX25 KST24:KST25 LCP24:LCP25 LML24:LML25 LWH24:LWH25 MGD24:MGD25 MPZ24:MPZ25 MZV24:MZV25 NJR24:NJR25 NTN24:NTN25 ODJ24:ODJ25 ONF24:ONF25 OXB24:OXB25 PGX24:PGX25 PQT24:PQT25 QAP24:QAP25 QKL24:QKL25 QUH24:QUH25 RED24:RED25 RNZ24:RNZ25 RXV24:RXV25 SHR24:SHR25 SRN24:SRN25 TBJ24:TBJ25 TLF24:TLF25 TVB24:TVB25 UEX24:UEX25 UOT24:UOT25 UYP24:UYP25 VIL24:VIL25 VSH24:VSH25 WCD24:WCD25 WLZ24:WLZ25 WVV24:WVV25 UYP42:UYP43 JJ27:JJ28 TF27:TF28 ADB27:ADB28 AMX27:AMX28 AWT27:AWT28 BGP27:BGP28 BQL27:BQL28 CAH27:CAH28 CKD27:CKD28 CTZ27:CTZ28 DDV27:DDV28 DNR27:DNR28 DXN27:DXN28 EHJ27:EHJ28 ERF27:ERF28 FBB27:FBB28 FKX27:FKX28 FUT27:FUT28 GEP27:GEP28 GOL27:GOL28 GYH27:GYH28 HID27:HID28 HRZ27:HRZ28 IBV27:IBV28 ILR27:ILR28 IVN27:IVN28 JFJ27:JFJ28 JPF27:JPF28 JZB27:JZB28 KIX27:KIX28 KST27:KST28 LCP27:LCP28 LML27:LML28 LWH27:LWH28 MGD27:MGD28 MPZ27:MPZ28 MZV27:MZV28 NJR27:NJR28 NTN27:NTN28 ODJ27:ODJ28 ONF27:ONF28 OXB27:OXB28 PGX27:PGX28 PQT27:PQT28 QAP27:QAP28 QKL27:QKL28 QUH27:QUH28 RED27:RED28 RNZ27:RNZ28 RXV27:RXV28 SHR27:SHR28 SRN27:SRN28 TBJ27:TBJ28 TLF27:TLF28 TVB27:TVB28 UEX27:UEX28 UOT27:UOT28 UYP27:UYP28 VIL27:VIL28 VSH27:VSH28 WCD27:WCD28 WLZ27:WLZ28 WVV27:WVV28 UEX42:UEX43 JJ30:JJ31 TF30:TF31 ADB30:ADB31 AMX30:AMX31 AWT30:AWT31 BGP30:BGP31 BQL30:BQL31 CAH30:CAH31 CKD30:CKD31 CTZ30:CTZ31 DDV30:DDV31 DNR30:DNR31 DXN30:DXN31 EHJ30:EHJ31 ERF30:ERF31 FBB30:FBB31 FKX30:FKX31 FUT30:FUT31 GEP30:GEP31 GOL30:GOL31 GYH30:GYH31 HID30:HID31 HRZ30:HRZ31 IBV30:IBV31 ILR30:ILR31 IVN30:IVN31 JFJ30:JFJ31 JPF30:JPF31 JZB30:JZB31 KIX30:KIX31 KST30:KST31 LCP30:LCP31 LML30:LML31 LWH30:LWH31 MGD30:MGD31 MPZ30:MPZ31 MZV30:MZV31 NJR30:NJR31 NTN30:NTN31 ODJ30:ODJ31 ONF30:ONF31 OXB30:OXB31 PGX30:PGX31 PQT30:PQT31 QAP30:QAP31 QKL30:QKL31 QUH30:QUH31 RED30:RED31 RNZ30:RNZ31 RXV30:RXV31 SHR30:SHR31 SRN30:SRN31 TBJ30:TBJ31 TLF30:TLF31 TVB30:TVB31 UEX30:UEX31 UOT30:UOT31 UYP30:UYP31 VIL30:VIL31 VSH30:VSH31 WCD30:WCD31 WLZ30:WLZ31 WVV30:WVV31 UOT42:UOT43 JJ33:JJ34 TF33:TF34 ADB33:ADB34 AMX33:AMX34 AWT33:AWT34 BGP33:BGP34 BQL33:BQL34 CAH33:CAH34 CKD33:CKD34 CTZ33:CTZ34 DDV33:DDV34 DNR33:DNR34 DXN33:DXN34 EHJ33:EHJ34 ERF33:ERF34 FBB33:FBB34 FKX33:FKX34 FUT33:FUT34 GEP33:GEP34 GOL33:GOL34 GYH33:GYH34 HID33:HID34 HRZ33:HRZ34 IBV33:IBV34 ILR33:ILR34 IVN33:IVN34 JFJ33:JFJ34 JPF33:JPF34 JZB33:JZB34 KIX33:KIX34 KST33:KST34 LCP33:LCP34 LML33:LML34 LWH33:LWH34 MGD33:MGD34 MPZ33:MPZ34 MZV33:MZV34 NJR33:NJR34 NTN33:NTN34 ODJ33:ODJ34 ONF33:ONF34 OXB33:OXB34 PGX33:PGX34 PQT33:PQT34 QAP33:QAP34 QKL33:QKL34 QUH33:QUH34 RED33:RED34 RNZ33:RNZ34 RXV33:RXV34 SHR33:SHR34 SRN33:SRN34 TBJ33:TBJ34 TLF33:TLF34 TVB33:TVB34 UEX33:UEX34 UOT33:UOT34 UYP33:UYP34 VIL33:VIL34 VSH33:VSH34 WCD33:WCD34 WLZ33:WLZ34 WVV33:WVV34 TVB42:TVB43 JJ36:JJ37 TF36:TF37 ADB36:ADB37 AMX36:AMX37 AWT36:AWT37 BGP36:BGP37 BQL36:BQL37 CAH36:CAH37 CKD36:CKD37 CTZ36:CTZ37 DDV36:DDV37 DNR36:DNR37 DXN36:DXN37 EHJ36:EHJ37 ERF36:ERF37 FBB36:FBB37 FKX36:FKX37 FUT36:FUT37 GEP36:GEP37 GOL36:GOL37 GYH36:GYH37 HID36:HID37 HRZ36:HRZ37 IBV36:IBV37 ILR36:ILR37 IVN36:IVN37 JFJ36:JFJ37 JPF36:JPF37 JZB36:JZB37 KIX36:KIX37 KST36:KST37 LCP36:LCP37 LML36:LML37 LWH36:LWH37 MGD36:MGD37 MPZ36:MPZ37 MZV36:MZV37 NJR36:NJR37 NTN36:NTN37 ODJ36:ODJ37 ONF36:ONF37 OXB36:OXB37 PGX36:PGX37 PQT36:PQT37 QAP36:QAP37 QKL36:QKL37 QUH36:QUH37 RED36:RED37 RNZ36:RNZ37 RXV36:RXV37 SHR36:SHR37 SRN36:SRN37 TBJ36:TBJ37 TLF36:TLF37 TVB36:TVB37 UEX36:UEX37 UOT36:UOT37 UYP36:UYP37 VIL36:VIL37 VSH36:VSH37 WCD36:WCD37 WLZ36:WLZ37 WVV36:WVV37 TLF42:TLF43 JJ39:JJ40 TF39:TF40 ADB39:ADB40 AMX39:AMX40 AWT39:AWT40 BGP39:BGP40 BQL39:BQL40 CAH39:CAH40 CKD39:CKD40 CTZ39:CTZ40 DDV39:DDV40 DNR39:DNR40 DXN39:DXN40 EHJ39:EHJ40 ERF39:ERF40 FBB39:FBB40 FKX39:FKX40 FUT39:FUT40 GEP39:GEP40 GOL39:GOL40 GYH39:GYH40 HID39:HID40 HRZ39:HRZ40 IBV39:IBV40 ILR39:ILR40 IVN39:IVN40 JFJ39:JFJ40 JPF39:JPF40 JZB39:JZB40 KIX39:KIX40 KST39:KST40 LCP39:LCP40 LML39:LML40 LWH39:LWH40 MGD39:MGD40 MPZ39:MPZ40 MZV39:MZV40 NJR39:NJR40 NTN39:NTN40 ODJ39:ODJ40 ONF39:ONF40 OXB39:OXB40 PGX39:PGX40 PQT39:PQT40 QAP39:QAP40 QKL39:QKL40 QUH39:QUH40 RED39:RED40 RNZ39:RNZ40 RXV39:RXV40 SHR39:SHR40 SRN39:SRN40 TBJ39:TBJ40 TLF39:TLF40 TVB39:TVB40 UEX39:UEX40 UOT39:UOT40 UYP39:UYP40 VIL39:VIL40 VSH39:VSH40 WCD39:WCD40 WLZ39:WLZ40 WVV39:WVV40 TBJ42:TBJ43 JJ42:JJ43 TF42:TF43 ADB42:ADB43 AMX42:AMX43 AWT42:AWT43 BGP42:BGP43 BQL42:BQL43 CAH42:CAH43 CKD42:CKD43 CTZ42:CTZ43 DDV42:DDV43 DNR42:DNR43 DXN42:DXN43 EHJ42:EHJ43 ERF42:ERF43 FBB42:FBB43 FKX42:FKX43 FUT42:FUT43 GEP42:GEP43 GOL42:GOL43 GYH42:GYH43 HID42:HID43 HRZ42:HRZ43 IBV42:IBV43 ILR42:ILR43 IVN42:IVN43 JFJ42:JFJ43 JPF42:JPF43 JZB42:JZB43 KIX42:KIX43 KST42:KST43 LCP42:LCP43 LML42:LML43 LWH42:LWH43 MGD42:MGD43 MPZ42:MPZ43 MZV42:MZV43 NJR42:NJR43 NTN42:NTN43 ODJ42:ODJ43 ONF42:ONF43 OXB42:OXB43 JJ9:JJ12 TF9:TF12 ADB9:ADB12 AMX9:AMX12 AWT9:AWT12 BGP9:BGP12 BQL9:BQL12 CAH9:CAH12 CKD9:CKD12 CTZ9:CTZ12 DDV9:DDV12 DNR9:DNR12 DXN9:DXN12 EHJ9:EHJ12 ERF9:ERF12 FBB9:FBB12 FKX9:FKX12 FUT9:FUT12 GEP9:GEP12 GOL9:GOL12 GYH9:GYH12 HID9:HID12 HRZ9:HRZ12 IBV9:IBV12 ILR9:ILR12 IVN9:IVN12 JFJ9:JFJ12 JPF9:JPF12 JZB9:JZB12 KIX9:KIX12 KST9:KST12 LCP9:LCP12 LML9:LML12 LWH9:LWH12 MGD9:MGD12 MPZ9:MPZ12 MZV9:MZV12 NJR9:NJR12 NTN9:NTN12 ODJ9:ODJ12 ONF9:ONF12 OXB9:OXB12 PGX9:PGX12 PQT9:PQT12 QAP9:QAP12 QKL9:QKL12 QUH9:QUH12 RED9:RED12 RNZ9:RNZ12 RXV9:RXV12 SHR9:SHR12 SRN9:SRN12 TBJ9:TBJ12 TLF9:TLF12 TVB9:TVB12 UEX9:UEX12 UOT9:UOT12 UYP9:UYP12 VIL9:VIL12 VSH9:VSH12 WCD9:WCD12 WLZ9:WLZ12 WVV9:WVV12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H50"/>
  <sheetViews>
    <sheetView view="pageLayout" topLeftCell="A7" zoomScaleNormal="100" workbookViewId="0">
      <selection activeCell="F14" sqref="F14"/>
    </sheetView>
  </sheetViews>
  <sheetFormatPr baseColWidth="10" defaultColWidth="9.140625" defaultRowHeight="12.75" x14ac:dyDescent="0.2"/>
  <cols>
    <col min="1" max="1" width="14" customWidth="1"/>
    <col min="2" max="2" width="15.5703125" customWidth="1"/>
    <col min="3" max="3" width="13.85546875" customWidth="1"/>
    <col min="4" max="4" width="12.5703125" customWidth="1"/>
    <col min="5" max="5" width="11.140625" customWidth="1"/>
    <col min="6" max="6" width="15" customWidth="1"/>
    <col min="7" max="7" width="16.85546875" customWidth="1"/>
    <col min="8" max="8" width="15.140625" customWidth="1"/>
  </cols>
  <sheetData>
    <row r="1" spans="1:8" ht="23.25" x14ac:dyDescent="0.2">
      <c r="A1" s="60"/>
    </row>
    <row r="2" spans="1:8" ht="15" x14ac:dyDescent="0.25">
      <c r="A2" s="97" t="s">
        <v>41</v>
      </c>
      <c r="B2" s="98"/>
      <c r="C2" s="99" t="str">
        <f>CODE_PROJET</f>
        <v>BDI1207311</v>
      </c>
      <c r="D2" s="102"/>
      <c r="E2" s="102"/>
      <c r="F2" s="104"/>
    </row>
    <row r="3" spans="1:8" ht="15" x14ac:dyDescent="0.25">
      <c r="A3" s="73" t="s">
        <v>65</v>
      </c>
      <c r="B3" s="74"/>
      <c r="C3" s="75" t="str">
        <f>INTITULE_PROJET</f>
        <v>Appui à l'amélioration du système des marchés publics</v>
      </c>
      <c r="D3" s="76"/>
      <c r="E3" s="79"/>
      <c r="F3" s="105"/>
    </row>
    <row r="4" spans="1:8" ht="15" x14ac:dyDescent="0.25">
      <c r="A4" s="97" t="s">
        <v>40</v>
      </c>
      <c r="B4" s="97"/>
      <c r="C4" s="99">
        <f>ANNEE_DE_REFERENCE</f>
        <v>2014</v>
      </c>
      <c r="D4" s="102"/>
      <c r="E4" s="102"/>
      <c r="F4" s="104"/>
    </row>
    <row r="5" spans="1:8" ht="15" x14ac:dyDescent="0.25">
      <c r="A5" s="73" t="s">
        <v>106</v>
      </c>
      <c r="B5" s="73"/>
      <c r="C5" s="75" t="str">
        <f>TRIMESTRE_DE_REFERENCE</f>
        <v>Q1</v>
      </c>
      <c r="D5" s="79"/>
      <c r="E5" s="79"/>
      <c r="F5" s="105"/>
    </row>
    <row r="7" spans="1:8" x14ac:dyDescent="0.2">
      <c r="A7" t="s">
        <v>146</v>
      </c>
    </row>
    <row r="9" spans="1:8" x14ac:dyDescent="0.2">
      <c r="A9" t="s">
        <v>147</v>
      </c>
      <c r="B9" t="s">
        <v>148</v>
      </c>
      <c r="C9" t="s">
        <v>151</v>
      </c>
      <c r="D9" t="s">
        <v>235</v>
      </c>
      <c r="E9" t="s">
        <v>149</v>
      </c>
      <c r="F9" t="s">
        <v>150</v>
      </c>
      <c r="G9" t="s">
        <v>236</v>
      </c>
      <c r="H9" t="s">
        <v>152</v>
      </c>
    </row>
    <row r="10" spans="1:8" x14ac:dyDescent="0.2">
      <c r="A10" s="168" t="s">
        <v>316</v>
      </c>
      <c r="B10" s="168" t="s">
        <v>314</v>
      </c>
      <c r="C10" s="168" t="s">
        <v>315</v>
      </c>
      <c r="D10" s="168" t="s">
        <v>317</v>
      </c>
      <c r="E10" s="169">
        <v>41548</v>
      </c>
      <c r="F10" s="169">
        <v>43008</v>
      </c>
      <c r="G10" s="168" t="s">
        <v>318</v>
      </c>
      <c r="H10" s="61" t="s">
        <v>437</v>
      </c>
    </row>
    <row r="11" spans="1:8" x14ac:dyDescent="0.2">
      <c r="A11" s="168" t="s">
        <v>319</v>
      </c>
      <c r="B11" s="168" t="s">
        <v>320</v>
      </c>
      <c r="C11" s="168" t="s">
        <v>321</v>
      </c>
      <c r="D11" s="168" t="s">
        <v>322</v>
      </c>
      <c r="E11" s="169">
        <v>41379</v>
      </c>
      <c r="F11" s="169">
        <v>41865</v>
      </c>
      <c r="G11" s="168" t="s">
        <v>318</v>
      </c>
      <c r="H11" s="61" t="s">
        <v>437</v>
      </c>
    </row>
    <row r="12" spans="1:8" x14ac:dyDescent="0.2">
      <c r="A12" s="168" t="s">
        <v>323</v>
      </c>
      <c r="B12" s="168" t="s">
        <v>324</v>
      </c>
      <c r="C12" s="168" t="s">
        <v>325</v>
      </c>
      <c r="D12" s="168" t="s">
        <v>317</v>
      </c>
      <c r="E12" s="169">
        <v>41582</v>
      </c>
      <c r="F12" s="227" t="s">
        <v>439</v>
      </c>
      <c r="G12" s="168" t="s">
        <v>326</v>
      </c>
      <c r="H12" s="61" t="s">
        <v>437</v>
      </c>
    </row>
    <row r="13" spans="1:8" x14ac:dyDescent="0.2">
      <c r="A13" s="168" t="s">
        <v>327</v>
      </c>
      <c r="B13" s="168" t="s">
        <v>328</v>
      </c>
      <c r="C13" s="168" t="s">
        <v>329</v>
      </c>
      <c r="D13" s="168" t="s">
        <v>322</v>
      </c>
      <c r="E13" s="169">
        <v>41582</v>
      </c>
      <c r="F13" s="227" t="s">
        <v>439</v>
      </c>
      <c r="G13" s="168" t="s">
        <v>326</v>
      </c>
      <c r="H13" s="61" t="s">
        <v>437</v>
      </c>
    </row>
    <row r="14" spans="1:8" x14ac:dyDescent="0.2">
      <c r="A14" s="168" t="s">
        <v>330</v>
      </c>
      <c r="B14" s="168" t="s">
        <v>331</v>
      </c>
      <c r="C14" s="168" t="s">
        <v>332</v>
      </c>
      <c r="D14" s="168" t="s">
        <v>317</v>
      </c>
      <c r="E14" s="169">
        <v>41582</v>
      </c>
      <c r="F14" s="227" t="s">
        <v>439</v>
      </c>
      <c r="G14" s="168" t="s">
        <v>326</v>
      </c>
      <c r="H14" s="61" t="s">
        <v>336</v>
      </c>
    </row>
    <row r="15" spans="1:8" x14ac:dyDescent="0.2">
      <c r="A15" s="168" t="s">
        <v>333</v>
      </c>
      <c r="B15" s="168" t="s">
        <v>438</v>
      </c>
      <c r="C15" s="168"/>
      <c r="D15" s="168"/>
      <c r="E15" s="169"/>
      <c r="F15" s="169"/>
      <c r="G15" s="168" t="s">
        <v>326</v>
      </c>
      <c r="H15" s="61"/>
    </row>
    <row r="16" spans="1:8" x14ac:dyDescent="0.2">
      <c r="A16" s="168" t="s">
        <v>334</v>
      </c>
      <c r="B16" s="168" t="s">
        <v>438</v>
      </c>
      <c r="C16" s="168"/>
      <c r="D16" s="168"/>
      <c r="E16" s="169"/>
      <c r="F16" s="169"/>
      <c r="G16" s="168" t="s">
        <v>326</v>
      </c>
      <c r="H16" s="61"/>
    </row>
    <row r="17" spans="1:8" x14ac:dyDescent="0.2">
      <c r="A17" s="168" t="s">
        <v>335</v>
      </c>
      <c r="B17" s="168" t="s">
        <v>438</v>
      </c>
      <c r="C17" s="168"/>
      <c r="D17" s="168"/>
      <c r="E17" s="169"/>
      <c r="F17" s="169"/>
      <c r="G17" s="168" t="s">
        <v>326</v>
      </c>
      <c r="H17" s="61" t="s">
        <v>336</v>
      </c>
    </row>
    <row r="18" spans="1:8" x14ac:dyDescent="0.2">
      <c r="A18" s="168"/>
      <c r="B18" s="168"/>
      <c r="C18" s="168"/>
      <c r="D18" s="168"/>
      <c r="E18" s="169"/>
      <c r="F18" s="169"/>
      <c r="G18" s="168"/>
      <c r="H18" s="61"/>
    </row>
    <row r="19" spans="1:8" x14ac:dyDescent="0.2">
      <c r="A19" s="168"/>
      <c r="B19" s="168"/>
      <c r="C19" s="168"/>
      <c r="D19" s="168"/>
      <c r="E19" s="169"/>
      <c r="F19" s="169"/>
      <c r="G19" s="168"/>
      <c r="H19" s="61"/>
    </row>
    <row r="20" spans="1:8" x14ac:dyDescent="0.2">
      <c r="A20" s="168"/>
      <c r="B20" s="168"/>
      <c r="C20" s="168"/>
      <c r="D20" s="168"/>
      <c r="E20" s="169"/>
      <c r="F20" s="169"/>
      <c r="G20" s="168"/>
      <c r="H20" s="61"/>
    </row>
    <row r="21" spans="1:8" x14ac:dyDescent="0.2">
      <c r="A21" s="168"/>
      <c r="B21" s="168"/>
      <c r="C21" s="168"/>
      <c r="D21" s="168"/>
      <c r="E21" s="169"/>
      <c r="F21" s="169"/>
      <c r="G21" s="168"/>
      <c r="H21" s="61"/>
    </row>
    <row r="22" spans="1:8" x14ac:dyDescent="0.2">
      <c r="A22" s="168"/>
      <c r="B22" s="168"/>
      <c r="C22" s="168"/>
      <c r="D22" s="168"/>
      <c r="E22" s="169"/>
      <c r="F22" s="169"/>
      <c r="G22" s="168"/>
      <c r="H22" s="61"/>
    </row>
    <row r="23" spans="1:8" x14ac:dyDescent="0.2">
      <c r="A23" s="168"/>
      <c r="B23" s="168"/>
      <c r="C23" s="168"/>
      <c r="D23" s="168"/>
      <c r="E23" s="169"/>
      <c r="F23" s="169"/>
      <c r="G23" s="168"/>
      <c r="H23" s="61"/>
    </row>
    <row r="24" spans="1:8" x14ac:dyDescent="0.2">
      <c r="A24" s="168"/>
      <c r="B24" s="168"/>
      <c r="C24" s="168"/>
      <c r="D24" s="168"/>
      <c r="E24" s="169"/>
      <c r="F24" s="169"/>
      <c r="G24" s="168"/>
      <c r="H24" s="61"/>
    </row>
    <row r="25" spans="1:8" x14ac:dyDescent="0.2">
      <c r="A25" s="168"/>
      <c r="B25" s="168"/>
      <c r="C25" s="168"/>
      <c r="D25" s="168"/>
      <c r="E25" s="169"/>
      <c r="F25" s="169"/>
      <c r="G25" s="168"/>
      <c r="H25" s="61"/>
    </row>
    <row r="26" spans="1:8" x14ac:dyDescent="0.2">
      <c r="A26" s="168"/>
      <c r="B26" s="168"/>
      <c r="C26" s="168"/>
      <c r="D26" s="168"/>
      <c r="E26" s="169"/>
      <c r="F26" s="169"/>
      <c r="G26" s="168"/>
      <c r="H26" s="61"/>
    </row>
    <row r="31" spans="1:8" x14ac:dyDescent="0.2">
      <c r="A31" t="s">
        <v>153</v>
      </c>
    </row>
    <row r="33" spans="1:6" x14ac:dyDescent="0.2">
      <c r="A33" t="s">
        <v>229</v>
      </c>
      <c r="B33" t="s">
        <v>241</v>
      </c>
      <c r="C33" t="s">
        <v>149</v>
      </c>
      <c r="D33" t="s">
        <v>150</v>
      </c>
      <c r="E33" t="s">
        <v>242</v>
      </c>
      <c r="F33" t="s">
        <v>228</v>
      </c>
    </row>
    <row r="34" spans="1:6" x14ac:dyDescent="0.2">
      <c r="A34" s="168"/>
      <c r="B34" s="168"/>
      <c r="C34" s="169"/>
      <c r="D34" s="169"/>
      <c r="E34" s="168"/>
      <c r="F34" s="61"/>
    </row>
    <row r="35" spans="1:6" x14ac:dyDescent="0.2">
      <c r="A35" s="168"/>
      <c r="B35" s="168"/>
      <c r="C35" s="169"/>
      <c r="D35" s="169"/>
      <c r="E35" s="168"/>
      <c r="F35" s="61"/>
    </row>
    <row r="36" spans="1:6" x14ac:dyDescent="0.2">
      <c r="A36" s="168"/>
      <c r="B36" s="168"/>
      <c r="C36" s="169"/>
      <c r="D36" s="169"/>
      <c r="E36" s="168"/>
      <c r="F36" s="61"/>
    </row>
    <row r="37" spans="1:6" x14ac:dyDescent="0.2">
      <c r="A37" s="168"/>
      <c r="B37" s="168"/>
      <c r="C37" s="169"/>
      <c r="D37" s="169"/>
      <c r="E37" s="168"/>
      <c r="F37" s="61"/>
    </row>
    <row r="38" spans="1:6" x14ac:dyDescent="0.2">
      <c r="A38" s="168"/>
      <c r="B38" s="168"/>
      <c r="C38" s="169"/>
      <c r="D38" s="169"/>
      <c r="E38" s="168"/>
      <c r="F38" s="61"/>
    </row>
    <row r="39" spans="1:6" x14ac:dyDescent="0.2">
      <c r="A39" s="168"/>
      <c r="B39" s="168"/>
      <c r="C39" s="169"/>
      <c r="D39" s="169"/>
      <c r="E39" s="168"/>
      <c r="F39" s="61"/>
    </row>
    <row r="40" spans="1:6" x14ac:dyDescent="0.2">
      <c r="A40" s="168"/>
      <c r="B40" s="168"/>
      <c r="C40" s="169"/>
      <c r="D40" s="169"/>
      <c r="E40" s="168"/>
      <c r="F40" s="61"/>
    </row>
    <row r="41" spans="1:6" x14ac:dyDescent="0.2">
      <c r="A41" s="168"/>
      <c r="B41" s="168"/>
      <c r="C41" s="169"/>
      <c r="D41" s="169"/>
      <c r="E41" s="168"/>
      <c r="F41" s="61"/>
    </row>
    <row r="42" spans="1:6" x14ac:dyDescent="0.2">
      <c r="A42" s="168"/>
      <c r="B42" s="168"/>
      <c r="C42" s="169"/>
      <c r="D42" s="169"/>
      <c r="E42" s="168"/>
      <c r="F42" s="61"/>
    </row>
    <row r="43" spans="1:6" x14ac:dyDescent="0.2">
      <c r="A43" s="168"/>
      <c r="B43" s="168"/>
      <c r="C43" s="169"/>
      <c r="D43" s="169"/>
      <c r="E43" s="168"/>
      <c r="F43" s="61"/>
    </row>
    <row r="44" spans="1:6" x14ac:dyDescent="0.2">
      <c r="A44" s="168"/>
      <c r="B44" s="168"/>
      <c r="C44" s="169"/>
      <c r="D44" s="169"/>
      <c r="E44" s="168"/>
      <c r="F44" s="61"/>
    </row>
    <row r="45" spans="1:6" x14ac:dyDescent="0.2">
      <c r="A45" s="168"/>
      <c r="B45" s="168"/>
      <c r="C45" s="169"/>
      <c r="D45" s="169"/>
      <c r="E45" s="168"/>
      <c r="F45" s="61"/>
    </row>
    <row r="46" spans="1:6" x14ac:dyDescent="0.2">
      <c r="A46" s="168"/>
      <c r="B46" s="168"/>
      <c r="C46" s="169"/>
      <c r="D46" s="169"/>
      <c r="E46" s="168"/>
      <c r="F46" s="61"/>
    </row>
    <row r="47" spans="1:6" x14ac:dyDescent="0.2">
      <c r="A47" s="168"/>
      <c r="B47" s="168"/>
      <c r="C47" s="169"/>
      <c r="D47" s="169"/>
      <c r="E47" s="168"/>
      <c r="F47" s="61"/>
    </row>
    <row r="48" spans="1:6" x14ac:dyDescent="0.2">
      <c r="A48" s="168"/>
      <c r="B48" s="168"/>
      <c r="C48" s="169"/>
      <c r="D48" s="169"/>
      <c r="E48" s="168"/>
      <c r="F48" s="61"/>
    </row>
    <row r="49" spans="1:6" x14ac:dyDescent="0.2">
      <c r="A49" s="168"/>
      <c r="B49" s="168"/>
      <c r="C49" s="169"/>
      <c r="D49" s="169"/>
      <c r="E49" s="168"/>
      <c r="F49" s="61"/>
    </row>
    <row r="50" spans="1:6" x14ac:dyDescent="0.2">
      <c r="A50" s="168"/>
      <c r="B50" s="168"/>
      <c r="C50" s="169"/>
      <c r="D50" s="169"/>
      <c r="E50" s="168"/>
      <c r="F50" s="61"/>
    </row>
  </sheetData>
  <sheetProtection sheet="1" objects="1" scenarios="1" formatCells="0" formatColumns="0" formatRows="0" insertRows="0"/>
  <dataValidations count="5">
    <dataValidation type="list" allowBlank="1" showInputMessage="1" showErrorMessage="1" sqref="H10:H26">
      <formula1>"à jour, en retard, N/A"</formula1>
    </dataValidation>
    <dataValidation type="list" allowBlank="1" showInputMessage="1" showErrorMessage="1" sqref="F34:F50">
      <formula1>"à jour, en retard, terminé"</formula1>
    </dataValidation>
    <dataValidation type="list" allowBlank="1" showInputMessage="1" showErrorMessage="1" sqref="A34:A50">
      <formula1>"Appui perlé,M&amp;E, Suivi,Etudes,Recherche,"</formula1>
    </dataValidation>
    <dataValidation type="list" allowBlank="1" showInputMessage="1" showErrorMessage="1" sqref="D10:D26">
      <formula1>"M,F"</formula1>
    </dataValidation>
    <dataValidation type="list" allowBlank="1" showInputMessage="1" showErrorMessage="1" sqref="G10:G26">
      <formula1>"National mis à disp.,National recruté,International "</formula1>
    </dataValidation>
  </dataValidations>
  <pageMargins left="0.70866141732283472" right="0.70866141732283472" top="0.74803149606299213" bottom="0.74803149606299213" header="0.31496062992125984" footer="0.31496062992125984"/>
  <pageSetup paperSize="9" scale="78" fitToHeight="2" orientation="portrait" r:id="rId1"/>
  <headerFooter>
    <oddHeader>&amp;C&amp;"Arial,Bold"&amp;18&amp;K03+000Suivi RH et Services</oddHead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N34"/>
  <sheetViews>
    <sheetView view="pageLayout" zoomScaleNormal="100" workbookViewId="0">
      <selection activeCell="B13" sqref="B13"/>
    </sheetView>
  </sheetViews>
  <sheetFormatPr baseColWidth="10" defaultColWidth="9.140625" defaultRowHeight="12.75" outlineLevelCol="1" x14ac:dyDescent="0.2"/>
  <cols>
    <col min="1" max="1" width="38.7109375" style="3" customWidth="1"/>
    <col min="2" max="2" width="12" style="3" customWidth="1"/>
    <col min="3" max="3" width="10.7109375" style="3" customWidth="1"/>
    <col min="4" max="4" width="11" style="3" customWidth="1"/>
    <col min="5" max="5" width="11.7109375" style="3" customWidth="1"/>
    <col min="6" max="9" width="11.7109375" style="3" hidden="1" customWidth="1" outlineLevel="1"/>
    <col min="10" max="10" width="15.5703125" style="3" hidden="1" customWidth="1" outlineLevel="1"/>
    <col min="11" max="11" width="10.7109375" style="3" customWidth="1" collapsed="1"/>
    <col min="12" max="12" width="10.7109375" style="3" customWidth="1"/>
    <col min="13" max="16" width="11.7109375" style="3" hidden="1" customWidth="1" outlineLevel="1"/>
    <col min="17" max="17" width="15.5703125" style="3" hidden="1" customWidth="1" outlineLevel="1"/>
    <col min="18" max="18" width="10.7109375" style="3" customWidth="1" collapsed="1"/>
    <col min="19" max="19" width="10.7109375" style="3" customWidth="1"/>
    <col min="20" max="23" width="11.7109375" style="3" hidden="1" customWidth="1" outlineLevel="1"/>
    <col min="24" max="24" width="15.5703125" style="3" hidden="1" customWidth="1" outlineLevel="1"/>
    <col min="25" max="25" width="10.7109375" style="3" customWidth="1" collapsed="1"/>
    <col min="26" max="26" width="10.7109375" style="3" customWidth="1"/>
    <col min="27" max="30" width="11.7109375" style="3" hidden="1" customWidth="1" outlineLevel="1"/>
    <col min="31" max="31" width="15.5703125" style="3" hidden="1" customWidth="1" outlineLevel="1"/>
    <col min="32" max="32" width="10.7109375" style="3" customWidth="1" collapsed="1"/>
    <col min="33" max="33" width="10.7109375" style="3" customWidth="1"/>
    <col min="34" max="34" width="21.85546875" style="3" customWidth="1" outlineLevel="1"/>
    <col min="35" max="36" width="22.140625" style="3" customWidth="1" outlineLevel="1"/>
    <col min="37" max="39" width="21.5703125" style="3" customWidth="1" outlineLevel="1"/>
    <col min="40" max="40" width="20.7109375" style="3" customWidth="1"/>
    <col min="41" max="41" width="21.140625" style="3" customWidth="1"/>
    <col min="42" max="16384" width="9.140625" style="3"/>
  </cols>
  <sheetData>
    <row r="1" spans="1:40" s="1" customFormat="1" ht="23.25" x14ac:dyDescent="0.2">
      <c r="A1" s="407"/>
      <c r="B1" s="408"/>
    </row>
    <row r="2" spans="1:40" s="1" customFormat="1" ht="14.25" customHeight="1" x14ac:dyDescent="0.25">
      <c r="A2" s="97" t="s">
        <v>41</v>
      </c>
      <c r="B2" s="98"/>
      <c r="C2" s="99" t="str">
        <f>CODE_PROJET</f>
        <v>BDI1207311</v>
      </c>
      <c r="D2" s="100"/>
    </row>
    <row r="3" spans="1:40" s="1" customFormat="1" ht="14.25" customHeight="1" x14ac:dyDescent="0.25">
      <c r="A3" s="73" t="s">
        <v>65</v>
      </c>
      <c r="B3" s="74"/>
      <c r="C3" s="75" t="str">
        <f>INTITULE_PROJET</f>
        <v>Appui à l'amélioration du système des marchés publics</v>
      </c>
      <c r="D3" s="76"/>
    </row>
    <row r="4" spans="1:40" s="1" customFormat="1" ht="14.25" customHeight="1" x14ac:dyDescent="0.25">
      <c r="A4" s="97" t="s">
        <v>40</v>
      </c>
      <c r="B4" s="98"/>
      <c r="C4" s="99">
        <f>ANNEE_DE_REFERENCE</f>
        <v>2014</v>
      </c>
      <c r="D4" s="100"/>
    </row>
    <row r="5" spans="1:40" s="1" customFormat="1" ht="15" x14ac:dyDescent="0.25">
      <c r="A5" s="73" t="s">
        <v>106</v>
      </c>
      <c r="B5" s="74"/>
      <c r="C5" s="75" t="str">
        <f>TRIMESTRE_DE_REFERENCE</f>
        <v>Q1</v>
      </c>
      <c r="D5" s="76"/>
    </row>
    <row r="6" spans="1:40" s="1" customFormat="1" x14ac:dyDescent="0.2">
      <c r="C6" s="3"/>
    </row>
    <row r="7" spans="1:40" s="15" customFormat="1" ht="39" customHeight="1" x14ac:dyDescent="0.2">
      <c r="A7" s="17" t="s">
        <v>36</v>
      </c>
      <c r="B7" s="16" t="s">
        <v>34</v>
      </c>
      <c r="C7" s="16" t="s">
        <v>35</v>
      </c>
      <c r="D7" s="13" t="s">
        <v>26</v>
      </c>
      <c r="E7" s="13" t="s">
        <v>27</v>
      </c>
      <c r="F7" s="46" t="s">
        <v>85</v>
      </c>
      <c r="G7" s="46" t="s">
        <v>86</v>
      </c>
      <c r="H7" s="46" t="s">
        <v>87</v>
      </c>
      <c r="I7" s="46" t="s">
        <v>88</v>
      </c>
      <c r="J7" s="47" t="s">
        <v>80</v>
      </c>
      <c r="K7" s="13" t="s">
        <v>28</v>
      </c>
      <c r="L7" s="13" t="s">
        <v>29</v>
      </c>
      <c r="M7" s="46" t="s">
        <v>81</v>
      </c>
      <c r="N7" s="46" t="s">
        <v>82</v>
      </c>
      <c r="O7" s="46" t="s">
        <v>83</v>
      </c>
      <c r="P7" s="46" t="s">
        <v>84</v>
      </c>
      <c r="Q7" s="47" t="s">
        <v>80</v>
      </c>
      <c r="R7" s="13" t="s">
        <v>30</v>
      </c>
      <c r="S7" s="13" t="s">
        <v>31</v>
      </c>
      <c r="T7" s="46" t="s">
        <v>76</v>
      </c>
      <c r="U7" s="46" t="s">
        <v>77</v>
      </c>
      <c r="V7" s="46" t="s">
        <v>78</v>
      </c>
      <c r="W7" s="46" t="s">
        <v>79</v>
      </c>
      <c r="X7" s="47" t="s">
        <v>80</v>
      </c>
      <c r="Y7" s="13" t="s">
        <v>32</v>
      </c>
      <c r="Z7" s="13" t="s">
        <v>33</v>
      </c>
      <c r="AA7" s="46" t="s">
        <v>89</v>
      </c>
      <c r="AB7" s="46" t="s">
        <v>90</v>
      </c>
      <c r="AC7" s="46" t="s">
        <v>91</v>
      </c>
      <c r="AD7" s="46" t="s">
        <v>92</v>
      </c>
      <c r="AE7" s="47" t="s">
        <v>80</v>
      </c>
      <c r="AF7" s="13" t="s">
        <v>38</v>
      </c>
      <c r="AG7" s="13" t="s">
        <v>39</v>
      </c>
      <c r="AH7" s="14" t="s">
        <v>6</v>
      </c>
      <c r="AI7" s="14" t="s">
        <v>7</v>
      </c>
      <c r="AJ7" s="14" t="s">
        <v>8</v>
      </c>
      <c r="AK7" s="14" t="s">
        <v>9</v>
      </c>
      <c r="AL7" s="14" t="s">
        <v>10</v>
      </c>
      <c r="AM7" s="14" t="s">
        <v>11</v>
      </c>
      <c r="AN7" s="17" t="s">
        <v>37</v>
      </c>
    </row>
    <row r="8" spans="1:40" s="1" customFormat="1" ht="12"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18" customFormat="1" ht="30" customHeight="1" x14ac:dyDescent="0.2">
      <c r="A9" s="409" t="s">
        <v>337</v>
      </c>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22"/>
      <c r="AI9" s="22"/>
      <c r="AJ9" s="22"/>
      <c r="AK9" s="22"/>
      <c r="AL9" s="22"/>
      <c r="AM9" s="22"/>
      <c r="AN9" s="22"/>
    </row>
    <row r="10" spans="1:40" ht="38.25" customHeight="1" x14ac:dyDescent="0.2">
      <c r="A10" s="5"/>
      <c r="B10" s="5"/>
      <c r="C10" s="5"/>
      <c r="D10" s="5"/>
      <c r="E10" s="45"/>
      <c r="F10" s="45"/>
      <c r="G10" s="45"/>
      <c r="H10" s="45"/>
      <c r="I10" s="45"/>
      <c r="J10" s="45"/>
      <c r="K10" s="5"/>
      <c r="L10" s="5"/>
      <c r="M10" s="45"/>
      <c r="N10" s="45"/>
      <c r="O10" s="45"/>
      <c r="P10" s="45"/>
      <c r="Q10" s="45"/>
      <c r="R10" s="5"/>
      <c r="S10" s="5"/>
      <c r="T10" s="45"/>
      <c r="U10" s="45"/>
      <c r="V10" s="45"/>
      <c r="W10" s="45"/>
      <c r="X10" s="45"/>
      <c r="Y10" s="5"/>
      <c r="Z10" s="5"/>
      <c r="AA10" s="45"/>
      <c r="AB10" s="45"/>
      <c r="AC10" s="45"/>
      <c r="AD10" s="45"/>
      <c r="AE10" s="45"/>
      <c r="AF10" s="5"/>
      <c r="AG10" s="5"/>
      <c r="AH10" s="5"/>
      <c r="AI10" s="5"/>
      <c r="AJ10" s="5"/>
      <c r="AK10" s="5"/>
      <c r="AL10" s="5"/>
      <c r="AM10" s="5"/>
      <c r="AN10" s="6"/>
    </row>
    <row r="11" spans="1:40"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s="19" customFormat="1" ht="30" customHeight="1" x14ac:dyDescent="0.2">
      <c r="A12" s="406" t="s">
        <v>338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21"/>
      <c r="AI12" s="21"/>
      <c r="AJ12" s="21"/>
      <c r="AK12" s="21"/>
      <c r="AL12" s="21"/>
      <c r="AM12" s="21"/>
      <c r="AN12" s="21"/>
    </row>
    <row r="13" spans="1:40" ht="51" x14ac:dyDescent="0.2">
      <c r="A13" s="220" t="s">
        <v>341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6"/>
    </row>
    <row r="14" spans="1:40"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0" s="20" customFormat="1" ht="30" customHeight="1" x14ac:dyDescent="0.2">
      <c r="A15" s="406" t="s">
        <v>339</v>
      </c>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21"/>
      <c r="AI15" s="21"/>
      <c r="AJ15" s="21"/>
      <c r="AK15" s="21"/>
      <c r="AL15" s="21"/>
      <c r="AM15" s="21"/>
      <c r="AN15" s="21"/>
    </row>
    <row r="16" spans="1:40" ht="76.5" x14ac:dyDescent="0.2">
      <c r="A16" s="220" t="s">
        <v>340</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6"/>
    </row>
    <row r="17" spans="1:40" ht="51" x14ac:dyDescent="0.2">
      <c r="A17" s="220" t="s">
        <v>342</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6"/>
    </row>
    <row r="18" spans="1:40" x14ac:dyDescent="0.2">
      <c r="A18" s="220" t="s">
        <v>343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6"/>
    </row>
    <row r="19" spans="1:40" s="20" customFormat="1" ht="30" customHeight="1" x14ac:dyDescent="0.2">
      <c r="A19" s="406" t="s">
        <v>344</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21"/>
      <c r="AI19" s="21"/>
      <c r="AJ19" s="21"/>
      <c r="AK19" s="21"/>
      <c r="AL19" s="21"/>
      <c r="AM19" s="21"/>
      <c r="AN19" s="21"/>
    </row>
    <row r="20" spans="1:40" ht="38.25" x14ac:dyDescent="0.2">
      <c r="A20" s="220" t="s">
        <v>345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6"/>
    </row>
    <row r="21" spans="1:40" ht="25.5" x14ac:dyDescent="0.2">
      <c r="A21" s="220" t="s">
        <v>346</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6"/>
    </row>
    <row r="22" spans="1:40" x14ac:dyDescent="0.2">
      <c r="A22" s="220" t="s">
        <v>347</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6"/>
    </row>
    <row r="23" spans="1:40" ht="39" customHeight="1" x14ac:dyDescent="0.2">
      <c r="A23" s="220" t="s">
        <v>348</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6"/>
    </row>
    <row r="24" spans="1:40" s="20" customFormat="1" ht="30" customHeight="1" x14ac:dyDescent="0.2">
      <c r="A24" s="406" t="s">
        <v>349</v>
      </c>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21"/>
      <c r="AI24" s="21"/>
      <c r="AJ24" s="21"/>
      <c r="AK24" s="21"/>
      <c r="AL24" s="21"/>
      <c r="AM24" s="21"/>
      <c r="AN24" s="21"/>
    </row>
    <row r="25" spans="1:40" x14ac:dyDescent="0.2">
      <c r="A25" s="221" t="s">
        <v>350</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0" x14ac:dyDescent="0.2">
      <c r="A26" s="221" t="s">
        <v>351</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row>
    <row r="27" spans="1:40" ht="25.5" x14ac:dyDescent="0.2">
      <c r="A27" s="220" t="s">
        <v>352</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ht="25.5" x14ac:dyDescent="0.2">
      <c r="A28" s="220" t="s">
        <v>353</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row>
    <row r="29" spans="1:40" s="19" customFormat="1" ht="30" customHeight="1" x14ac:dyDescent="0.2">
      <c r="A29" s="406" t="s">
        <v>354</v>
      </c>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21"/>
      <c r="AI29" s="21"/>
      <c r="AJ29" s="21"/>
      <c r="AK29" s="21"/>
      <c r="AL29" s="21"/>
      <c r="AM29" s="21"/>
      <c r="AN29" s="21"/>
    </row>
    <row r="30" spans="1:40" ht="25.5" x14ac:dyDescent="0.2">
      <c r="A30" s="220" t="s">
        <v>355</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6"/>
    </row>
    <row r="31" spans="1:40" s="20" customFormat="1" ht="30" customHeight="1" x14ac:dyDescent="0.2">
      <c r="A31" s="406" t="s">
        <v>356</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21"/>
      <c r="AI31" s="21"/>
      <c r="AJ31" s="21"/>
      <c r="AK31" s="21"/>
      <c r="AL31" s="21"/>
      <c r="AM31" s="21"/>
      <c r="AN31" s="21"/>
    </row>
    <row r="32" spans="1:40" x14ac:dyDescent="0.2">
      <c r="A32" s="220" t="s">
        <v>347</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6"/>
    </row>
    <row r="33" spans="1:40" ht="38.25" x14ac:dyDescent="0.2">
      <c r="A33" s="220" t="s">
        <v>357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6"/>
    </row>
    <row r="34" spans="1:40" ht="25.5" x14ac:dyDescent="0.2">
      <c r="A34" s="220" t="s">
        <v>358</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6"/>
    </row>
  </sheetData>
  <mergeCells count="8">
    <mergeCell ref="A29:AG29"/>
    <mergeCell ref="A31:AG31"/>
    <mergeCell ref="A24:AG24"/>
    <mergeCell ref="A1:B1"/>
    <mergeCell ref="A9:AG9"/>
    <mergeCell ref="A12:AG12"/>
    <mergeCell ref="A15:AG15"/>
    <mergeCell ref="A19:AG19"/>
  </mergeCells>
  <pageMargins left="0.23622047244094491" right="0.23622047244094491" top="0.74803149606299213" bottom="0.74803149606299213" header="0.31496062992125984" footer="0.31496062992125984"/>
  <pageSetup paperSize="8" scale="64" fitToHeight="2" orientation="landscape" r:id="rId1"/>
  <headerFooter alignWithMargins="0">
    <oddHeader>&amp;C&amp;"Arial,Bold"&amp;18&amp;K03+000SUIVI DES RÉSULTATS</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39"/>
  <sheetViews>
    <sheetView showWhiteSpace="0" view="pageBreakPreview" zoomScaleNormal="100" zoomScaleSheetLayoutView="100" workbookViewId="0"/>
  </sheetViews>
  <sheetFormatPr baseColWidth="10" defaultColWidth="9.140625" defaultRowHeight="12.75" x14ac:dyDescent="0.2"/>
  <cols>
    <col min="1" max="1" width="127.5703125" customWidth="1"/>
  </cols>
  <sheetData>
    <row r="39" spans="1:1" x14ac:dyDescent="0.2">
      <c r="A39" s="48"/>
    </row>
  </sheetData>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18</vt:i4>
      </vt:variant>
    </vt:vector>
  </HeadingPairs>
  <TitlesOfParts>
    <vt:vector size="30" baseType="lpstr">
      <vt:lpstr>Fiche Proj</vt:lpstr>
      <vt:lpstr>Organ</vt:lpstr>
      <vt:lpstr>Risques Prob</vt:lpstr>
      <vt:lpstr>Déc SMCL</vt:lpstr>
      <vt:lpstr>OMM</vt:lpstr>
      <vt:lpstr>AE-AF</vt:lpstr>
      <vt:lpstr>RH</vt:lpstr>
      <vt:lpstr>MSE</vt:lpstr>
      <vt:lpstr>Narr</vt:lpstr>
      <vt:lpstr>Plan Op</vt:lpstr>
      <vt:lpstr>POP</vt:lpstr>
      <vt:lpstr>Plan Fin</vt:lpstr>
      <vt:lpstr>Organ!_Toc334512969</vt:lpstr>
      <vt:lpstr>'Risques Prob'!ANNEE_DE_REFERENCE</vt:lpstr>
      <vt:lpstr>ANNEE_DE_REFERENCE</vt:lpstr>
      <vt:lpstr>'Risques Prob'!CODE_PROJET</vt:lpstr>
      <vt:lpstr>CODE_PROJET</vt:lpstr>
      <vt:lpstr>'Risques Prob'!INTITULE_PROJET</vt:lpstr>
      <vt:lpstr>INTITULE_PROJET</vt:lpstr>
      <vt:lpstr>statut</vt:lpstr>
      <vt:lpstr>'Risques Prob'!Today</vt:lpstr>
      <vt:lpstr>Today</vt:lpstr>
      <vt:lpstr>'Risques Prob'!TRIMESTRE_DE_REFERENCE</vt:lpstr>
      <vt:lpstr>TRIMESTRE_DE_REFERENCE</vt:lpstr>
      <vt:lpstr>'AE-AF'!Zone_d_impression</vt:lpstr>
      <vt:lpstr>'Déc SMCL'!Zone_d_impression</vt:lpstr>
      <vt:lpstr>MSE!Zone_d_impression</vt:lpstr>
      <vt:lpstr>Narr!Zone_d_impression</vt:lpstr>
      <vt:lpstr>POP!Zone_d_impression</vt:lpstr>
      <vt:lpstr>'Risques Prob'!Zone_d_impression</vt:lpstr>
    </vt:vector>
  </TitlesOfParts>
  <Company>BTCCTB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COPPIETERS, Sébastien</dc:creator>
  <cp:lastModifiedBy>Rouha Xavier - D1.3</cp:lastModifiedBy>
  <cp:lastPrinted>2013-12-02T13:54:04Z</cp:lastPrinted>
  <dcterms:created xsi:type="dcterms:W3CDTF">2012-07-02T06:56:56Z</dcterms:created>
  <dcterms:modified xsi:type="dcterms:W3CDTF">2014-08-28T11:28:50Z</dcterms:modified>
</cp:coreProperties>
</file>